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defaultThemeVersion="124226"/>
  <xr:revisionPtr revIDLastSave="0" documentId="13_ncr:1_{20A4CBA2-8DEF-4EFD-8D04-85935390F9C7}" xr6:coauthVersionLast="47" xr6:coauthVersionMax="47" xr10:uidLastSave="{00000000-0000-0000-0000-000000000000}"/>
  <workbookProtection workbookAlgorithmName="SHA-512" workbookHashValue="UQX71Ywb8vj0Q9MTL/ClF0zheR3IOv+Fle7T8h5V1fnWHCibn7PgUue+CTFbjSSXyEf7ajAVn7wx9eElKay21w==" workbookSaltValue="rWhy1HviERz0AHbc0vmQPg==" workbookSpinCount="100000" lockStructure="1"/>
  <bookViews>
    <workbookView xWindow="-120" yWindow="-120" windowWidth="29040" windowHeight="15720" tabRatio="742" xr2:uid="{00000000-000D-0000-FFFF-FFFF00000000}"/>
  </bookViews>
  <sheets>
    <sheet name="COMPRAS SIN COMPEN.SOPORTADA" sheetId="10" r:id="rId1"/>
    <sheet name="COMPRAS CON COMPEN. SOPORTADA" sheetId="11" r:id="rId2"/>
    <sheet name="Exceptuaciones" sheetId="8" r:id="rId3"/>
    <sheet name="Resumen Liquidación" sheetId="1" r:id="rId4"/>
    <sheet name="Tabla de equipos" sheetId="7" r:id="rId5"/>
    <sheet name="Ayuda" sheetId="12" r:id="rId6"/>
  </sheets>
  <definedNames>
    <definedName name="_xlnm.Print_Area" localSheetId="3">'Resumen Liquidación'!$A$1:$M$137</definedName>
    <definedName name="Beg_Bal">#REF!</definedName>
    <definedName name="Data">#REF!</definedName>
    <definedName name="End_Bal">#REF!</definedName>
    <definedName name="Extra_Pay">#REF!</definedName>
    <definedName name="Full_Print">#REF!</definedName>
    <definedName name="Header_Row">ROW(#REF!)</definedName>
    <definedName name="Int">#REF!</definedName>
    <definedName name="Interest_Rate">#REF!</definedName>
    <definedName name="Last_Row">IF(Values_Entered,Header_Row+Number_of_Payments,Header_Row)</definedName>
    <definedName name="Loan_Amount">#REF!</definedName>
    <definedName name="Loan_Start">#REF!</definedName>
    <definedName name="Loan_Years">#REF!</definedName>
    <definedName name="Num_Pmt_Per_Year">#REF!</definedName>
    <definedName name="Number_of_Payments">MATCH(0.01,End_Bal,-1)+1</definedName>
    <definedName name="Pay_Date">#REF!</definedName>
    <definedName name="Pay_Num">#REF!</definedName>
    <definedName name="Payment_Date">DATE(YEAR(Loan_Start),MONTH(Loan_Start)+Payment_Number,DAY(Loan_Start))</definedName>
    <definedName name="Princ">#REF!</definedName>
    <definedName name="Print_Area_Reset">OFFSET(Full_Print,0,0,Last_Row)</definedName>
    <definedName name="Sched_Pay">#REF!</definedName>
    <definedName name="Scheduled_Extra_Payments">#REF!</definedName>
    <definedName name="Scheduled_Interest_Rate">#REF!</definedName>
    <definedName name="Scheduled_Monthly_Payment">#REF!</definedName>
    <definedName name="Total_Interest">#REF!</definedName>
    <definedName name="Total_Pay">#REF!</definedName>
    <definedName name="Total_Payment">Scheduled_Payment+Extra_Payment</definedName>
    <definedName name="Values_Entered">IF(Loan_Amount*Interest_Rate*Loan_Years*Loan_Start&gt;0,1,0)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30" i="1" l="1"/>
  <c r="I130" i="1"/>
  <c r="D18" i="10"/>
  <c r="L16" i="10"/>
  <c r="J15" i="11"/>
  <c r="P16" i="8"/>
  <c r="K30" i="1"/>
  <c r="F30" i="1"/>
  <c r="D30" i="1"/>
  <c r="C30" i="1"/>
  <c r="B30" i="1"/>
  <c r="A30" i="1"/>
  <c r="H17" i="7"/>
  <c r="I17" i="7"/>
  <c r="J17" i="7"/>
  <c r="F107" i="7"/>
  <c r="F106" i="7"/>
  <c r="F105" i="7"/>
  <c r="F104" i="7"/>
  <c r="F103" i="7"/>
  <c r="F102" i="7"/>
  <c r="F101" i="7"/>
  <c r="F100" i="7"/>
  <c r="F99" i="7"/>
  <c r="F98" i="7"/>
  <c r="F97" i="7"/>
  <c r="F96" i="7"/>
  <c r="F95" i="7"/>
  <c r="F94" i="7"/>
  <c r="F93" i="7"/>
  <c r="F92" i="7"/>
  <c r="F91" i="7"/>
  <c r="F90" i="7"/>
  <c r="F89" i="7"/>
  <c r="F88" i="7"/>
  <c r="F87" i="7"/>
  <c r="F86" i="7"/>
  <c r="F85" i="7"/>
  <c r="F84" i="7"/>
  <c r="F83" i="7"/>
  <c r="F82" i="7"/>
  <c r="F63" i="7"/>
  <c r="F43" i="7"/>
  <c r="F42" i="7"/>
  <c r="F12" i="7"/>
  <c r="F11" i="7"/>
  <c r="E30" i="1" l="1"/>
  <c r="G30" i="1" s="1"/>
  <c r="A76" i="1"/>
  <c r="F76" i="1" s="1"/>
  <c r="H30" i="1" l="1"/>
  <c r="I30" i="1"/>
  <c r="C76" i="1"/>
  <c r="D76" i="1"/>
  <c r="K76" i="1"/>
  <c r="B76" i="1"/>
  <c r="P62" i="8"/>
  <c r="J61" i="11"/>
  <c r="L62" i="10"/>
  <c r="L78" i="10"/>
  <c r="J107" i="7"/>
  <c r="H107" i="7"/>
  <c r="I107" i="7"/>
  <c r="J106" i="7"/>
  <c r="H106" i="7"/>
  <c r="I106" i="7"/>
  <c r="J105" i="7"/>
  <c r="H105" i="7"/>
  <c r="I105" i="7"/>
  <c r="J104" i="7"/>
  <c r="H104" i="7"/>
  <c r="I104" i="7"/>
  <c r="J103" i="7"/>
  <c r="H103" i="7"/>
  <c r="I103" i="7"/>
  <c r="J102" i="7"/>
  <c r="H102" i="7"/>
  <c r="I102" i="7"/>
  <c r="J101" i="7"/>
  <c r="H101" i="7"/>
  <c r="I101" i="7"/>
  <c r="J100" i="7"/>
  <c r="H100" i="7"/>
  <c r="I100" i="7"/>
  <c r="J99" i="7"/>
  <c r="H99" i="7"/>
  <c r="I99" i="7"/>
  <c r="J98" i="7"/>
  <c r="H98" i="7"/>
  <c r="I98" i="7"/>
  <c r="J97" i="7"/>
  <c r="H97" i="7"/>
  <c r="I97" i="7"/>
  <c r="J96" i="7"/>
  <c r="H96" i="7"/>
  <c r="I96" i="7"/>
  <c r="J95" i="7"/>
  <c r="H95" i="7"/>
  <c r="I95" i="7"/>
  <c r="J94" i="7"/>
  <c r="H94" i="7"/>
  <c r="I94" i="7"/>
  <c r="J93" i="7"/>
  <c r="H93" i="7"/>
  <c r="I93" i="7"/>
  <c r="J92" i="7"/>
  <c r="H92" i="7"/>
  <c r="I92" i="7"/>
  <c r="J91" i="7"/>
  <c r="H91" i="7"/>
  <c r="I91" i="7"/>
  <c r="J90" i="7"/>
  <c r="H90" i="7"/>
  <c r="I90" i="7"/>
  <c r="J89" i="7"/>
  <c r="H89" i="7"/>
  <c r="I89" i="7"/>
  <c r="J88" i="7"/>
  <c r="H88" i="7"/>
  <c r="I88" i="7"/>
  <c r="J87" i="7"/>
  <c r="H87" i="7"/>
  <c r="I87" i="7"/>
  <c r="J86" i="7"/>
  <c r="H86" i="7"/>
  <c r="I86" i="7"/>
  <c r="J85" i="7"/>
  <c r="H85" i="7"/>
  <c r="I85" i="7"/>
  <c r="J84" i="7"/>
  <c r="H84" i="7"/>
  <c r="I84" i="7"/>
  <c r="J83" i="7"/>
  <c r="H83" i="7"/>
  <c r="I83" i="7"/>
  <c r="J82" i="7"/>
  <c r="H82" i="7"/>
  <c r="I82" i="7"/>
  <c r="J81" i="7"/>
  <c r="I81" i="7"/>
  <c r="H81" i="7"/>
  <c r="J80" i="7"/>
  <c r="I80" i="7"/>
  <c r="H80" i="7"/>
  <c r="J79" i="7"/>
  <c r="I79" i="7"/>
  <c r="H79" i="7"/>
  <c r="J78" i="7"/>
  <c r="I78" i="7"/>
  <c r="H78" i="7"/>
  <c r="J77" i="7"/>
  <c r="I77" i="7"/>
  <c r="H77" i="7"/>
  <c r="J76" i="7"/>
  <c r="I76" i="7"/>
  <c r="H76" i="7"/>
  <c r="J75" i="7"/>
  <c r="I75" i="7"/>
  <c r="H75" i="7"/>
  <c r="J74" i="7"/>
  <c r="I74" i="7"/>
  <c r="H74" i="7"/>
  <c r="J73" i="7"/>
  <c r="I73" i="7"/>
  <c r="H73" i="7"/>
  <c r="J72" i="7"/>
  <c r="I72" i="7"/>
  <c r="H72" i="7"/>
  <c r="J71" i="7"/>
  <c r="I71" i="7"/>
  <c r="H71" i="7"/>
  <c r="J70" i="7"/>
  <c r="I70" i="7"/>
  <c r="H70" i="7"/>
  <c r="J69" i="7"/>
  <c r="I69" i="7"/>
  <c r="H69" i="7"/>
  <c r="J68" i="7"/>
  <c r="I68" i="7"/>
  <c r="H68" i="7"/>
  <c r="J67" i="7"/>
  <c r="I67" i="7"/>
  <c r="H67" i="7"/>
  <c r="J66" i="7"/>
  <c r="I66" i="7"/>
  <c r="H66" i="7"/>
  <c r="J65" i="7"/>
  <c r="I65" i="7"/>
  <c r="H65" i="7"/>
  <c r="J64" i="7"/>
  <c r="I64" i="7"/>
  <c r="H64" i="7"/>
  <c r="J63" i="7"/>
  <c r="I63" i="7"/>
  <c r="H63" i="7"/>
  <c r="J62" i="7"/>
  <c r="I62" i="7"/>
  <c r="H62" i="7"/>
  <c r="J61" i="7"/>
  <c r="I61" i="7"/>
  <c r="H61" i="7"/>
  <c r="J60" i="7"/>
  <c r="I60" i="7"/>
  <c r="H60" i="7"/>
  <c r="J59" i="7"/>
  <c r="I59" i="7"/>
  <c r="H59" i="7"/>
  <c r="J58" i="7"/>
  <c r="I58" i="7"/>
  <c r="H58" i="7"/>
  <c r="J57" i="7"/>
  <c r="I57" i="7"/>
  <c r="H57" i="7"/>
  <c r="J56" i="7"/>
  <c r="I56" i="7"/>
  <c r="H56" i="7"/>
  <c r="J55" i="7"/>
  <c r="I55" i="7"/>
  <c r="H55" i="7"/>
  <c r="J54" i="7"/>
  <c r="I54" i="7"/>
  <c r="H54" i="7"/>
  <c r="J53" i="7"/>
  <c r="I53" i="7"/>
  <c r="H53" i="7"/>
  <c r="J52" i="7"/>
  <c r="I52" i="7"/>
  <c r="H52" i="7"/>
  <c r="J51" i="7"/>
  <c r="I51" i="7"/>
  <c r="H51" i="7"/>
  <c r="J50" i="7"/>
  <c r="I50" i="7"/>
  <c r="H50" i="7"/>
  <c r="J49" i="7"/>
  <c r="I49" i="7"/>
  <c r="H49" i="7"/>
  <c r="J48" i="7"/>
  <c r="I48" i="7"/>
  <c r="H48" i="7"/>
  <c r="J47" i="7"/>
  <c r="I47" i="7"/>
  <c r="H47" i="7"/>
  <c r="J46" i="7"/>
  <c r="I46" i="7"/>
  <c r="H46" i="7"/>
  <c r="J45" i="7"/>
  <c r="I45" i="7"/>
  <c r="H45" i="7"/>
  <c r="J44" i="7"/>
  <c r="I44" i="7"/>
  <c r="H44" i="7"/>
  <c r="J43" i="7"/>
  <c r="H43" i="7"/>
  <c r="I43" i="7"/>
  <c r="J42" i="7"/>
  <c r="I42" i="7"/>
  <c r="H42" i="7"/>
  <c r="J41" i="7"/>
  <c r="I41" i="7"/>
  <c r="H41" i="7"/>
  <c r="J40" i="7"/>
  <c r="I40" i="7"/>
  <c r="H40" i="7"/>
  <c r="J39" i="7"/>
  <c r="I39" i="7"/>
  <c r="H39" i="7"/>
  <c r="J38" i="7"/>
  <c r="I38" i="7"/>
  <c r="H38" i="7"/>
  <c r="J37" i="7"/>
  <c r="I37" i="7"/>
  <c r="H37" i="7"/>
  <c r="J36" i="7"/>
  <c r="I36" i="7"/>
  <c r="H36" i="7"/>
  <c r="J35" i="7"/>
  <c r="I35" i="7"/>
  <c r="H35" i="7"/>
  <c r="J34" i="7"/>
  <c r="I34" i="7"/>
  <c r="H34" i="7"/>
  <c r="J33" i="7"/>
  <c r="I33" i="7"/>
  <c r="H33" i="7"/>
  <c r="J32" i="7"/>
  <c r="I32" i="7"/>
  <c r="H32" i="7"/>
  <c r="J31" i="7"/>
  <c r="I31" i="7"/>
  <c r="H31" i="7"/>
  <c r="J30" i="7"/>
  <c r="I30" i="7"/>
  <c r="H30" i="7"/>
  <c r="J29" i="7"/>
  <c r="I29" i="7"/>
  <c r="H29" i="7"/>
  <c r="J28" i="7"/>
  <c r="I28" i="7"/>
  <c r="H28" i="7"/>
  <c r="J27" i="7"/>
  <c r="I27" i="7"/>
  <c r="H27" i="7"/>
  <c r="J26" i="7"/>
  <c r="I26" i="7"/>
  <c r="H26" i="7"/>
  <c r="J25" i="7"/>
  <c r="I25" i="7"/>
  <c r="H25" i="7"/>
  <c r="J24" i="7"/>
  <c r="I24" i="7"/>
  <c r="H24" i="7"/>
  <c r="J23" i="7"/>
  <c r="I23" i="7"/>
  <c r="H23" i="7"/>
  <c r="J22" i="7"/>
  <c r="I22" i="7"/>
  <c r="H22" i="7"/>
  <c r="J21" i="7"/>
  <c r="I21" i="7"/>
  <c r="H21" i="7"/>
  <c r="J20" i="7"/>
  <c r="I20" i="7"/>
  <c r="H20" i="7"/>
  <c r="J19" i="7"/>
  <c r="I19" i="7"/>
  <c r="H19" i="7"/>
  <c r="J18" i="7"/>
  <c r="I18" i="7"/>
  <c r="H18" i="7"/>
  <c r="J16" i="7"/>
  <c r="I16" i="7"/>
  <c r="H16" i="7"/>
  <c r="J15" i="7"/>
  <c r="I15" i="7"/>
  <c r="H15" i="7"/>
  <c r="J14" i="7"/>
  <c r="I14" i="7"/>
  <c r="H14" i="7"/>
  <c r="J13" i="7"/>
  <c r="I13" i="7"/>
  <c r="H13" i="7"/>
  <c r="J12" i="7"/>
  <c r="I12" i="7"/>
  <c r="H12" i="7"/>
  <c r="J11" i="7"/>
  <c r="I11" i="7"/>
  <c r="H11" i="7"/>
  <c r="J10" i="7"/>
  <c r="I10" i="7"/>
  <c r="H10" i="7"/>
  <c r="J9" i="7"/>
  <c r="I9" i="7"/>
  <c r="H9" i="7"/>
  <c r="J8" i="7"/>
  <c r="I8" i="7"/>
  <c r="H8" i="7"/>
  <c r="J7" i="7"/>
  <c r="I7" i="7"/>
  <c r="H7" i="7"/>
  <c r="J6" i="7"/>
  <c r="I6" i="7"/>
  <c r="H6" i="7"/>
  <c r="J5" i="7"/>
  <c r="I5" i="7"/>
  <c r="H5" i="7"/>
  <c r="J4" i="7"/>
  <c r="I4" i="7"/>
  <c r="H4" i="7"/>
  <c r="J3" i="7"/>
  <c r="I3" i="7"/>
  <c r="H3" i="7"/>
  <c r="J30" i="1" l="1"/>
  <c r="E76" i="1"/>
  <c r="I76" i="1" s="1"/>
  <c r="D3969" i="10"/>
  <c r="D3970" i="10"/>
  <c r="D3971" i="10"/>
  <c r="D3972" i="10"/>
  <c r="D3973" i="10"/>
  <c r="D3974" i="10"/>
  <c r="D3975" i="10"/>
  <c r="D3976" i="10"/>
  <c r="D3977" i="10"/>
  <c r="D3978" i="10"/>
  <c r="D3979" i="10"/>
  <c r="D3980" i="10"/>
  <c r="D3981" i="10"/>
  <c r="D3982" i="10"/>
  <c r="D3983" i="10"/>
  <c r="D3984" i="10"/>
  <c r="D3985" i="10"/>
  <c r="H76" i="1" l="1"/>
  <c r="G76" i="1"/>
  <c r="J4000" i="8"/>
  <c r="F4000" i="8"/>
  <c r="J3999" i="8"/>
  <c r="F3999" i="8"/>
  <c r="J3998" i="8"/>
  <c r="F3998" i="8"/>
  <c r="J3997" i="8"/>
  <c r="F3997" i="8"/>
  <c r="J3996" i="8"/>
  <c r="F3996" i="8"/>
  <c r="J3995" i="8"/>
  <c r="F3995" i="8"/>
  <c r="J3994" i="8"/>
  <c r="F3994" i="8"/>
  <c r="J3993" i="8"/>
  <c r="F3993" i="8"/>
  <c r="J3992" i="8"/>
  <c r="F3992" i="8"/>
  <c r="J3991" i="8"/>
  <c r="F3991" i="8"/>
  <c r="J3990" i="8"/>
  <c r="F3990" i="8"/>
  <c r="J3989" i="8"/>
  <c r="F3989" i="8"/>
  <c r="J3988" i="8"/>
  <c r="F3988" i="8"/>
  <c r="J3987" i="8"/>
  <c r="F3987" i="8"/>
  <c r="J3986" i="8"/>
  <c r="F3986" i="8"/>
  <c r="J3985" i="8"/>
  <c r="F3985" i="8"/>
  <c r="J3984" i="8"/>
  <c r="F3984" i="8"/>
  <c r="J3983" i="8"/>
  <c r="F3983" i="8"/>
  <c r="J3982" i="8"/>
  <c r="F3982" i="8"/>
  <c r="J3981" i="8"/>
  <c r="F3981" i="8"/>
  <c r="J3980" i="8"/>
  <c r="F3980" i="8"/>
  <c r="J3979" i="8"/>
  <c r="F3979" i="8"/>
  <c r="J3978" i="8"/>
  <c r="F3978" i="8"/>
  <c r="J3977" i="8"/>
  <c r="F3977" i="8"/>
  <c r="J3976" i="8"/>
  <c r="F3976" i="8"/>
  <c r="J3975" i="8"/>
  <c r="F3975" i="8"/>
  <c r="J3974" i="8"/>
  <c r="F3974" i="8"/>
  <c r="J3973" i="8"/>
  <c r="F3973" i="8"/>
  <c r="J3972" i="8"/>
  <c r="F3972" i="8"/>
  <c r="J3971" i="8"/>
  <c r="F3971" i="8"/>
  <c r="J3970" i="8"/>
  <c r="F3970" i="8"/>
  <c r="J3969" i="8"/>
  <c r="F3969" i="8"/>
  <c r="J3968" i="8"/>
  <c r="F3968" i="8"/>
  <c r="J3967" i="8"/>
  <c r="F3967" i="8"/>
  <c r="J3966" i="8"/>
  <c r="F3966" i="8"/>
  <c r="J3965" i="8"/>
  <c r="F3965" i="8"/>
  <c r="J3964" i="8"/>
  <c r="F3964" i="8"/>
  <c r="J3963" i="8"/>
  <c r="F3963" i="8"/>
  <c r="J3962" i="8"/>
  <c r="F3962" i="8"/>
  <c r="J3961" i="8"/>
  <c r="F3961" i="8"/>
  <c r="J3960" i="8"/>
  <c r="F3960" i="8"/>
  <c r="J3959" i="8"/>
  <c r="F3959" i="8"/>
  <c r="J3958" i="8"/>
  <c r="F3958" i="8"/>
  <c r="J3957" i="8"/>
  <c r="F3957" i="8"/>
  <c r="J3956" i="8"/>
  <c r="F3956" i="8"/>
  <c r="J3955" i="8"/>
  <c r="F3955" i="8"/>
  <c r="J3954" i="8"/>
  <c r="F3954" i="8"/>
  <c r="J3953" i="8"/>
  <c r="F3953" i="8"/>
  <c r="J3952" i="8"/>
  <c r="F3952" i="8"/>
  <c r="J3951" i="8"/>
  <c r="F3951" i="8"/>
  <c r="J3950" i="8"/>
  <c r="F3950" i="8"/>
  <c r="J3949" i="8"/>
  <c r="F3949" i="8"/>
  <c r="J3948" i="8"/>
  <c r="F3948" i="8"/>
  <c r="J3947" i="8"/>
  <c r="F3947" i="8"/>
  <c r="J3946" i="8"/>
  <c r="F3946" i="8"/>
  <c r="J3945" i="8"/>
  <c r="F3945" i="8"/>
  <c r="J3944" i="8"/>
  <c r="F3944" i="8"/>
  <c r="J3943" i="8"/>
  <c r="F3943" i="8"/>
  <c r="J3942" i="8"/>
  <c r="F3942" i="8"/>
  <c r="J3941" i="8"/>
  <c r="F3941" i="8"/>
  <c r="J3940" i="8"/>
  <c r="F3940" i="8"/>
  <c r="J3939" i="8"/>
  <c r="F3939" i="8"/>
  <c r="J3938" i="8"/>
  <c r="F3938" i="8"/>
  <c r="J3937" i="8"/>
  <c r="F3937" i="8"/>
  <c r="J3936" i="8"/>
  <c r="F3936" i="8"/>
  <c r="J3935" i="8"/>
  <c r="F3935" i="8"/>
  <c r="J3934" i="8"/>
  <c r="F3934" i="8"/>
  <c r="J3933" i="8"/>
  <c r="F3933" i="8"/>
  <c r="J3932" i="8"/>
  <c r="F3932" i="8"/>
  <c r="J3931" i="8"/>
  <c r="F3931" i="8"/>
  <c r="J3930" i="8"/>
  <c r="F3930" i="8"/>
  <c r="J3929" i="8"/>
  <c r="F3929" i="8"/>
  <c r="J3928" i="8"/>
  <c r="F3928" i="8"/>
  <c r="J3927" i="8"/>
  <c r="F3927" i="8"/>
  <c r="J3926" i="8"/>
  <c r="F3926" i="8"/>
  <c r="J3925" i="8"/>
  <c r="F3925" i="8"/>
  <c r="J3924" i="8"/>
  <c r="F3924" i="8"/>
  <c r="J3923" i="8"/>
  <c r="F3923" i="8"/>
  <c r="J3922" i="8"/>
  <c r="F3922" i="8"/>
  <c r="J3921" i="8"/>
  <c r="F3921" i="8"/>
  <c r="J3920" i="8"/>
  <c r="F3920" i="8"/>
  <c r="J3919" i="8"/>
  <c r="F3919" i="8"/>
  <c r="J3918" i="8"/>
  <c r="F3918" i="8"/>
  <c r="J3917" i="8"/>
  <c r="F3917" i="8"/>
  <c r="J3916" i="8"/>
  <c r="F3916" i="8"/>
  <c r="J3915" i="8"/>
  <c r="F3915" i="8"/>
  <c r="J3914" i="8"/>
  <c r="F3914" i="8"/>
  <c r="J3913" i="8"/>
  <c r="F3913" i="8"/>
  <c r="J3912" i="8"/>
  <c r="F3912" i="8"/>
  <c r="J3911" i="8"/>
  <c r="F3911" i="8"/>
  <c r="J3910" i="8"/>
  <c r="F3910" i="8"/>
  <c r="J3909" i="8"/>
  <c r="F3909" i="8"/>
  <c r="J3908" i="8"/>
  <c r="F3908" i="8"/>
  <c r="J3907" i="8"/>
  <c r="F3907" i="8"/>
  <c r="J3906" i="8"/>
  <c r="F3906" i="8"/>
  <c r="J3905" i="8"/>
  <c r="F3905" i="8"/>
  <c r="J3904" i="8"/>
  <c r="F3904" i="8"/>
  <c r="J3903" i="8"/>
  <c r="F3903" i="8"/>
  <c r="J3902" i="8"/>
  <c r="F3902" i="8"/>
  <c r="J3901" i="8"/>
  <c r="F3901" i="8"/>
  <c r="J3900" i="8"/>
  <c r="F3900" i="8"/>
  <c r="J3899" i="8"/>
  <c r="F3899" i="8"/>
  <c r="J3898" i="8"/>
  <c r="F3898" i="8"/>
  <c r="J3897" i="8"/>
  <c r="F3897" i="8"/>
  <c r="J3896" i="8"/>
  <c r="F3896" i="8"/>
  <c r="J3895" i="8"/>
  <c r="F3895" i="8"/>
  <c r="J3894" i="8"/>
  <c r="F3894" i="8"/>
  <c r="J3893" i="8"/>
  <c r="F3893" i="8"/>
  <c r="J3892" i="8"/>
  <c r="F3892" i="8"/>
  <c r="J3891" i="8"/>
  <c r="F3891" i="8"/>
  <c r="J3890" i="8"/>
  <c r="F3890" i="8"/>
  <c r="J3889" i="8"/>
  <c r="F3889" i="8"/>
  <c r="J3888" i="8"/>
  <c r="F3888" i="8"/>
  <c r="J3887" i="8"/>
  <c r="F3887" i="8"/>
  <c r="J3886" i="8"/>
  <c r="F3886" i="8"/>
  <c r="J3885" i="8"/>
  <c r="F3885" i="8"/>
  <c r="J3884" i="8"/>
  <c r="F3884" i="8"/>
  <c r="J3883" i="8"/>
  <c r="F3883" i="8"/>
  <c r="J3882" i="8"/>
  <c r="F3882" i="8"/>
  <c r="J3881" i="8"/>
  <c r="F3881" i="8"/>
  <c r="J3880" i="8"/>
  <c r="F3880" i="8"/>
  <c r="J3879" i="8"/>
  <c r="F3879" i="8"/>
  <c r="J3878" i="8"/>
  <c r="F3878" i="8"/>
  <c r="J3877" i="8"/>
  <c r="F3877" i="8"/>
  <c r="J3876" i="8"/>
  <c r="F3876" i="8"/>
  <c r="J3875" i="8"/>
  <c r="F3875" i="8"/>
  <c r="J3874" i="8"/>
  <c r="F3874" i="8"/>
  <c r="J3873" i="8"/>
  <c r="F3873" i="8"/>
  <c r="J3872" i="8"/>
  <c r="F3872" i="8"/>
  <c r="J3871" i="8"/>
  <c r="F3871" i="8"/>
  <c r="J3870" i="8"/>
  <c r="F3870" i="8"/>
  <c r="J3869" i="8"/>
  <c r="F3869" i="8"/>
  <c r="J3868" i="8"/>
  <c r="F3868" i="8"/>
  <c r="J3867" i="8"/>
  <c r="F3867" i="8"/>
  <c r="J3866" i="8"/>
  <c r="F3866" i="8"/>
  <c r="J3865" i="8"/>
  <c r="F3865" i="8"/>
  <c r="J3864" i="8"/>
  <c r="F3864" i="8"/>
  <c r="J3863" i="8"/>
  <c r="F3863" i="8"/>
  <c r="J3862" i="8"/>
  <c r="F3862" i="8"/>
  <c r="J3861" i="8"/>
  <c r="F3861" i="8"/>
  <c r="J3860" i="8"/>
  <c r="F3860" i="8"/>
  <c r="J3859" i="8"/>
  <c r="F3859" i="8"/>
  <c r="J3858" i="8"/>
  <c r="F3858" i="8"/>
  <c r="J3857" i="8"/>
  <c r="F3857" i="8"/>
  <c r="J3856" i="8"/>
  <c r="F3856" i="8"/>
  <c r="J3855" i="8"/>
  <c r="F3855" i="8"/>
  <c r="J3854" i="8"/>
  <c r="F3854" i="8"/>
  <c r="J3853" i="8"/>
  <c r="F3853" i="8"/>
  <c r="J3852" i="8"/>
  <c r="F3852" i="8"/>
  <c r="J3851" i="8"/>
  <c r="F3851" i="8"/>
  <c r="J3850" i="8"/>
  <c r="F3850" i="8"/>
  <c r="J3849" i="8"/>
  <c r="F3849" i="8"/>
  <c r="J3848" i="8"/>
  <c r="F3848" i="8"/>
  <c r="J3847" i="8"/>
  <c r="F3847" i="8"/>
  <c r="J3846" i="8"/>
  <c r="F3846" i="8"/>
  <c r="J3845" i="8"/>
  <c r="F3845" i="8"/>
  <c r="J3844" i="8"/>
  <c r="F3844" i="8"/>
  <c r="J3843" i="8"/>
  <c r="F3843" i="8"/>
  <c r="J3842" i="8"/>
  <c r="F3842" i="8"/>
  <c r="J3841" i="8"/>
  <c r="F3841" i="8"/>
  <c r="J3840" i="8"/>
  <c r="F3840" i="8"/>
  <c r="J3839" i="8"/>
  <c r="F3839" i="8"/>
  <c r="J3838" i="8"/>
  <c r="F3838" i="8"/>
  <c r="J3837" i="8"/>
  <c r="F3837" i="8"/>
  <c r="J3836" i="8"/>
  <c r="F3836" i="8"/>
  <c r="J3835" i="8"/>
  <c r="F3835" i="8"/>
  <c r="J3834" i="8"/>
  <c r="F3834" i="8"/>
  <c r="J3833" i="8"/>
  <c r="F3833" i="8"/>
  <c r="J3832" i="8"/>
  <c r="F3832" i="8"/>
  <c r="J3831" i="8"/>
  <c r="F3831" i="8"/>
  <c r="J3830" i="8"/>
  <c r="F3830" i="8"/>
  <c r="J3829" i="8"/>
  <c r="F3829" i="8"/>
  <c r="J3828" i="8"/>
  <c r="F3828" i="8"/>
  <c r="J3827" i="8"/>
  <c r="F3827" i="8"/>
  <c r="J3826" i="8"/>
  <c r="F3826" i="8"/>
  <c r="J3825" i="8"/>
  <c r="F3825" i="8"/>
  <c r="J3824" i="8"/>
  <c r="F3824" i="8"/>
  <c r="J3823" i="8"/>
  <c r="F3823" i="8"/>
  <c r="J3822" i="8"/>
  <c r="F3822" i="8"/>
  <c r="J3821" i="8"/>
  <c r="F3821" i="8"/>
  <c r="J3820" i="8"/>
  <c r="F3820" i="8"/>
  <c r="J3819" i="8"/>
  <c r="F3819" i="8"/>
  <c r="J3818" i="8"/>
  <c r="F3818" i="8"/>
  <c r="J3817" i="8"/>
  <c r="F3817" i="8"/>
  <c r="J3816" i="8"/>
  <c r="F3816" i="8"/>
  <c r="J3815" i="8"/>
  <c r="F3815" i="8"/>
  <c r="J3814" i="8"/>
  <c r="F3814" i="8"/>
  <c r="J3813" i="8"/>
  <c r="F3813" i="8"/>
  <c r="J3812" i="8"/>
  <c r="F3812" i="8"/>
  <c r="J3811" i="8"/>
  <c r="F3811" i="8"/>
  <c r="J3810" i="8"/>
  <c r="F3810" i="8"/>
  <c r="J3809" i="8"/>
  <c r="F3809" i="8"/>
  <c r="J3808" i="8"/>
  <c r="F3808" i="8"/>
  <c r="J3807" i="8"/>
  <c r="F3807" i="8"/>
  <c r="J3806" i="8"/>
  <c r="F3806" i="8"/>
  <c r="J3805" i="8"/>
  <c r="F3805" i="8"/>
  <c r="J3804" i="8"/>
  <c r="F3804" i="8"/>
  <c r="J3803" i="8"/>
  <c r="F3803" i="8"/>
  <c r="J3802" i="8"/>
  <c r="F3802" i="8"/>
  <c r="J3801" i="8"/>
  <c r="F3801" i="8"/>
  <c r="J3800" i="8"/>
  <c r="F3800" i="8"/>
  <c r="J3799" i="8"/>
  <c r="F3799" i="8"/>
  <c r="J3798" i="8"/>
  <c r="F3798" i="8"/>
  <c r="J3797" i="8"/>
  <c r="F3797" i="8"/>
  <c r="J3796" i="8"/>
  <c r="F3796" i="8"/>
  <c r="J3795" i="8"/>
  <c r="F3795" i="8"/>
  <c r="J3794" i="8"/>
  <c r="F3794" i="8"/>
  <c r="J3793" i="8"/>
  <c r="F3793" i="8"/>
  <c r="J3792" i="8"/>
  <c r="F3792" i="8"/>
  <c r="J3791" i="8"/>
  <c r="F3791" i="8"/>
  <c r="J3790" i="8"/>
  <c r="F3790" i="8"/>
  <c r="J3789" i="8"/>
  <c r="F3789" i="8"/>
  <c r="J3788" i="8"/>
  <c r="F3788" i="8"/>
  <c r="J3787" i="8"/>
  <c r="F3787" i="8"/>
  <c r="J3786" i="8"/>
  <c r="F3786" i="8"/>
  <c r="J3785" i="8"/>
  <c r="F3785" i="8"/>
  <c r="J3784" i="8"/>
  <c r="F3784" i="8"/>
  <c r="J3783" i="8"/>
  <c r="F3783" i="8"/>
  <c r="J3782" i="8"/>
  <c r="F3782" i="8"/>
  <c r="J3781" i="8"/>
  <c r="F3781" i="8"/>
  <c r="J3780" i="8"/>
  <c r="F3780" i="8"/>
  <c r="J3779" i="8"/>
  <c r="F3779" i="8"/>
  <c r="J3778" i="8"/>
  <c r="F3778" i="8"/>
  <c r="J3777" i="8"/>
  <c r="F3777" i="8"/>
  <c r="J3776" i="8"/>
  <c r="F3776" i="8"/>
  <c r="J3775" i="8"/>
  <c r="F3775" i="8"/>
  <c r="J3774" i="8"/>
  <c r="F3774" i="8"/>
  <c r="J3773" i="8"/>
  <c r="F3773" i="8"/>
  <c r="J3772" i="8"/>
  <c r="F3772" i="8"/>
  <c r="J3771" i="8"/>
  <c r="F3771" i="8"/>
  <c r="J3770" i="8"/>
  <c r="F3770" i="8"/>
  <c r="J3769" i="8"/>
  <c r="F3769" i="8"/>
  <c r="J3768" i="8"/>
  <c r="F3768" i="8"/>
  <c r="J3767" i="8"/>
  <c r="F3767" i="8"/>
  <c r="J3766" i="8"/>
  <c r="F3766" i="8"/>
  <c r="J3765" i="8"/>
  <c r="F3765" i="8"/>
  <c r="J3764" i="8"/>
  <c r="F3764" i="8"/>
  <c r="J3763" i="8"/>
  <c r="F3763" i="8"/>
  <c r="J3762" i="8"/>
  <c r="F3762" i="8"/>
  <c r="J3761" i="8"/>
  <c r="F3761" i="8"/>
  <c r="J3760" i="8"/>
  <c r="F3760" i="8"/>
  <c r="J3759" i="8"/>
  <c r="F3759" i="8"/>
  <c r="J3758" i="8"/>
  <c r="F3758" i="8"/>
  <c r="J3757" i="8"/>
  <c r="F3757" i="8"/>
  <c r="J3756" i="8"/>
  <c r="F3756" i="8"/>
  <c r="J3755" i="8"/>
  <c r="F3755" i="8"/>
  <c r="J3754" i="8"/>
  <c r="F3754" i="8"/>
  <c r="J3753" i="8"/>
  <c r="F3753" i="8"/>
  <c r="J3752" i="8"/>
  <c r="F3752" i="8"/>
  <c r="J3751" i="8"/>
  <c r="F3751" i="8"/>
  <c r="J3750" i="8"/>
  <c r="F3750" i="8"/>
  <c r="J3749" i="8"/>
  <c r="F3749" i="8"/>
  <c r="J3748" i="8"/>
  <c r="F3748" i="8"/>
  <c r="J3747" i="8"/>
  <c r="F3747" i="8"/>
  <c r="J3746" i="8"/>
  <c r="F3746" i="8"/>
  <c r="J3745" i="8"/>
  <c r="F3745" i="8"/>
  <c r="J3744" i="8"/>
  <c r="F3744" i="8"/>
  <c r="J3743" i="8"/>
  <c r="F3743" i="8"/>
  <c r="J3742" i="8"/>
  <c r="F3742" i="8"/>
  <c r="J3741" i="8"/>
  <c r="F3741" i="8"/>
  <c r="J3740" i="8"/>
  <c r="F3740" i="8"/>
  <c r="J3739" i="8"/>
  <c r="F3739" i="8"/>
  <c r="J3738" i="8"/>
  <c r="F3738" i="8"/>
  <c r="J3737" i="8"/>
  <c r="F3737" i="8"/>
  <c r="J3736" i="8"/>
  <c r="F3736" i="8"/>
  <c r="J3735" i="8"/>
  <c r="F3735" i="8"/>
  <c r="J3734" i="8"/>
  <c r="F3734" i="8"/>
  <c r="J3733" i="8"/>
  <c r="F3733" i="8"/>
  <c r="J3732" i="8"/>
  <c r="F3732" i="8"/>
  <c r="J3731" i="8"/>
  <c r="F3731" i="8"/>
  <c r="J3730" i="8"/>
  <c r="F3730" i="8"/>
  <c r="J3729" i="8"/>
  <c r="F3729" i="8"/>
  <c r="J3728" i="8"/>
  <c r="F3728" i="8"/>
  <c r="J3727" i="8"/>
  <c r="F3727" i="8"/>
  <c r="J3726" i="8"/>
  <c r="F3726" i="8"/>
  <c r="J3725" i="8"/>
  <c r="F3725" i="8"/>
  <c r="J3724" i="8"/>
  <c r="F3724" i="8"/>
  <c r="J3723" i="8"/>
  <c r="F3723" i="8"/>
  <c r="J3722" i="8"/>
  <c r="F3722" i="8"/>
  <c r="J3721" i="8"/>
  <c r="F3721" i="8"/>
  <c r="J3720" i="8"/>
  <c r="F3720" i="8"/>
  <c r="J3719" i="8"/>
  <c r="F3719" i="8"/>
  <c r="J3718" i="8"/>
  <c r="F3718" i="8"/>
  <c r="J3717" i="8"/>
  <c r="F3717" i="8"/>
  <c r="J3716" i="8"/>
  <c r="F3716" i="8"/>
  <c r="J3715" i="8"/>
  <c r="F3715" i="8"/>
  <c r="J3714" i="8"/>
  <c r="F3714" i="8"/>
  <c r="J3713" i="8"/>
  <c r="F3713" i="8"/>
  <c r="J3712" i="8"/>
  <c r="F3712" i="8"/>
  <c r="J3711" i="8"/>
  <c r="F3711" i="8"/>
  <c r="J3710" i="8"/>
  <c r="F3710" i="8"/>
  <c r="J3709" i="8"/>
  <c r="F3709" i="8"/>
  <c r="J3708" i="8"/>
  <c r="F3708" i="8"/>
  <c r="J3707" i="8"/>
  <c r="F3707" i="8"/>
  <c r="J3706" i="8"/>
  <c r="F3706" i="8"/>
  <c r="J3705" i="8"/>
  <c r="F3705" i="8"/>
  <c r="J3704" i="8"/>
  <c r="F3704" i="8"/>
  <c r="J3703" i="8"/>
  <c r="F3703" i="8"/>
  <c r="J3702" i="8"/>
  <c r="F3702" i="8"/>
  <c r="J3701" i="8"/>
  <c r="F3701" i="8"/>
  <c r="J3700" i="8"/>
  <c r="F3700" i="8"/>
  <c r="J3699" i="8"/>
  <c r="F3699" i="8"/>
  <c r="J3698" i="8"/>
  <c r="F3698" i="8"/>
  <c r="J3697" i="8"/>
  <c r="F3697" i="8"/>
  <c r="J3696" i="8"/>
  <c r="F3696" i="8"/>
  <c r="J3695" i="8"/>
  <c r="F3695" i="8"/>
  <c r="J3694" i="8"/>
  <c r="F3694" i="8"/>
  <c r="J3693" i="8"/>
  <c r="F3693" i="8"/>
  <c r="J3692" i="8"/>
  <c r="F3692" i="8"/>
  <c r="J3691" i="8"/>
  <c r="F3691" i="8"/>
  <c r="J3690" i="8"/>
  <c r="F3690" i="8"/>
  <c r="J3689" i="8"/>
  <c r="F3689" i="8"/>
  <c r="J3688" i="8"/>
  <c r="F3688" i="8"/>
  <c r="J3687" i="8"/>
  <c r="F3687" i="8"/>
  <c r="J3686" i="8"/>
  <c r="F3686" i="8"/>
  <c r="J3685" i="8"/>
  <c r="F3685" i="8"/>
  <c r="J3684" i="8"/>
  <c r="F3684" i="8"/>
  <c r="J3683" i="8"/>
  <c r="F3683" i="8"/>
  <c r="J3682" i="8"/>
  <c r="F3682" i="8"/>
  <c r="J3681" i="8"/>
  <c r="F3681" i="8"/>
  <c r="J3680" i="8"/>
  <c r="F3680" i="8"/>
  <c r="J3679" i="8"/>
  <c r="F3679" i="8"/>
  <c r="J3678" i="8"/>
  <c r="F3678" i="8"/>
  <c r="J3677" i="8"/>
  <c r="F3677" i="8"/>
  <c r="J3676" i="8"/>
  <c r="F3676" i="8"/>
  <c r="J3675" i="8"/>
  <c r="F3675" i="8"/>
  <c r="J3674" i="8"/>
  <c r="F3674" i="8"/>
  <c r="J3673" i="8"/>
  <c r="F3673" i="8"/>
  <c r="J3672" i="8"/>
  <c r="F3672" i="8"/>
  <c r="J3671" i="8"/>
  <c r="F3671" i="8"/>
  <c r="J3670" i="8"/>
  <c r="F3670" i="8"/>
  <c r="J3669" i="8"/>
  <c r="F3669" i="8"/>
  <c r="J3668" i="8"/>
  <c r="F3668" i="8"/>
  <c r="J3667" i="8"/>
  <c r="F3667" i="8"/>
  <c r="J3666" i="8"/>
  <c r="F3666" i="8"/>
  <c r="J3665" i="8"/>
  <c r="F3665" i="8"/>
  <c r="J3664" i="8"/>
  <c r="F3664" i="8"/>
  <c r="J3663" i="8"/>
  <c r="F3663" i="8"/>
  <c r="J3662" i="8"/>
  <c r="F3662" i="8"/>
  <c r="J3661" i="8"/>
  <c r="F3661" i="8"/>
  <c r="J3660" i="8"/>
  <c r="F3660" i="8"/>
  <c r="J3659" i="8"/>
  <c r="F3659" i="8"/>
  <c r="J3658" i="8"/>
  <c r="F3658" i="8"/>
  <c r="J3657" i="8"/>
  <c r="F3657" i="8"/>
  <c r="J3656" i="8"/>
  <c r="F3656" i="8"/>
  <c r="J3655" i="8"/>
  <c r="F3655" i="8"/>
  <c r="J3654" i="8"/>
  <c r="F3654" i="8"/>
  <c r="J3653" i="8"/>
  <c r="F3653" i="8"/>
  <c r="J3652" i="8"/>
  <c r="F3652" i="8"/>
  <c r="J3651" i="8"/>
  <c r="F3651" i="8"/>
  <c r="J3650" i="8"/>
  <c r="F3650" i="8"/>
  <c r="J3649" i="8"/>
  <c r="F3649" i="8"/>
  <c r="J3648" i="8"/>
  <c r="F3648" i="8"/>
  <c r="J3647" i="8"/>
  <c r="F3647" i="8"/>
  <c r="J3646" i="8"/>
  <c r="F3646" i="8"/>
  <c r="J3645" i="8"/>
  <c r="F3645" i="8"/>
  <c r="J3644" i="8"/>
  <c r="F3644" i="8"/>
  <c r="J3643" i="8"/>
  <c r="F3643" i="8"/>
  <c r="J3642" i="8"/>
  <c r="F3642" i="8"/>
  <c r="J3641" i="8"/>
  <c r="F3641" i="8"/>
  <c r="J3640" i="8"/>
  <c r="F3640" i="8"/>
  <c r="J3639" i="8"/>
  <c r="F3639" i="8"/>
  <c r="J3638" i="8"/>
  <c r="F3638" i="8"/>
  <c r="J3637" i="8"/>
  <c r="F3637" i="8"/>
  <c r="J3636" i="8"/>
  <c r="F3636" i="8"/>
  <c r="J3635" i="8"/>
  <c r="F3635" i="8"/>
  <c r="J3634" i="8"/>
  <c r="F3634" i="8"/>
  <c r="J3633" i="8"/>
  <c r="F3633" i="8"/>
  <c r="J3632" i="8"/>
  <c r="F3632" i="8"/>
  <c r="J3631" i="8"/>
  <c r="F3631" i="8"/>
  <c r="J3630" i="8"/>
  <c r="F3630" i="8"/>
  <c r="J3629" i="8"/>
  <c r="F3629" i="8"/>
  <c r="J3628" i="8"/>
  <c r="F3628" i="8"/>
  <c r="J3627" i="8"/>
  <c r="F3627" i="8"/>
  <c r="J3626" i="8"/>
  <c r="F3626" i="8"/>
  <c r="J3625" i="8"/>
  <c r="F3625" i="8"/>
  <c r="J3624" i="8"/>
  <c r="F3624" i="8"/>
  <c r="J3623" i="8"/>
  <c r="F3623" i="8"/>
  <c r="J3622" i="8"/>
  <c r="F3622" i="8"/>
  <c r="J3621" i="8"/>
  <c r="F3621" i="8"/>
  <c r="J3620" i="8"/>
  <c r="F3620" i="8"/>
  <c r="J3619" i="8"/>
  <c r="F3619" i="8"/>
  <c r="J3618" i="8"/>
  <c r="F3618" i="8"/>
  <c r="J3617" i="8"/>
  <c r="F3617" i="8"/>
  <c r="J3616" i="8"/>
  <c r="F3616" i="8"/>
  <c r="J3615" i="8"/>
  <c r="F3615" i="8"/>
  <c r="J3614" i="8"/>
  <c r="F3614" i="8"/>
  <c r="J3613" i="8"/>
  <c r="F3613" i="8"/>
  <c r="J3612" i="8"/>
  <c r="F3612" i="8"/>
  <c r="J3611" i="8"/>
  <c r="F3611" i="8"/>
  <c r="J3610" i="8"/>
  <c r="F3610" i="8"/>
  <c r="J3609" i="8"/>
  <c r="F3609" i="8"/>
  <c r="J3608" i="8"/>
  <c r="F3608" i="8"/>
  <c r="J3607" i="8"/>
  <c r="F3607" i="8"/>
  <c r="J3606" i="8"/>
  <c r="F3606" i="8"/>
  <c r="J3605" i="8"/>
  <c r="F3605" i="8"/>
  <c r="J3604" i="8"/>
  <c r="F3604" i="8"/>
  <c r="J3603" i="8"/>
  <c r="F3603" i="8"/>
  <c r="J3602" i="8"/>
  <c r="F3602" i="8"/>
  <c r="J3601" i="8"/>
  <c r="F3601" i="8"/>
  <c r="J3600" i="8"/>
  <c r="F3600" i="8"/>
  <c r="J3599" i="8"/>
  <c r="F3599" i="8"/>
  <c r="J3598" i="8"/>
  <c r="F3598" i="8"/>
  <c r="J3597" i="8"/>
  <c r="F3597" i="8"/>
  <c r="J3596" i="8"/>
  <c r="F3596" i="8"/>
  <c r="J3595" i="8"/>
  <c r="F3595" i="8"/>
  <c r="J3594" i="8"/>
  <c r="F3594" i="8"/>
  <c r="J3593" i="8"/>
  <c r="F3593" i="8"/>
  <c r="J3592" i="8"/>
  <c r="F3592" i="8"/>
  <c r="J3591" i="8"/>
  <c r="F3591" i="8"/>
  <c r="J3590" i="8"/>
  <c r="F3590" i="8"/>
  <c r="J3589" i="8"/>
  <c r="F3589" i="8"/>
  <c r="J3588" i="8"/>
  <c r="F3588" i="8"/>
  <c r="J3587" i="8"/>
  <c r="F3587" i="8"/>
  <c r="J3586" i="8"/>
  <c r="F3586" i="8"/>
  <c r="J3585" i="8"/>
  <c r="F3585" i="8"/>
  <c r="J3584" i="8"/>
  <c r="F3584" i="8"/>
  <c r="J3583" i="8"/>
  <c r="F3583" i="8"/>
  <c r="J3582" i="8"/>
  <c r="F3582" i="8"/>
  <c r="J3581" i="8"/>
  <c r="F3581" i="8"/>
  <c r="J3580" i="8"/>
  <c r="F3580" i="8"/>
  <c r="J3579" i="8"/>
  <c r="F3579" i="8"/>
  <c r="J3578" i="8"/>
  <c r="F3578" i="8"/>
  <c r="J3577" i="8"/>
  <c r="F3577" i="8"/>
  <c r="J3576" i="8"/>
  <c r="F3576" i="8"/>
  <c r="J3575" i="8"/>
  <c r="F3575" i="8"/>
  <c r="J3574" i="8"/>
  <c r="F3574" i="8"/>
  <c r="J3573" i="8"/>
  <c r="F3573" i="8"/>
  <c r="J3572" i="8"/>
  <c r="F3572" i="8"/>
  <c r="J3571" i="8"/>
  <c r="F3571" i="8"/>
  <c r="J3570" i="8"/>
  <c r="F3570" i="8"/>
  <c r="J3569" i="8"/>
  <c r="F3569" i="8"/>
  <c r="J3568" i="8"/>
  <c r="F3568" i="8"/>
  <c r="J3567" i="8"/>
  <c r="F3567" i="8"/>
  <c r="J3566" i="8"/>
  <c r="F3566" i="8"/>
  <c r="J3565" i="8"/>
  <c r="F3565" i="8"/>
  <c r="J3564" i="8"/>
  <c r="F3564" i="8"/>
  <c r="J3563" i="8"/>
  <c r="F3563" i="8"/>
  <c r="J3562" i="8"/>
  <c r="F3562" i="8"/>
  <c r="J3561" i="8"/>
  <c r="F3561" i="8"/>
  <c r="J3560" i="8"/>
  <c r="F3560" i="8"/>
  <c r="J3559" i="8"/>
  <c r="F3559" i="8"/>
  <c r="J3558" i="8"/>
  <c r="F3558" i="8"/>
  <c r="J3557" i="8"/>
  <c r="F3557" i="8"/>
  <c r="J3556" i="8"/>
  <c r="F3556" i="8"/>
  <c r="J3555" i="8"/>
  <c r="F3555" i="8"/>
  <c r="J3554" i="8"/>
  <c r="F3554" i="8"/>
  <c r="J3553" i="8"/>
  <c r="F3553" i="8"/>
  <c r="J3552" i="8"/>
  <c r="F3552" i="8"/>
  <c r="J3551" i="8"/>
  <c r="F3551" i="8"/>
  <c r="J3550" i="8"/>
  <c r="F3550" i="8"/>
  <c r="J3549" i="8"/>
  <c r="F3549" i="8"/>
  <c r="J3548" i="8"/>
  <c r="F3548" i="8"/>
  <c r="J3547" i="8"/>
  <c r="F3547" i="8"/>
  <c r="J3546" i="8"/>
  <c r="F3546" i="8"/>
  <c r="J3545" i="8"/>
  <c r="F3545" i="8"/>
  <c r="J3544" i="8"/>
  <c r="F3544" i="8"/>
  <c r="J3543" i="8"/>
  <c r="F3543" i="8"/>
  <c r="J3542" i="8"/>
  <c r="F3542" i="8"/>
  <c r="J3541" i="8"/>
  <c r="F3541" i="8"/>
  <c r="J3540" i="8"/>
  <c r="F3540" i="8"/>
  <c r="J3539" i="8"/>
  <c r="F3539" i="8"/>
  <c r="J3538" i="8"/>
  <c r="F3538" i="8"/>
  <c r="J3537" i="8"/>
  <c r="F3537" i="8"/>
  <c r="J3536" i="8"/>
  <c r="F3536" i="8"/>
  <c r="J3535" i="8"/>
  <c r="F3535" i="8"/>
  <c r="J3534" i="8"/>
  <c r="F3534" i="8"/>
  <c r="J3533" i="8"/>
  <c r="F3533" i="8"/>
  <c r="J3532" i="8"/>
  <c r="F3532" i="8"/>
  <c r="J3531" i="8"/>
  <c r="F3531" i="8"/>
  <c r="J3530" i="8"/>
  <c r="F3530" i="8"/>
  <c r="J3529" i="8"/>
  <c r="F3529" i="8"/>
  <c r="J3528" i="8"/>
  <c r="F3528" i="8"/>
  <c r="J3527" i="8"/>
  <c r="F3527" i="8"/>
  <c r="J3526" i="8"/>
  <c r="F3526" i="8"/>
  <c r="J3525" i="8"/>
  <c r="F3525" i="8"/>
  <c r="J3524" i="8"/>
  <c r="F3524" i="8"/>
  <c r="J3523" i="8"/>
  <c r="F3523" i="8"/>
  <c r="J3522" i="8"/>
  <c r="F3522" i="8"/>
  <c r="J3521" i="8"/>
  <c r="F3521" i="8"/>
  <c r="J3520" i="8"/>
  <c r="F3520" i="8"/>
  <c r="J3519" i="8"/>
  <c r="F3519" i="8"/>
  <c r="J3518" i="8"/>
  <c r="F3518" i="8"/>
  <c r="J3517" i="8"/>
  <c r="F3517" i="8"/>
  <c r="J3516" i="8"/>
  <c r="F3516" i="8"/>
  <c r="J3515" i="8"/>
  <c r="F3515" i="8"/>
  <c r="J3514" i="8"/>
  <c r="F3514" i="8"/>
  <c r="J3513" i="8"/>
  <c r="F3513" i="8"/>
  <c r="J3512" i="8"/>
  <c r="F3512" i="8"/>
  <c r="J3511" i="8"/>
  <c r="F3511" i="8"/>
  <c r="J3510" i="8"/>
  <c r="F3510" i="8"/>
  <c r="J3509" i="8"/>
  <c r="F3509" i="8"/>
  <c r="J3508" i="8"/>
  <c r="F3508" i="8"/>
  <c r="J3507" i="8"/>
  <c r="F3507" i="8"/>
  <c r="J3506" i="8"/>
  <c r="F3506" i="8"/>
  <c r="J3505" i="8"/>
  <c r="F3505" i="8"/>
  <c r="J3504" i="8"/>
  <c r="F3504" i="8"/>
  <c r="J3503" i="8"/>
  <c r="F3503" i="8"/>
  <c r="J3502" i="8"/>
  <c r="F3502" i="8"/>
  <c r="J3501" i="8"/>
  <c r="F3501" i="8"/>
  <c r="J3500" i="8"/>
  <c r="F3500" i="8"/>
  <c r="J3499" i="8"/>
  <c r="F3499" i="8"/>
  <c r="J3498" i="8"/>
  <c r="F3498" i="8"/>
  <c r="J3497" i="8"/>
  <c r="F3497" i="8"/>
  <c r="J3496" i="8"/>
  <c r="F3496" i="8"/>
  <c r="J3495" i="8"/>
  <c r="F3495" i="8"/>
  <c r="J3494" i="8"/>
  <c r="F3494" i="8"/>
  <c r="J3493" i="8"/>
  <c r="F3493" i="8"/>
  <c r="J3492" i="8"/>
  <c r="F3492" i="8"/>
  <c r="J3491" i="8"/>
  <c r="F3491" i="8"/>
  <c r="J3490" i="8"/>
  <c r="F3490" i="8"/>
  <c r="J3489" i="8"/>
  <c r="F3489" i="8"/>
  <c r="J3488" i="8"/>
  <c r="F3488" i="8"/>
  <c r="J3487" i="8"/>
  <c r="F3487" i="8"/>
  <c r="J3486" i="8"/>
  <c r="F3486" i="8"/>
  <c r="J3485" i="8"/>
  <c r="F3485" i="8"/>
  <c r="J3484" i="8"/>
  <c r="F3484" i="8"/>
  <c r="J3483" i="8"/>
  <c r="F3483" i="8"/>
  <c r="J3482" i="8"/>
  <c r="F3482" i="8"/>
  <c r="J3481" i="8"/>
  <c r="F3481" i="8"/>
  <c r="J3480" i="8"/>
  <c r="F3480" i="8"/>
  <c r="J3479" i="8"/>
  <c r="F3479" i="8"/>
  <c r="J3478" i="8"/>
  <c r="F3478" i="8"/>
  <c r="J3477" i="8"/>
  <c r="F3477" i="8"/>
  <c r="J3476" i="8"/>
  <c r="F3476" i="8"/>
  <c r="J3475" i="8"/>
  <c r="F3475" i="8"/>
  <c r="J3474" i="8"/>
  <c r="F3474" i="8"/>
  <c r="J3473" i="8"/>
  <c r="F3473" i="8"/>
  <c r="J3472" i="8"/>
  <c r="F3472" i="8"/>
  <c r="J3471" i="8"/>
  <c r="F3471" i="8"/>
  <c r="J3470" i="8"/>
  <c r="F3470" i="8"/>
  <c r="J3469" i="8"/>
  <c r="F3469" i="8"/>
  <c r="J3468" i="8"/>
  <c r="F3468" i="8"/>
  <c r="J3467" i="8"/>
  <c r="F3467" i="8"/>
  <c r="J3466" i="8"/>
  <c r="F3466" i="8"/>
  <c r="J3465" i="8"/>
  <c r="F3465" i="8"/>
  <c r="J3464" i="8"/>
  <c r="F3464" i="8"/>
  <c r="J3463" i="8"/>
  <c r="F3463" i="8"/>
  <c r="J3462" i="8"/>
  <c r="F3462" i="8"/>
  <c r="J3461" i="8"/>
  <c r="F3461" i="8"/>
  <c r="J3460" i="8"/>
  <c r="F3460" i="8"/>
  <c r="J3459" i="8"/>
  <c r="F3459" i="8"/>
  <c r="J3458" i="8"/>
  <c r="F3458" i="8"/>
  <c r="J3457" i="8"/>
  <c r="F3457" i="8"/>
  <c r="J3456" i="8"/>
  <c r="F3456" i="8"/>
  <c r="J3455" i="8"/>
  <c r="F3455" i="8"/>
  <c r="J3454" i="8"/>
  <c r="F3454" i="8"/>
  <c r="J3453" i="8"/>
  <c r="F3453" i="8"/>
  <c r="J3452" i="8"/>
  <c r="F3452" i="8"/>
  <c r="J3451" i="8"/>
  <c r="F3451" i="8"/>
  <c r="J3450" i="8"/>
  <c r="F3450" i="8"/>
  <c r="J3449" i="8"/>
  <c r="F3449" i="8"/>
  <c r="J3448" i="8"/>
  <c r="F3448" i="8"/>
  <c r="J3447" i="8"/>
  <c r="F3447" i="8"/>
  <c r="J3446" i="8"/>
  <c r="F3446" i="8"/>
  <c r="J3445" i="8"/>
  <c r="F3445" i="8"/>
  <c r="J3444" i="8"/>
  <c r="F3444" i="8"/>
  <c r="J3443" i="8"/>
  <c r="F3443" i="8"/>
  <c r="J3442" i="8"/>
  <c r="F3442" i="8"/>
  <c r="J3441" i="8"/>
  <c r="F3441" i="8"/>
  <c r="J3440" i="8"/>
  <c r="F3440" i="8"/>
  <c r="J3439" i="8"/>
  <c r="F3439" i="8"/>
  <c r="J3438" i="8"/>
  <c r="F3438" i="8"/>
  <c r="J3437" i="8"/>
  <c r="F3437" i="8"/>
  <c r="J3436" i="8"/>
  <c r="F3436" i="8"/>
  <c r="J3435" i="8"/>
  <c r="F3435" i="8"/>
  <c r="J3434" i="8"/>
  <c r="F3434" i="8"/>
  <c r="J3433" i="8"/>
  <c r="F3433" i="8"/>
  <c r="J3432" i="8"/>
  <c r="F3432" i="8"/>
  <c r="J3431" i="8"/>
  <c r="F3431" i="8"/>
  <c r="J3430" i="8"/>
  <c r="F3430" i="8"/>
  <c r="J3429" i="8"/>
  <c r="F3429" i="8"/>
  <c r="J3428" i="8"/>
  <c r="F3428" i="8"/>
  <c r="J3427" i="8"/>
  <c r="F3427" i="8"/>
  <c r="J3426" i="8"/>
  <c r="F3426" i="8"/>
  <c r="J3425" i="8"/>
  <c r="F3425" i="8"/>
  <c r="J3424" i="8"/>
  <c r="F3424" i="8"/>
  <c r="J3423" i="8"/>
  <c r="F3423" i="8"/>
  <c r="J3422" i="8"/>
  <c r="F3422" i="8"/>
  <c r="J3421" i="8"/>
  <c r="F3421" i="8"/>
  <c r="J3420" i="8"/>
  <c r="F3420" i="8"/>
  <c r="J3419" i="8"/>
  <c r="F3419" i="8"/>
  <c r="J3418" i="8"/>
  <c r="F3418" i="8"/>
  <c r="J3417" i="8"/>
  <c r="F3417" i="8"/>
  <c r="J3416" i="8"/>
  <c r="F3416" i="8"/>
  <c r="J3415" i="8"/>
  <c r="F3415" i="8"/>
  <c r="J3414" i="8"/>
  <c r="F3414" i="8"/>
  <c r="J3413" i="8"/>
  <c r="F3413" i="8"/>
  <c r="J3412" i="8"/>
  <c r="F3412" i="8"/>
  <c r="J3411" i="8"/>
  <c r="F3411" i="8"/>
  <c r="J3410" i="8"/>
  <c r="F3410" i="8"/>
  <c r="J3409" i="8"/>
  <c r="F3409" i="8"/>
  <c r="J3408" i="8"/>
  <c r="F3408" i="8"/>
  <c r="J3407" i="8"/>
  <c r="F3407" i="8"/>
  <c r="J3406" i="8"/>
  <c r="F3406" i="8"/>
  <c r="J3405" i="8"/>
  <c r="F3405" i="8"/>
  <c r="J3404" i="8"/>
  <c r="F3404" i="8"/>
  <c r="J3403" i="8"/>
  <c r="F3403" i="8"/>
  <c r="J3402" i="8"/>
  <c r="F3402" i="8"/>
  <c r="J3401" i="8"/>
  <c r="F3401" i="8"/>
  <c r="J3400" i="8"/>
  <c r="F3400" i="8"/>
  <c r="J3399" i="8"/>
  <c r="F3399" i="8"/>
  <c r="J3398" i="8"/>
  <c r="F3398" i="8"/>
  <c r="J3397" i="8"/>
  <c r="F3397" i="8"/>
  <c r="J3396" i="8"/>
  <c r="F3396" i="8"/>
  <c r="J3395" i="8"/>
  <c r="F3395" i="8"/>
  <c r="J3394" i="8"/>
  <c r="F3394" i="8"/>
  <c r="J3393" i="8"/>
  <c r="F3393" i="8"/>
  <c r="J3392" i="8"/>
  <c r="F3392" i="8"/>
  <c r="J3391" i="8"/>
  <c r="F3391" i="8"/>
  <c r="J3390" i="8"/>
  <c r="F3390" i="8"/>
  <c r="J3389" i="8"/>
  <c r="F3389" i="8"/>
  <c r="J3388" i="8"/>
  <c r="F3388" i="8"/>
  <c r="J3387" i="8"/>
  <c r="F3387" i="8"/>
  <c r="J3386" i="8"/>
  <c r="F3386" i="8"/>
  <c r="J3385" i="8"/>
  <c r="F3385" i="8"/>
  <c r="J3384" i="8"/>
  <c r="F3384" i="8"/>
  <c r="J3383" i="8"/>
  <c r="F3383" i="8"/>
  <c r="J3382" i="8"/>
  <c r="F3382" i="8"/>
  <c r="J3381" i="8"/>
  <c r="F3381" i="8"/>
  <c r="J3380" i="8"/>
  <c r="F3380" i="8"/>
  <c r="J3379" i="8"/>
  <c r="F3379" i="8"/>
  <c r="J3378" i="8"/>
  <c r="F3378" i="8"/>
  <c r="J3377" i="8"/>
  <c r="F3377" i="8"/>
  <c r="J3376" i="8"/>
  <c r="F3376" i="8"/>
  <c r="J3375" i="8"/>
  <c r="F3375" i="8"/>
  <c r="J3374" i="8"/>
  <c r="F3374" i="8"/>
  <c r="J3373" i="8"/>
  <c r="F3373" i="8"/>
  <c r="J3372" i="8"/>
  <c r="F3372" i="8"/>
  <c r="J3371" i="8"/>
  <c r="F3371" i="8"/>
  <c r="J3370" i="8"/>
  <c r="F3370" i="8"/>
  <c r="J3369" i="8"/>
  <c r="F3369" i="8"/>
  <c r="J3368" i="8"/>
  <c r="F3368" i="8"/>
  <c r="J3367" i="8"/>
  <c r="F3367" i="8"/>
  <c r="J3366" i="8"/>
  <c r="F3366" i="8"/>
  <c r="J3365" i="8"/>
  <c r="F3365" i="8"/>
  <c r="J3364" i="8"/>
  <c r="F3364" i="8"/>
  <c r="J3363" i="8"/>
  <c r="F3363" i="8"/>
  <c r="J3362" i="8"/>
  <c r="F3362" i="8"/>
  <c r="J3361" i="8"/>
  <c r="F3361" i="8"/>
  <c r="J3360" i="8"/>
  <c r="F3360" i="8"/>
  <c r="J3359" i="8"/>
  <c r="F3359" i="8"/>
  <c r="J3358" i="8"/>
  <c r="F3358" i="8"/>
  <c r="J3357" i="8"/>
  <c r="F3357" i="8"/>
  <c r="J3356" i="8"/>
  <c r="F3356" i="8"/>
  <c r="J3355" i="8"/>
  <c r="F3355" i="8"/>
  <c r="J3354" i="8"/>
  <c r="F3354" i="8"/>
  <c r="J3353" i="8"/>
  <c r="F3353" i="8"/>
  <c r="J3352" i="8"/>
  <c r="F3352" i="8"/>
  <c r="J3351" i="8"/>
  <c r="F3351" i="8"/>
  <c r="J3350" i="8"/>
  <c r="F3350" i="8"/>
  <c r="J3349" i="8"/>
  <c r="F3349" i="8"/>
  <c r="J3348" i="8"/>
  <c r="F3348" i="8"/>
  <c r="J3347" i="8"/>
  <c r="F3347" i="8"/>
  <c r="J3346" i="8"/>
  <c r="F3346" i="8"/>
  <c r="J3345" i="8"/>
  <c r="F3345" i="8"/>
  <c r="J3344" i="8"/>
  <c r="F3344" i="8"/>
  <c r="J3343" i="8"/>
  <c r="F3343" i="8"/>
  <c r="J3342" i="8"/>
  <c r="F3342" i="8"/>
  <c r="J3341" i="8"/>
  <c r="F3341" i="8"/>
  <c r="J3340" i="8"/>
  <c r="F3340" i="8"/>
  <c r="J3339" i="8"/>
  <c r="F3339" i="8"/>
  <c r="J3338" i="8"/>
  <c r="F3338" i="8"/>
  <c r="J3337" i="8"/>
  <c r="F3337" i="8"/>
  <c r="J3336" i="8"/>
  <c r="F3336" i="8"/>
  <c r="J3335" i="8"/>
  <c r="F3335" i="8"/>
  <c r="J3334" i="8"/>
  <c r="F3334" i="8"/>
  <c r="J3333" i="8"/>
  <c r="F3333" i="8"/>
  <c r="J3332" i="8"/>
  <c r="F3332" i="8"/>
  <c r="J3331" i="8"/>
  <c r="F3331" i="8"/>
  <c r="J3330" i="8"/>
  <c r="F3330" i="8"/>
  <c r="J3329" i="8"/>
  <c r="F3329" i="8"/>
  <c r="J3328" i="8"/>
  <c r="F3328" i="8"/>
  <c r="J3327" i="8"/>
  <c r="F3327" i="8"/>
  <c r="J3326" i="8"/>
  <c r="F3326" i="8"/>
  <c r="J3325" i="8"/>
  <c r="F3325" i="8"/>
  <c r="J3324" i="8"/>
  <c r="F3324" i="8"/>
  <c r="J3323" i="8"/>
  <c r="F3323" i="8"/>
  <c r="J3322" i="8"/>
  <c r="F3322" i="8"/>
  <c r="J3321" i="8"/>
  <c r="F3321" i="8"/>
  <c r="J3320" i="8"/>
  <c r="F3320" i="8"/>
  <c r="J3319" i="8"/>
  <c r="F3319" i="8"/>
  <c r="J3318" i="8"/>
  <c r="F3318" i="8"/>
  <c r="J3317" i="8"/>
  <c r="F3317" i="8"/>
  <c r="J3316" i="8"/>
  <c r="F3316" i="8"/>
  <c r="J3315" i="8"/>
  <c r="F3315" i="8"/>
  <c r="J3314" i="8"/>
  <c r="F3314" i="8"/>
  <c r="J3313" i="8"/>
  <c r="F3313" i="8"/>
  <c r="J3312" i="8"/>
  <c r="F3312" i="8"/>
  <c r="J3311" i="8"/>
  <c r="F3311" i="8"/>
  <c r="J3310" i="8"/>
  <c r="F3310" i="8"/>
  <c r="J3309" i="8"/>
  <c r="F3309" i="8"/>
  <c r="J3308" i="8"/>
  <c r="F3308" i="8"/>
  <c r="J3307" i="8"/>
  <c r="F3307" i="8"/>
  <c r="J3306" i="8"/>
  <c r="F3306" i="8"/>
  <c r="J3305" i="8"/>
  <c r="F3305" i="8"/>
  <c r="J3304" i="8"/>
  <c r="F3304" i="8"/>
  <c r="J3303" i="8"/>
  <c r="F3303" i="8"/>
  <c r="J3302" i="8"/>
  <c r="F3302" i="8"/>
  <c r="J3301" i="8"/>
  <c r="F3301" i="8"/>
  <c r="J3300" i="8"/>
  <c r="F3300" i="8"/>
  <c r="J3299" i="8"/>
  <c r="F3299" i="8"/>
  <c r="J3298" i="8"/>
  <c r="F3298" i="8"/>
  <c r="J3297" i="8"/>
  <c r="F3297" i="8"/>
  <c r="J3296" i="8"/>
  <c r="F3296" i="8"/>
  <c r="J3295" i="8"/>
  <c r="F3295" i="8"/>
  <c r="J3294" i="8"/>
  <c r="F3294" i="8"/>
  <c r="J3293" i="8"/>
  <c r="F3293" i="8"/>
  <c r="J3292" i="8"/>
  <c r="F3292" i="8"/>
  <c r="J3291" i="8"/>
  <c r="F3291" i="8"/>
  <c r="J3290" i="8"/>
  <c r="F3290" i="8"/>
  <c r="J3289" i="8"/>
  <c r="F3289" i="8"/>
  <c r="J3288" i="8"/>
  <c r="F3288" i="8"/>
  <c r="J3287" i="8"/>
  <c r="F3287" i="8"/>
  <c r="J3286" i="8"/>
  <c r="F3286" i="8"/>
  <c r="J3285" i="8"/>
  <c r="F3285" i="8"/>
  <c r="J3284" i="8"/>
  <c r="F3284" i="8"/>
  <c r="J3283" i="8"/>
  <c r="F3283" i="8"/>
  <c r="J3282" i="8"/>
  <c r="F3282" i="8"/>
  <c r="J3281" i="8"/>
  <c r="F3281" i="8"/>
  <c r="J3280" i="8"/>
  <c r="F3280" i="8"/>
  <c r="J3279" i="8"/>
  <c r="F3279" i="8"/>
  <c r="J3278" i="8"/>
  <c r="F3278" i="8"/>
  <c r="J3277" i="8"/>
  <c r="F3277" i="8"/>
  <c r="J3276" i="8"/>
  <c r="F3276" i="8"/>
  <c r="J3275" i="8"/>
  <c r="F3275" i="8"/>
  <c r="J3274" i="8"/>
  <c r="F3274" i="8"/>
  <c r="J3273" i="8"/>
  <c r="F3273" i="8"/>
  <c r="J3272" i="8"/>
  <c r="F3272" i="8"/>
  <c r="J3271" i="8"/>
  <c r="F3271" i="8"/>
  <c r="J3270" i="8"/>
  <c r="F3270" i="8"/>
  <c r="J3269" i="8"/>
  <c r="F3269" i="8"/>
  <c r="J3268" i="8"/>
  <c r="F3268" i="8"/>
  <c r="J3267" i="8"/>
  <c r="F3267" i="8"/>
  <c r="J3266" i="8"/>
  <c r="F3266" i="8"/>
  <c r="J3265" i="8"/>
  <c r="F3265" i="8"/>
  <c r="J3264" i="8"/>
  <c r="F3264" i="8"/>
  <c r="J3263" i="8"/>
  <c r="F3263" i="8"/>
  <c r="J3262" i="8"/>
  <c r="F3262" i="8"/>
  <c r="J3261" i="8"/>
  <c r="F3261" i="8"/>
  <c r="J3260" i="8"/>
  <c r="F3260" i="8"/>
  <c r="J3259" i="8"/>
  <c r="F3259" i="8"/>
  <c r="J3258" i="8"/>
  <c r="F3258" i="8"/>
  <c r="J3257" i="8"/>
  <c r="F3257" i="8"/>
  <c r="J3256" i="8"/>
  <c r="F3256" i="8"/>
  <c r="J3255" i="8"/>
  <c r="F3255" i="8"/>
  <c r="J3254" i="8"/>
  <c r="F3254" i="8"/>
  <c r="J3253" i="8"/>
  <c r="F3253" i="8"/>
  <c r="J3252" i="8"/>
  <c r="F3252" i="8"/>
  <c r="J3251" i="8"/>
  <c r="F3251" i="8"/>
  <c r="J3250" i="8"/>
  <c r="F3250" i="8"/>
  <c r="J3249" i="8"/>
  <c r="F3249" i="8"/>
  <c r="J3248" i="8"/>
  <c r="F3248" i="8"/>
  <c r="J3247" i="8"/>
  <c r="F3247" i="8"/>
  <c r="J3246" i="8"/>
  <c r="F3246" i="8"/>
  <c r="J3245" i="8"/>
  <c r="F3245" i="8"/>
  <c r="J3244" i="8"/>
  <c r="F3244" i="8"/>
  <c r="J3243" i="8"/>
  <c r="F3243" i="8"/>
  <c r="J3242" i="8"/>
  <c r="F3242" i="8"/>
  <c r="J3241" i="8"/>
  <c r="F3241" i="8"/>
  <c r="J3240" i="8"/>
  <c r="F3240" i="8"/>
  <c r="J3239" i="8"/>
  <c r="F3239" i="8"/>
  <c r="J3238" i="8"/>
  <c r="F3238" i="8"/>
  <c r="J3237" i="8"/>
  <c r="F3237" i="8"/>
  <c r="J3236" i="8"/>
  <c r="F3236" i="8"/>
  <c r="J3235" i="8"/>
  <c r="F3235" i="8"/>
  <c r="J3234" i="8"/>
  <c r="F3234" i="8"/>
  <c r="J3233" i="8"/>
  <c r="F3233" i="8"/>
  <c r="J3232" i="8"/>
  <c r="F3232" i="8"/>
  <c r="J3231" i="8"/>
  <c r="F3231" i="8"/>
  <c r="J3230" i="8"/>
  <c r="F3230" i="8"/>
  <c r="J3229" i="8"/>
  <c r="F3229" i="8"/>
  <c r="J3228" i="8"/>
  <c r="F3228" i="8"/>
  <c r="J3227" i="8"/>
  <c r="F3227" i="8"/>
  <c r="J3226" i="8"/>
  <c r="F3226" i="8"/>
  <c r="J3225" i="8"/>
  <c r="F3225" i="8"/>
  <c r="J3224" i="8"/>
  <c r="F3224" i="8"/>
  <c r="J3223" i="8"/>
  <c r="F3223" i="8"/>
  <c r="J3222" i="8"/>
  <c r="F3222" i="8"/>
  <c r="J3221" i="8"/>
  <c r="F3221" i="8"/>
  <c r="J3220" i="8"/>
  <c r="F3220" i="8"/>
  <c r="J3219" i="8"/>
  <c r="F3219" i="8"/>
  <c r="J3218" i="8"/>
  <c r="F3218" i="8"/>
  <c r="J3217" i="8"/>
  <c r="F3217" i="8"/>
  <c r="J3216" i="8"/>
  <c r="F3216" i="8"/>
  <c r="J3215" i="8"/>
  <c r="F3215" i="8"/>
  <c r="J3214" i="8"/>
  <c r="F3214" i="8"/>
  <c r="J3213" i="8"/>
  <c r="F3213" i="8"/>
  <c r="J3212" i="8"/>
  <c r="F3212" i="8"/>
  <c r="J3211" i="8"/>
  <c r="F3211" i="8"/>
  <c r="J3210" i="8"/>
  <c r="F3210" i="8"/>
  <c r="J3209" i="8"/>
  <c r="F3209" i="8"/>
  <c r="J3208" i="8"/>
  <c r="F3208" i="8"/>
  <c r="J3207" i="8"/>
  <c r="F3207" i="8"/>
  <c r="J3206" i="8"/>
  <c r="F3206" i="8"/>
  <c r="J3205" i="8"/>
  <c r="F3205" i="8"/>
  <c r="J3204" i="8"/>
  <c r="F3204" i="8"/>
  <c r="J3203" i="8"/>
  <c r="F3203" i="8"/>
  <c r="J3202" i="8"/>
  <c r="F3202" i="8"/>
  <c r="J3201" i="8"/>
  <c r="F3201" i="8"/>
  <c r="J3200" i="8"/>
  <c r="F3200" i="8"/>
  <c r="J3199" i="8"/>
  <c r="F3199" i="8"/>
  <c r="J3198" i="8"/>
  <c r="F3198" i="8"/>
  <c r="J3197" i="8"/>
  <c r="F3197" i="8"/>
  <c r="J3196" i="8"/>
  <c r="F3196" i="8"/>
  <c r="J3195" i="8"/>
  <c r="F3195" i="8"/>
  <c r="J3194" i="8"/>
  <c r="F3194" i="8"/>
  <c r="J3193" i="8"/>
  <c r="F3193" i="8"/>
  <c r="J3192" i="8"/>
  <c r="F3192" i="8"/>
  <c r="J3191" i="8"/>
  <c r="F3191" i="8"/>
  <c r="J3190" i="8"/>
  <c r="F3190" i="8"/>
  <c r="J3189" i="8"/>
  <c r="F3189" i="8"/>
  <c r="J3188" i="8"/>
  <c r="F3188" i="8"/>
  <c r="J3187" i="8"/>
  <c r="F3187" i="8"/>
  <c r="J3186" i="8"/>
  <c r="F3186" i="8"/>
  <c r="J3185" i="8"/>
  <c r="F3185" i="8"/>
  <c r="J3184" i="8"/>
  <c r="F3184" i="8"/>
  <c r="J3183" i="8"/>
  <c r="F3183" i="8"/>
  <c r="J3182" i="8"/>
  <c r="F3182" i="8"/>
  <c r="J3181" i="8"/>
  <c r="F3181" i="8"/>
  <c r="J3180" i="8"/>
  <c r="F3180" i="8"/>
  <c r="J3179" i="8"/>
  <c r="F3179" i="8"/>
  <c r="J3178" i="8"/>
  <c r="F3178" i="8"/>
  <c r="J3177" i="8"/>
  <c r="F3177" i="8"/>
  <c r="J3176" i="8"/>
  <c r="F3176" i="8"/>
  <c r="J3175" i="8"/>
  <c r="F3175" i="8"/>
  <c r="J3174" i="8"/>
  <c r="F3174" i="8"/>
  <c r="J3173" i="8"/>
  <c r="F3173" i="8"/>
  <c r="J3172" i="8"/>
  <c r="F3172" i="8"/>
  <c r="J3171" i="8"/>
  <c r="F3171" i="8"/>
  <c r="J3170" i="8"/>
  <c r="F3170" i="8"/>
  <c r="J3169" i="8"/>
  <c r="F3169" i="8"/>
  <c r="J3168" i="8"/>
  <c r="F3168" i="8"/>
  <c r="J3167" i="8"/>
  <c r="F3167" i="8"/>
  <c r="J3166" i="8"/>
  <c r="F3166" i="8"/>
  <c r="J3165" i="8"/>
  <c r="F3165" i="8"/>
  <c r="J3164" i="8"/>
  <c r="F3164" i="8"/>
  <c r="J3163" i="8"/>
  <c r="F3163" i="8"/>
  <c r="J3162" i="8"/>
  <c r="F3162" i="8"/>
  <c r="J3161" i="8"/>
  <c r="F3161" i="8"/>
  <c r="J3160" i="8"/>
  <c r="F3160" i="8"/>
  <c r="J3159" i="8"/>
  <c r="F3159" i="8"/>
  <c r="J3158" i="8"/>
  <c r="F3158" i="8"/>
  <c r="J3157" i="8"/>
  <c r="F3157" i="8"/>
  <c r="J3156" i="8"/>
  <c r="F3156" i="8"/>
  <c r="J3155" i="8"/>
  <c r="F3155" i="8"/>
  <c r="J3154" i="8"/>
  <c r="F3154" i="8"/>
  <c r="J3153" i="8"/>
  <c r="F3153" i="8"/>
  <c r="J3152" i="8"/>
  <c r="F3152" i="8"/>
  <c r="J3151" i="8"/>
  <c r="F3151" i="8"/>
  <c r="J3150" i="8"/>
  <c r="F3150" i="8"/>
  <c r="J3149" i="8"/>
  <c r="F3149" i="8"/>
  <c r="J3148" i="8"/>
  <c r="F3148" i="8"/>
  <c r="J3147" i="8"/>
  <c r="F3147" i="8"/>
  <c r="J3146" i="8"/>
  <c r="F3146" i="8"/>
  <c r="J3145" i="8"/>
  <c r="F3145" i="8"/>
  <c r="J3144" i="8"/>
  <c r="F3144" i="8"/>
  <c r="J3143" i="8"/>
  <c r="F3143" i="8"/>
  <c r="J3142" i="8"/>
  <c r="F3142" i="8"/>
  <c r="J3141" i="8"/>
  <c r="F3141" i="8"/>
  <c r="J3140" i="8"/>
  <c r="F3140" i="8"/>
  <c r="J3139" i="8"/>
  <c r="F3139" i="8"/>
  <c r="J3138" i="8"/>
  <c r="F3138" i="8"/>
  <c r="J3137" i="8"/>
  <c r="F3137" i="8"/>
  <c r="J3136" i="8"/>
  <c r="F3136" i="8"/>
  <c r="J3135" i="8"/>
  <c r="F3135" i="8"/>
  <c r="J3134" i="8"/>
  <c r="F3134" i="8"/>
  <c r="J3133" i="8"/>
  <c r="F3133" i="8"/>
  <c r="J3132" i="8"/>
  <c r="F3132" i="8"/>
  <c r="J3131" i="8"/>
  <c r="F3131" i="8"/>
  <c r="J3130" i="8"/>
  <c r="F3130" i="8"/>
  <c r="J3129" i="8"/>
  <c r="F3129" i="8"/>
  <c r="J3128" i="8"/>
  <c r="F3128" i="8"/>
  <c r="J3127" i="8"/>
  <c r="F3127" i="8"/>
  <c r="J3126" i="8"/>
  <c r="F3126" i="8"/>
  <c r="J3125" i="8"/>
  <c r="F3125" i="8"/>
  <c r="J3124" i="8"/>
  <c r="F3124" i="8"/>
  <c r="J3123" i="8"/>
  <c r="F3123" i="8"/>
  <c r="J3122" i="8"/>
  <c r="F3122" i="8"/>
  <c r="J3121" i="8"/>
  <c r="F3121" i="8"/>
  <c r="J3120" i="8"/>
  <c r="F3120" i="8"/>
  <c r="J3119" i="8"/>
  <c r="F3119" i="8"/>
  <c r="J3118" i="8"/>
  <c r="F3118" i="8"/>
  <c r="J3117" i="8"/>
  <c r="F3117" i="8"/>
  <c r="J3116" i="8"/>
  <c r="F3116" i="8"/>
  <c r="J3115" i="8"/>
  <c r="F3115" i="8"/>
  <c r="J3114" i="8"/>
  <c r="F3114" i="8"/>
  <c r="J3113" i="8"/>
  <c r="F3113" i="8"/>
  <c r="J3112" i="8"/>
  <c r="F3112" i="8"/>
  <c r="J3111" i="8"/>
  <c r="F3111" i="8"/>
  <c r="J3110" i="8"/>
  <c r="F3110" i="8"/>
  <c r="J3109" i="8"/>
  <c r="F3109" i="8"/>
  <c r="J3108" i="8"/>
  <c r="F3108" i="8"/>
  <c r="J3107" i="8"/>
  <c r="F3107" i="8"/>
  <c r="J3106" i="8"/>
  <c r="F3106" i="8"/>
  <c r="J3105" i="8"/>
  <c r="F3105" i="8"/>
  <c r="J3104" i="8"/>
  <c r="F3104" i="8"/>
  <c r="J3103" i="8"/>
  <c r="F3103" i="8"/>
  <c r="J3102" i="8"/>
  <c r="F3102" i="8"/>
  <c r="J3101" i="8"/>
  <c r="F3101" i="8"/>
  <c r="J3100" i="8"/>
  <c r="F3100" i="8"/>
  <c r="J3099" i="8"/>
  <c r="F3099" i="8"/>
  <c r="J3098" i="8"/>
  <c r="F3098" i="8"/>
  <c r="J3097" i="8"/>
  <c r="F3097" i="8"/>
  <c r="J3096" i="8"/>
  <c r="F3096" i="8"/>
  <c r="J3095" i="8"/>
  <c r="F3095" i="8"/>
  <c r="J3094" i="8"/>
  <c r="F3094" i="8"/>
  <c r="J3093" i="8"/>
  <c r="F3093" i="8"/>
  <c r="J3092" i="8"/>
  <c r="F3092" i="8"/>
  <c r="J3091" i="8"/>
  <c r="F3091" i="8"/>
  <c r="J3090" i="8"/>
  <c r="F3090" i="8"/>
  <c r="J3089" i="8"/>
  <c r="F3089" i="8"/>
  <c r="J3088" i="8"/>
  <c r="F3088" i="8"/>
  <c r="J3087" i="8"/>
  <c r="F3087" i="8"/>
  <c r="J3086" i="8"/>
  <c r="F3086" i="8"/>
  <c r="J3085" i="8"/>
  <c r="F3085" i="8"/>
  <c r="J3084" i="8"/>
  <c r="F3084" i="8"/>
  <c r="J3083" i="8"/>
  <c r="F3083" i="8"/>
  <c r="J3082" i="8"/>
  <c r="F3082" i="8"/>
  <c r="J3081" i="8"/>
  <c r="F3081" i="8"/>
  <c r="J3080" i="8"/>
  <c r="F3080" i="8"/>
  <c r="J3079" i="8"/>
  <c r="F3079" i="8"/>
  <c r="J3078" i="8"/>
  <c r="F3078" i="8"/>
  <c r="J3077" i="8"/>
  <c r="F3077" i="8"/>
  <c r="J3076" i="8"/>
  <c r="F3076" i="8"/>
  <c r="J3075" i="8"/>
  <c r="F3075" i="8"/>
  <c r="J3074" i="8"/>
  <c r="F3074" i="8"/>
  <c r="J3073" i="8"/>
  <c r="F3073" i="8"/>
  <c r="J3072" i="8"/>
  <c r="F3072" i="8"/>
  <c r="J3071" i="8"/>
  <c r="F3071" i="8"/>
  <c r="J3070" i="8"/>
  <c r="F3070" i="8"/>
  <c r="J3069" i="8"/>
  <c r="F3069" i="8"/>
  <c r="J3068" i="8"/>
  <c r="F3068" i="8"/>
  <c r="J3067" i="8"/>
  <c r="F3067" i="8"/>
  <c r="J3066" i="8"/>
  <c r="F3066" i="8"/>
  <c r="J3065" i="8"/>
  <c r="F3065" i="8"/>
  <c r="J3064" i="8"/>
  <c r="F3064" i="8"/>
  <c r="J3063" i="8"/>
  <c r="F3063" i="8"/>
  <c r="J3062" i="8"/>
  <c r="F3062" i="8"/>
  <c r="J3061" i="8"/>
  <c r="F3061" i="8"/>
  <c r="J3060" i="8"/>
  <c r="F3060" i="8"/>
  <c r="J3059" i="8"/>
  <c r="F3059" i="8"/>
  <c r="J3058" i="8"/>
  <c r="F3058" i="8"/>
  <c r="J3057" i="8"/>
  <c r="F3057" i="8"/>
  <c r="J3056" i="8"/>
  <c r="F3056" i="8"/>
  <c r="J3055" i="8"/>
  <c r="F3055" i="8"/>
  <c r="J3054" i="8"/>
  <c r="F3054" i="8"/>
  <c r="J3053" i="8"/>
  <c r="F3053" i="8"/>
  <c r="J3052" i="8"/>
  <c r="F3052" i="8"/>
  <c r="J3051" i="8"/>
  <c r="F3051" i="8"/>
  <c r="J3050" i="8"/>
  <c r="F3050" i="8"/>
  <c r="J3049" i="8"/>
  <c r="F3049" i="8"/>
  <c r="J3048" i="8"/>
  <c r="F3048" i="8"/>
  <c r="J3047" i="8"/>
  <c r="F3047" i="8"/>
  <c r="J3046" i="8"/>
  <c r="F3046" i="8"/>
  <c r="J3045" i="8"/>
  <c r="F3045" i="8"/>
  <c r="J3044" i="8"/>
  <c r="F3044" i="8"/>
  <c r="J3043" i="8"/>
  <c r="F3043" i="8"/>
  <c r="J3042" i="8"/>
  <c r="F3042" i="8"/>
  <c r="J3041" i="8"/>
  <c r="F3041" i="8"/>
  <c r="J3040" i="8"/>
  <c r="F3040" i="8"/>
  <c r="J3039" i="8"/>
  <c r="F3039" i="8"/>
  <c r="J3038" i="8"/>
  <c r="F3038" i="8"/>
  <c r="J3037" i="8"/>
  <c r="F3037" i="8"/>
  <c r="J3036" i="8"/>
  <c r="F3036" i="8"/>
  <c r="J3035" i="8"/>
  <c r="F3035" i="8"/>
  <c r="J3034" i="8"/>
  <c r="F3034" i="8"/>
  <c r="J3033" i="8"/>
  <c r="F3033" i="8"/>
  <c r="J3032" i="8"/>
  <c r="F3032" i="8"/>
  <c r="J3031" i="8"/>
  <c r="F3031" i="8"/>
  <c r="J3030" i="8"/>
  <c r="F3030" i="8"/>
  <c r="J3029" i="8"/>
  <c r="F3029" i="8"/>
  <c r="J3028" i="8"/>
  <c r="F3028" i="8"/>
  <c r="J3027" i="8"/>
  <c r="F3027" i="8"/>
  <c r="J3026" i="8"/>
  <c r="F3026" i="8"/>
  <c r="J3025" i="8"/>
  <c r="F3025" i="8"/>
  <c r="J3024" i="8"/>
  <c r="F3024" i="8"/>
  <c r="J3023" i="8"/>
  <c r="F3023" i="8"/>
  <c r="J3022" i="8"/>
  <c r="F3022" i="8"/>
  <c r="J3021" i="8"/>
  <c r="F3021" i="8"/>
  <c r="J3020" i="8"/>
  <c r="F3020" i="8"/>
  <c r="J3019" i="8"/>
  <c r="F3019" i="8"/>
  <c r="J3018" i="8"/>
  <c r="F3018" i="8"/>
  <c r="J3017" i="8"/>
  <c r="F3017" i="8"/>
  <c r="J3016" i="8"/>
  <c r="F3016" i="8"/>
  <c r="J3015" i="8"/>
  <c r="F3015" i="8"/>
  <c r="J3014" i="8"/>
  <c r="F3014" i="8"/>
  <c r="J3013" i="8"/>
  <c r="F3013" i="8"/>
  <c r="J3012" i="8"/>
  <c r="F3012" i="8"/>
  <c r="J3011" i="8"/>
  <c r="F3011" i="8"/>
  <c r="J3010" i="8"/>
  <c r="F3010" i="8"/>
  <c r="J3009" i="8"/>
  <c r="F3009" i="8"/>
  <c r="J3008" i="8"/>
  <c r="F3008" i="8"/>
  <c r="J3007" i="8"/>
  <c r="F3007" i="8"/>
  <c r="J3006" i="8"/>
  <c r="F3006" i="8"/>
  <c r="J3005" i="8"/>
  <c r="F3005" i="8"/>
  <c r="J3004" i="8"/>
  <c r="F3004" i="8"/>
  <c r="J3003" i="8"/>
  <c r="F3003" i="8"/>
  <c r="J3002" i="8"/>
  <c r="F3002" i="8"/>
  <c r="J3001" i="8"/>
  <c r="F3001" i="8"/>
  <c r="J3000" i="8"/>
  <c r="F3000" i="8"/>
  <c r="J2999" i="8"/>
  <c r="F2999" i="8"/>
  <c r="J2998" i="8"/>
  <c r="F2998" i="8"/>
  <c r="J2997" i="8"/>
  <c r="F2997" i="8"/>
  <c r="J2996" i="8"/>
  <c r="F2996" i="8"/>
  <c r="J2995" i="8"/>
  <c r="F2995" i="8"/>
  <c r="J2994" i="8"/>
  <c r="F2994" i="8"/>
  <c r="J2993" i="8"/>
  <c r="F2993" i="8"/>
  <c r="J2992" i="8"/>
  <c r="F2992" i="8"/>
  <c r="J2991" i="8"/>
  <c r="F2991" i="8"/>
  <c r="J2990" i="8"/>
  <c r="F2990" i="8"/>
  <c r="J2989" i="8"/>
  <c r="F2989" i="8"/>
  <c r="J2988" i="8"/>
  <c r="F2988" i="8"/>
  <c r="J2987" i="8"/>
  <c r="F2987" i="8"/>
  <c r="J2986" i="8"/>
  <c r="F2986" i="8"/>
  <c r="J2985" i="8"/>
  <c r="F2985" i="8"/>
  <c r="J2984" i="8"/>
  <c r="F2984" i="8"/>
  <c r="J2983" i="8"/>
  <c r="F2983" i="8"/>
  <c r="J2982" i="8"/>
  <c r="F2982" i="8"/>
  <c r="J2981" i="8"/>
  <c r="F2981" i="8"/>
  <c r="J2980" i="8"/>
  <c r="F2980" i="8"/>
  <c r="J2979" i="8"/>
  <c r="F2979" i="8"/>
  <c r="J2978" i="8"/>
  <c r="F2978" i="8"/>
  <c r="J2977" i="8"/>
  <c r="F2977" i="8"/>
  <c r="J2976" i="8"/>
  <c r="F2976" i="8"/>
  <c r="J2975" i="8"/>
  <c r="F2975" i="8"/>
  <c r="J2974" i="8"/>
  <c r="F2974" i="8"/>
  <c r="J2973" i="8"/>
  <c r="F2973" i="8"/>
  <c r="J2972" i="8"/>
  <c r="F2972" i="8"/>
  <c r="J2971" i="8"/>
  <c r="F2971" i="8"/>
  <c r="J2970" i="8"/>
  <c r="F2970" i="8"/>
  <c r="J2969" i="8"/>
  <c r="F2969" i="8"/>
  <c r="J2968" i="8"/>
  <c r="F2968" i="8"/>
  <c r="J2967" i="8"/>
  <c r="F2967" i="8"/>
  <c r="J2966" i="8"/>
  <c r="F2966" i="8"/>
  <c r="J2965" i="8"/>
  <c r="F2965" i="8"/>
  <c r="J2964" i="8"/>
  <c r="F2964" i="8"/>
  <c r="J2963" i="8"/>
  <c r="F2963" i="8"/>
  <c r="J2962" i="8"/>
  <c r="F2962" i="8"/>
  <c r="J2961" i="8"/>
  <c r="F2961" i="8"/>
  <c r="J2960" i="8"/>
  <c r="F2960" i="8"/>
  <c r="J2959" i="8"/>
  <c r="F2959" i="8"/>
  <c r="J2958" i="8"/>
  <c r="F2958" i="8"/>
  <c r="J2957" i="8"/>
  <c r="F2957" i="8"/>
  <c r="J2956" i="8"/>
  <c r="F2956" i="8"/>
  <c r="J2955" i="8"/>
  <c r="F2955" i="8"/>
  <c r="J2954" i="8"/>
  <c r="F2954" i="8"/>
  <c r="J2953" i="8"/>
  <c r="F2953" i="8"/>
  <c r="J2952" i="8"/>
  <c r="F2952" i="8"/>
  <c r="J2951" i="8"/>
  <c r="F2951" i="8"/>
  <c r="J2950" i="8"/>
  <c r="F2950" i="8"/>
  <c r="J2949" i="8"/>
  <c r="F2949" i="8"/>
  <c r="J2948" i="8"/>
  <c r="F2948" i="8"/>
  <c r="J2947" i="8"/>
  <c r="F2947" i="8"/>
  <c r="J2946" i="8"/>
  <c r="F2946" i="8"/>
  <c r="J2945" i="8"/>
  <c r="F2945" i="8"/>
  <c r="J2944" i="8"/>
  <c r="F2944" i="8"/>
  <c r="J2943" i="8"/>
  <c r="F2943" i="8"/>
  <c r="J2942" i="8"/>
  <c r="F2942" i="8"/>
  <c r="J2941" i="8"/>
  <c r="F2941" i="8"/>
  <c r="J2940" i="8"/>
  <c r="F2940" i="8"/>
  <c r="J2939" i="8"/>
  <c r="F2939" i="8"/>
  <c r="J2938" i="8"/>
  <c r="F2938" i="8"/>
  <c r="J2937" i="8"/>
  <c r="F2937" i="8"/>
  <c r="J2936" i="8"/>
  <c r="F2936" i="8"/>
  <c r="J2935" i="8"/>
  <c r="F2935" i="8"/>
  <c r="J2934" i="8"/>
  <c r="F2934" i="8"/>
  <c r="J2933" i="8"/>
  <c r="F2933" i="8"/>
  <c r="J2932" i="8"/>
  <c r="F2932" i="8"/>
  <c r="J2931" i="8"/>
  <c r="F2931" i="8"/>
  <c r="J2930" i="8"/>
  <c r="F2930" i="8"/>
  <c r="J2929" i="8"/>
  <c r="F2929" i="8"/>
  <c r="J2928" i="8"/>
  <c r="F2928" i="8"/>
  <c r="J2927" i="8"/>
  <c r="F2927" i="8"/>
  <c r="J2926" i="8"/>
  <c r="F2926" i="8"/>
  <c r="J2925" i="8"/>
  <c r="F2925" i="8"/>
  <c r="J2924" i="8"/>
  <c r="F2924" i="8"/>
  <c r="J2923" i="8"/>
  <c r="F2923" i="8"/>
  <c r="J2922" i="8"/>
  <c r="F2922" i="8"/>
  <c r="J2921" i="8"/>
  <c r="F2921" i="8"/>
  <c r="J2920" i="8"/>
  <c r="F2920" i="8"/>
  <c r="J2919" i="8"/>
  <c r="F2919" i="8"/>
  <c r="J2918" i="8"/>
  <c r="F2918" i="8"/>
  <c r="J2917" i="8"/>
  <c r="F2917" i="8"/>
  <c r="J2916" i="8"/>
  <c r="F2916" i="8"/>
  <c r="J2915" i="8"/>
  <c r="F2915" i="8"/>
  <c r="J2914" i="8"/>
  <c r="F2914" i="8"/>
  <c r="J2913" i="8"/>
  <c r="F2913" i="8"/>
  <c r="J2912" i="8"/>
  <c r="F2912" i="8"/>
  <c r="J2911" i="8"/>
  <c r="F2911" i="8"/>
  <c r="J2910" i="8"/>
  <c r="F2910" i="8"/>
  <c r="J2909" i="8"/>
  <c r="F2909" i="8"/>
  <c r="J2908" i="8"/>
  <c r="F2908" i="8"/>
  <c r="J2907" i="8"/>
  <c r="F2907" i="8"/>
  <c r="J2906" i="8"/>
  <c r="F2906" i="8"/>
  <c r="J2905" i="8"/>
  <c r="F2905" i="8"/>
  <c r="J2904" i="8"/>
  <c r="F2904" i="8"/>
  <c r="J2903" i="8"/>
  <c r="F2903" i="8"/>
  <c r="J2902" i="8"/>
  <c r="F2902" i="8"/>
  <c r="J2901" i="8"/>
  <c r="F2901" i="8"/>
  <c r="J2900" i="8"/>
  <c r="F2900" i="8"/>
  <c r="J2899" i="8"/>
  <c r="F2899" i="8"/>
  <c r="J2898" i="8"/>
  <c r="F2898" i="8"/>
  <c r="J2897" i="8"/>
  <c r="F2897" i="8"/>
  <c r="J2896" i="8"/>
  <c r="F2896" i="8"/>
  <c r="J2895" i="8"/>
  <c r="F2895" i="8"/>
  <c r="J2894" i="8"/>
  <c r="F2894" i="8"/>
  <c r="J2893" i="8"/>
  <c r="F2893" i="8"/>
  <c r="J2892" i="8"/>
  <c r="F2892" i="8"/>
  <c r="J2891" i="8"/>
  <c r="F2891" i="8"/>
  <c r="J2890" i="8"/>
  <c r="F2890" i="8"/>
  <c r="J2889" i="8"/>
  <c r="F2889" i="8"/>
  <c r="J2888" i="8"/>
  <c r="F2888" i="8"/>
  <c r="J2887" i="8"/>
  <c r="F2887" i="8"/>
  <c r="J2886" i="8"/>
  <c r="F2886" i="8"/>
  <c r="J2885" i="8"/>
  <c r="F2885" i="8"/>
  <c r="J2884" i="8"/>
  <c r="F2884" i="8"/>
  <c r="J2883" i="8"/>
  <c r="F2883" i="8"/>
  <c r="J2882" i="8"/>
  <c r="F2882" i="8"/>
  <c r="J2881" i="8"/>
  <c r="F2881" i="8"/>
  <c r="J2880" i="8"/>
  <c r="F2880" i="8"/>
  <c r="J2879" i="8"/>
  <c r="F2879" i="8"/>
  <c r="J2878" i="8"/>
  <c r="F2878" i="8"/>
  <c r="J2877" i="8"/>
  <c r="F2877" i="8"/>
  <c r="J2876" i="8"/>
  <c r="F2876" i="8"/>
  <c r="J2875" i="8"/>
  <c r="F2875" i="8"/>
  <c r="J2874" i="8"/>
  <c r="F2874" i="8"/>
  <c r="J2873" i="8"/>
  <c r="F2873" i="8"/>
  <c r="J2872" i="8"/>
  <c r="F2872" i="8"/>
  <c r="J2871" i="8"/>
  <c r="F2871" i="8"/>
  <c r="J2870" i="8"/>
  <c r="F2870" i="8"/>
  <c r="J2869" i="8"/>
  <c r="F2869" i="8"/>
  <c r="J2868" i="8"/>
  <c r="F2868" i="8"/>
  <c r="J2867" i="8"/>
  <c r="F2867" i="8"/>
  <c r="J2866" i="8"/>
  <c r="F2866" i="8"/>
  <c r="J2865" i="8"/>
  <c r="F2865" i="8"/>
  <c r="J2864" i="8"/>
  <c r="F2864" i="8"/>
  <c r="J2863" i="8"/>
  <c r="F2863" i="8"/>
  <c r="J2862" i="8"/>
  <c r="F2862" i="8"/>
  <c r="J2861" i="8"/>
  <c r="F2861" i="8"/>
  <c r="J2860" i="8"/>
  <c r="F2860" i="8"/>
  <c r="J2859" i="8"/>
  <c r="F2859" i="8"/>
  <c r="J2858" i="8"/>
  <c r="F2858" i="8"/>
  <c r="J2857" i="8"/>
  <c r="F2857" i="8"/>
  <c r="J2856" i="8"/>
  <c r="F2856" i="8"/>
  <c r="J2855" i="8"/>
  <c r="F2855" i="8"/>
  <c r="J2854" i="8"/>
  <c r="F2854" i="8"/>
  <c r="J2853" i="8"/>
  <c r="F2853" i="8"/>
  <c r="J2852" i="8"/>
  <c r="F2852" i="8"/>
  <c r="J2851" i="8"/>
  <c r="F2851" i="8"/>
  <c r="J2850" i="8"/>
  <c r="F2850" i="8"/>
  <c r="J2849" i="8"/>
  <c r="F2849" i="8"/>
  <c r="J2848" i="8"/>
  <c r="F2848" i="8"/>
  <c r="J2847" i="8"/>
  <c r="F2847" i="8"/>
  <c r="J2846" i="8"/>
  <c r="F2846" i="8"/>
  <c r="J2845" i="8"/>
  <c r="F2845" i="8"/>
  <c r="J2844" i="8"/>
  <c r="F2844" i="8"/>
  <c r="J2843" i="8"/>
  <c r="F2843" i="8"/>
  <c r="J2842" i="8"/>
  <c r="F2842" i="8"/>
  <c r="J2841" i="8"/>
  <c r="F2841" i="8"/>
  <c r="J2840" i="8"/>
  <c r="F2840" i="8"/>
  <c r="J2839" i="8"/>
  <c r="F2839" i="8"/>
  <c r="J2838" i="8"/>
  <c r="F2838" i="8"/>
  <c r="J2837" i="8"/>
  <c r="F2837" i="8"/>
  <c r="J2836" i="8"/>
  <c r="F2836" i="8"/>
  <c r="J2835" i="8"/>
  <c r="F2835" i="8"/>
  <c r="J2834" i="8"/>
  <c r="F2834" i="8"/>
  <c r="J2833" i="8"/>
  <c r="F2833" i="8"/>
  <c r="J2832" i="8"/>
  <c r="F2832" i="8"/>
  <c r="J2831" i="8"/>
  <c r="F2831" i="8"/>
  <c r="J2830" i="8"/>
  <c r="F2830" i="8"/>
  <c r="J2829" i="8"/>
  <c r="F2829" i="8"/>
  <c r="J2828" i="8"/>
  <c r="F2828" i="8"/>
  <c r="J2827" i="8"/>
  <c r="F2827" i="8"/>
  <c r="J2826" i="8"/>
  <c r="F2826" i="8"/>
  <c r="J2825" i="8"/>
  <c r="F2825" i="8"/>
  <c r="J2824" i="8"/>
  <c r="F2824" i="8"/>
  <c r="J2823" i="8"/>
  <c r="F2823" i="8"/>
  <c r="J2822" i="8"/>
  <c r="F2822" i="8"/>
  <c r="J2821" i="8"/>
  <c r="F2821" i="8"/>
  <c r="J2820" i="8"/>
  <c r="F2820" i="8"/>
  <c r="J2819" i="8"/>
  <c r="F2819" i="8"/>
  <c r="J2818" i="8"/>
  <c r="F2818" i="8"/>
  <c r="J2817" i="8"/>
  <c r="F2817" i="8"/>
  <c r="J2816" i="8"/>
  <c r="F2816" i="8"/>
  <c r="J2815" i="8"/>
  <c r="F2815" i="8"/>
  <c r="J2814" i="8"/>
  <c r="F2814" i="8"/>
  <c r="J2813" i="8"/>
  <c r="F2813" i="8"/>
  <c r="J2812" i="8"/>
  <c r="F2812" i="8"/>
  <c r="J2811" i="8"/>
  <c r="F2811" i="8"/>
  <c r="J2810" i="8"/>
  <c r="F2810" i="8"/>
  <c r="J2809" i="8"/>
  <c r="F2809" i="8"/>
  <c r="J2808" i="8"/>
  <c r="F2808" i="8"/>
  <c r="J2807" i="8"/>
  <c r="F2807" i="8"/>
  <c r="J2806" i="8"/>
  <c r="F2806" i="8"/>
  <c r="J2805" i="8"/>
  <c r="F2805" i="8"/>
  <c r="J2804" i="8"/>
  <c r="F2804" i="8"/>
  <c r="J2803" i="8"/>
  <c r="F2803" i="8"/>
  <c r="J2802" i="8"/>
  <c r="F2802" i="8"/>
  <c r="J2801" i="8"/>
  <c r="F2801" i="8"/>
  <c r="J2800" i="8"/>
  <c r="F2800" i="8"/>
  <c r="J2799" i="8"/>
  <c r="F2799" i="8"/>
  <c r="J2798" i="8"/>
  <c r="F2798" i="8"/>
  <c r="J2797" i="8"/>
  <c r="F2797" i="8"/>
  <c r="J2796" i="8"/>
  <c r="F2796" i="8"/>
  <c r="J2795" i="8"/>
  <c r="F2795" i="8"/>
  <c r="J2794" i="8"/>
  <c r="F2794" i="8"/>
  <c r="J2793" i="8"/>
  <c r="F2793" i="8"/>
  <c r="J2792" i="8"/>
  <c r="F2792" i="8"/>
  <c r="J2791" i="8"/>
  <c r="F2791" i="8"/>
  <c r="J2790" i="8"/>
  <c r="F2790" i="8"/>
  <c r="J2789" i="8"/>
  <c r="F2789" i="8"/>
  <c r="J2788" i="8"/>
  <c r="F2788" i="8"/>
  <c r="J2787" i="8"/>
  <c r="F2787" i="8"/>
  <c r="J2786" i="8"/>
  <c r="F2786" i="8"/>
  <c r="J2785" i="8"/>
  <c r="F2785" i="8"/>
  <c r="J2784" i="8"/>
  <c r="F2784" i="8"/>
  <c r="J2783" i="8"/>
  <c r="F2783" i="8"/>
  <c r="J2782" i="8"/>
  <c r="F2782" i="8"/>
  <c r="J2781" i="8"/>
  <c r="F2781" i="8"/>
  <c r="J2780" i="8"/>
  <c r="F2780" i="8"/>
  <c r="J2779" i="8"/>
  <c r="F2779" i="8"/>
  <c r="J2778" i="8"/>
  <c r="F2778" i="8"/>
  <c r="J2777" i="8"/>
  <c r="F2777" i="8"/>
  <c r="J2776" i="8"/>
  <c r="F2776" i="8"/>
  <c r="J2775" i="8"/>
  <c r="F2775" i="8"/>
  <c r="J2774" i="8"/>
  <c r="F2774" i="8"/>
  <c r="J2773" i="8"/>
  <c r="F2773" i="8"/>
  <c r="J2772" i="8"/>
  <c r="F2772" i="8"/>
  <c r="J2771" i="8"/>
  <c r="F2771" i="8"/>
  <c r="J2770" i="8"/>
  <c r="F2770" i="8"/>
  <c r="J2769" i="8"/>
  <c r="F2769" i="8"/>
  <c r="J2768" i="8"/>
  <c r="F2768" i="8"/>
  <c r="J2767" i="8"/>
  <c r="F2767" i="8"/>
  <c r="J2766" i="8"/>
  <c r="F2766" i="8"/>
  <c r="J2765" i="8"/>
  <c r="F2765" i="8"/>
  <c r="J2764" i="8"/>
  <c r="F2764" i="8"/>
  <c r="J2763" i="8"/>
  <c r="F2763" i="8"/>
  <c r="J2762" i="8"/>
  <c r="F2762" i="8"/>
  <c r="J2761" i="8"/>
  <c r="F2761" i="8"/>
  <c r="J2760" i="8"/>
  <c r="F2760" i="8"/>
  <c r="J2759" i="8"/>
  <c r="F2759" i="8"/>
  <c r="J2758" i="8"/>
  <c r="F2758" i="8"/>
  <c r="J2757" i="8"/>
  <c r="F2757" i="8"/>
  <c r="J2756" i="8"/>
  <c r="F2756" i="8"/>
  <c r="J2755" i="8"/>
  <c r="F2755" i="8"/>
  <c r="J2754" i="8"/>
  <c r="F2754" i="8"/>
  <c r="J2753" i="8"/>
  <c r="F2753" i="8"/>
  <c r="J2752" i="8"/>
  <c r="F2752" i="8"/>
  <c r="J2751" i="8"/>
  <c r="F2751" i="8"/>
  <c r="J2750" i="8"/>
  <c r="F2750" i="8"/>
  <c r="J2749" i="8"/>
  <c r="F2749" i="8"/>
  <c r="J2748" i="8"/>
  <c r="F2748" i="8"/>
  <c r="J2747" i="8"/>
  <c r="F2747" i="8"/>
  <c r="J2746" i="8"/>
  <c r="F2746" i="8"/>
  <c r="J2745" i="8"/>
  <c r="F2745" i="8"/>
  <c r="J2744" i="8"/>
  <c r="F2744" i="8"/>
  <c r="J2743" i="8"/>
  <c r="F2743" i="8"/>
  <c r="J2742" i="8"/>
  <c r="F2742" i="8"/>
  <c r="J2741" i="8"/>
  <c r="F2741" i="8"/>
  <c r="J2740" i="8"/>
  <c r="F2740" i="8"/>
  <c r="J2739" i="8"/>
  <c r="F2739" i="8"/>
  <c r="J2738" i="8"/>
  <c r="F2738" i="8"/>
  <c r="J2737" i="8"/>
  <c r="F2737" i="8"/>
  <c r="J2736" i="8"/>
  <c r="F2736" i="8"/>
  <c r="J2735" i="8"/>
  <c r="F2735" i="8"/>
  <c r="J2734" i="8"/>
  <c r="F2734" i="8"/>
  <c r="J2733" i="8"/>
  <c r="F2733" i="8"/>
  <c r="J2732" i="8"/>
  <c r="F2732" i="8"/>
  <c r="J2731" i="8"/>
  <c r="F2731" i="8"/>
  <c r="J2730" i="8"/>
  <c r="F2730" i="8"/>
  <c r="J2729" i="8"/>
  <c r="F2729" i="8"/>
  <c r="J2728" i="8"/>
  <c r="F2728" i="8"/>
  <c r="J2727" i="8"/>
  <c r="F2727" i="8"/>
  <c r="J2726" i="8"/>
  <c r="F2726" i="8"/>
  <c r="J2725" i="8"/>
  <c r="F2725" i="8"/>
  <c r="J2724" i="8"/>
  <c r="F2724" i="8"/>
  <c r="J2723" i="8"/>
  <c r="F2723" i="8"/>
  <c r="J2722" i="8"/>
  <c r="F2722" i="8"/>
  <c r="J2721" i="8"/>
  <c r="F2721" i="8"/>
  <c r="J2720" i="8"/>
  <c r="F2720" i="8"/>
  <c r="J2719" i="8"/>
  <c r="F2719" i="8"/>
  <c r="J2718" i="8"/>
  <c r="F2718" i="8"/>
  <c r="J2717" i="8"/>
  <c r="F2717" i="8"/>
  <c r="J2716" i="8"/>
  <c r="F2716" i="8"/>
  <c r="J2715" i="8"/>
  <c r="F2715" i="8"/>
  <c r="J2714" i="8"/>
  <c r="F2714" i="8"/>
  <c r="J2713" i="8"/>
  <c r="F2713" i="8"/>
  <c r="J2712" i="8"/>
  <c r="F2712" i="8"/>
  <c r="J2711" i="8"/>
  <c r="F2711" i="8"/>
  <c r="J2710" i="8"/>
  <c r="F2710" i="8"/>
  <c r="J2709" i="8"/>
  <c r="F2709" i="8"/>
  <c r="J2708" i="8"/>
  <c r="F2708" i="8"/>
  <c r="J2707" i="8"/>
  <c r="F2707" i="8"/>
  <c r="J2706" i="8"/>
  <c r="F2706" i="8"/>
  <c r="J2705" i="8"/>
  <c r="F2705" i="8"/>
  <c r="J2704" i="8"/>
  <c r="F2704" i="8"/>
  <c r="J2703" i="8"/>
  <c r="F2703" i="8"/>
  <c r="J2702" i="8"/>
  <c r="F2702" i="8"/>
  <c r="J2701" i="8"/>
  <c r="F2701" i="8"/>
  <c r="J2700" i="8"/>
  <c r="F2700" i="8"/>
  <c r="J2699" i="8"/>
  <c r="F2699" i="8"/>
  <c r="J2698" i="8"/>
  <c r="F2698" i="8"/>
  <c r="J2697" i="8"/>
  <c r="F2697" i="8"/>
  <c r="J2696" i="8"/>
  <c r="F2696" i="8"/>
  <c r="J2695" i="8"/>
  <c r="F2695" i="8"/>
  <c r="J2694" i="8"/>
  <c r="F2694" i="8"/>
  <c r="J2693" i="8"/>
  <c r="F2693" i="8"/>
  <c r="J2692" i="8"/>
  <c r="F2692" i="8"/>
  <c r="J2691" i="8"/>
  <c r="F2691" i="8"/>
  <c r="J2690" i="8"/>
  <c r="F2690" i="8"/>
  <c r="J2689" i="8"/>
  <c r="F2689" i="8"/>
  <c r="J2688" i="8"/>
  <c r="F2688" i="8"/>
  <c r="J2687" i="8"/>
  <c r="F2687" i="8"/>
  <c r="J2686" i="8"/>
  <c r="F2686" i="8"/>
  <c r="J2685" i="8"/>
  <c r="F2685" i="8"/>
  <c r="J2684" i="8"/>
  <c r="F2684" i="8"/>
  <c r="J2683" i="8"/>
  <c r="F2683" i="8"/>
  <c r="J2682" i="8"/>
  <c r="F2682" i="8"/>
  <c r="J2681" i="8"/>
  <c r="F2681" i="8"/>
  <c r="J2680" i="8"/>
  <c r="F2680" i="8"/>
  <c r="J2679" i="8"/>
  <c r="F2679" i="8"/>
  <c r="J2678" i="8"/>
  <c r="F2678" i="8"/>
  <c r="J2677" i="8"/>
  <c r="F2677" i="8"/>
  <c r="J2676" i="8"/>
  <c r="F2676" i="8"/>
  <c r="J2675" i="8"/>
  <c r="F2675" i="8"/>
  <c r="J2674" i="8"/>
  <c r="F2674" i="8"/>
  <c r="J2673" i="8"/>
  <c r="F2673" i="8"/>
  <c r="J2672" i="8"/>
  <c r="F2672" i="8"/>
  <c r="J2671" i="8"/>
  <c r="F2671" i="8"/>
  <c r="J2670" i="8"/>
  <c r="F2670" i="8"/>
  <c r="J2669" i="8"/>
  <c r="F2669" i="8"/>
  <c r="J2668" i="8"/>
  <c r="F2668" i="8"/>
  <c r="J2667" i="8"/>
  <c r="F2667" i="8"/>
  <c r="J2666" i="8"/>
  <c r="F2666" i="8"/>
  <c r="J2665" i="8"/>
  <c r="F2665" i="8"/>
  <c r="J2664" i="8"/>
  <c r="F2664" i="8"/>
  <c r="J2663" i="8"/>
  <c r="F2663" i="8"/>
  <c r="J2662" i="8"/>
  <c r="F2662" i="8"/>
  <c r="J2661" i="8"/>
  <c r="F2661" i="8"/>
  <c r="J2660" i="8"/>
  <c r="F2660" i="8"/>
  <c r="J2659" i="8"/>
  <c r="F2659" i="8"/>
  <c r="J2658" i="8"/>
  <c r="F2658" i="8"/>
  <c r="J2657" i="8"/>
  <c r="F2657" i="8"/>
  <c r="J2656" i="8"/>
  <c r="F2656" i="8"/>
  <c r="J2655" i="8"/>
  <c r="F2655" i="8"/>
  <c r="J2654" i="8"/>
  <c r="F2654" i="8"/>
  <c r="J2653" i="8"/>
  <c r="F2653" i="8"/>
  <c r="J2652" i="8"/>
  <c r="F2652" i="8"/>
  <c r="J2651" i="8"/>
  <c r="F2651" i="8"/>
  <c r="J2650" i="8"/>
  <c r="F2650" i="8"/>
  <c r="J2649" i="8"/>
  <c r="F2649" i="8"/>
  <c r="J2648" i="8"/>
  <c r="F2648" i="8"/>
  <c r="J2647" i="8"/>
  <c r="F2647" i="8"/>
  <c r="J2646" i="8"/>
  <c r="F2646" i="8"/>
  <c r="J2645" i="8"/>
  <c r="F2645" i="8"/>
  <c r="J2644" i="8"/>
  <c r="F2644" i="8"/>
  <c r="J2643" i="8"/>
  <c r="F2643" i="8"/>
  <c r="J2642" i="8"/>
  <c r="F2642" i="8"/>
  <c r="J2641" i="8"/>
  <c r="F2641" i="8"/>
  <c r="J2640" i="8"/>
  <c r="F2640" i="8"/>
  <c r="J2639" i="8"/>
  <c r="F2639" i="8"/>
  <c r="J2638" i="8"/>
  <c r="F2638" i="8"/>
  <c r="J2637" i="8"/>
  <c r="F2637" i="8"/>
  <c r="J2636" i="8"/>
  <c r="F2636" i="8"/>
  <c r="J2635" i="8"/>
  <c r="F2635" i="8"/>
  <c r="J2634" i="8"/>
  <c r="F2634" i="8"/>
  <c r="J2633" i="8"/>
  <c r="F2633" i="8"/>
  <c r="J2632" i="8"/>
  <c r="F2632" i="8"/>
  <c r="J2631" i="8"/>
  <c r="F2631" i="8"/>
  <c r="J2630" i="8"/>
  <c r="F2630" i="8"/>
  <c r="J2629" i="8"/>
  <c r="F2629" i="8"/>
  <c r="J2628" i="8"/>
  <c r="F2628" i="8"/>
  <c r="J2627" i="8"/>
  <c r="F2627" i="8"/>
  <c r="J2626" i="8"/>
  <c r="F2626" i="8"/>
  <c r="J2625" i="8"/>
  <c r="F2625" i="8"/>
  <c r="J2624" i="8"/>
  <c r="F2624" i="8"/>
  <c r="J2623" i="8"/>
  <c r="F2623" i="8"/>
  <c r="J2622" i="8"/>
  <c r="F2622" i="8"/>
  <c r="J2621" i="8"/>
  <c r="F2621" i="8"/>
  <c r="J2620" i="8"/>
  <c r="F2620" i="8"/>
  <c r="J2619" i="8"/>
  <c r="F2619" i="8"/>
  <c r="J2618" i="8"/>
  <c r="F2618" i="8"/>
  <c r="J2617" i="8"/>
  <c r="F2617" i="8"/>
  <c r="J2616" i="8"/>
  <c r="F2616" i="8"/>
  <c r="J2615" i="8"/>
  <c r="F2615" i="8"/>
  <c r="J2614" i="8"/>
  <c r="F2614" i="8"/>
  <c r="J2613" i="8"/>
  <c r="F2613" i="8"/>
  <c r="J2612" i="8"/>
  <c r="F2612" i="8"/>
  <c r="J2611" i="8"/>
  <c r="F2611" i="8"/>
  <c r="J2610" i="8"/>
  <c r="F2610" i="8"/>
  <c r="J2609" i="8"/>
  <c r="F2609" i="8"/>
  <c r="J2608" i="8"/>
  <c r="F2608" i="8"/>
  <c r="J2607" i="8"/>
  <c r="F2607" i="8"/>
  <c r="J2606" i="8"/>
  <c r="F2606" i="8"/>
  <c r="J2605" i="8"/>
  <c r="F2605" i="8"/>
  <c r="J2604" i="8"/>
  <c r="F2604" i="8"/>
  <c r="J2603" i="8"/>
  <c r="F2603" i="8"/>
  <c r="J2602" i="8"/>
  <c r="F2602" i="8"/>
  <c r="J2601" i="8"/>
  <c r="F2601" i="8"/>
  <c r="J2600" i="8"/>
  <c r="F2600" i="8"/>
  <c r="J2599" i="8"/>
  <c r="F2599" i="8"/>
  <c r="J2598" i="8"/>
  <c r="F2598" i="8"/>
  <c r="J2597" i="8"/>
  <c r="F2597" i="8"/>
  <c r="J2596" i="8"/>
  <c r="F2596" i="8"/>
  <c r="J2595" i="8"/>
  <c r="F2595" i="8"/>
  <c r="J2594" i="8"/>
  <c r="F2594" i="8"/>
  <c r="J2593" i="8"/>
  <c r="F2593" i="8"/>
  <c r="J2592" i="8"/>
  <c r="F2592" i="8"/>
  <c r="J2591" i="8"/>
  <c r="F2591" i="8"/>
  <c r="J2590" i="8"/>
  <c r="F2590" i="8"/>
  <c r="J2589" i="8"/>
  <c r="F2589" i="8"/>
  <c r="J2588" i="8"/>
  <c r="F2588" i="8"/>
  <c r="J2587" i="8"/>
  <c r="F2587" i="8"/>
  <c r="J2586" i="8"/>
  <c r="F2586" i="8"/>
  <c r="J2585" i="8"/>
  <c r="F2585" i="8"/>
  <c r="J2584" i="8"/>
  <c r="F2584" i="8"/>
  <c r="J2583" i="8"/>
  <c r="F2583" i="8"/>
  <c r="J2582" i="8"/>
  <c r="F2582" i="8"/>
  <c r="J2581" i="8"/>
  <c r="F2581" i="8"/>
  <c r="J2580" i="8"/>
  <c r="F2580" i="8"/>
  <c r="J2579" i="8"/>
  <c r="F2579" i="8"/>
  <c r="J2578" i="8"/>
  <c r="F2578" i="8"/>
  <c r="J2577" i="8"/>
  <c r="F2577" i="8"/>
  <c r="J2576" i="8"/>
  <c r="F2576" i="8"/>
  <c r="J2575" i="8"/>
  <c r="F2575" i="8"/>
  <c r="J2574" i="8"/>
  <c r="F2574" i="8"/>
  <c r="J2573" i="8"/>
  <c r="F2573" i="8"/>
  <c r="J2572" i="8"/>
  <c r="F2572" i="8"/>
  <c r="J2571" i="8"/>
  <c r="F2571" i="8"/>
  <c r="J2570" i="8"/>
  <c r="F2570" i="8"/>
  <c r="J2569" i="8"/>
  <c r="F2569" i="8"/>
  <c r="J2568" i="8"/>
  <c r="F2568" i="8"/>
  <c r="J2567" i="8"/>
  <c r="F2567" i="8"/>
  <c r="J2566" i="8"/>
  <c r="F2566" i="8"/>
  <c r="J2565" i="8"/>
  <c r="F2565" i="8"/>
  <c r="J2564" i="8"/>
  <c r="F2564" i="8"/>
  <c r="J2563" i="8"/>
  <c r="F2563" i="8"/>
  <c r="J2562" i="8"/>
  <c r="F2562" i="8"/>
  <c r="J2561" i="8"/>
  <c r="F2561" i="8"/>
  <c r="J2560" i="8"/>
  <c r="F2560" i="8"/>
  <c r="J2559" i="8"/>
  <c r="F2559" i="8"/>
  <c r="J2558" i="8"/>
  <c r="F2558" i="8"/>
  <c r="J2557" i="8"/>
  <c r="F2557" i="8"/>
  <c r="J2556" i="8"/>
  <c r="F2556" i="8"/>
  <c r="J2555" i="8"/>
  <c r="F2555" i="8"/>
  <c r="J2554" i="8"/>
  <c r="F2554" i="8"/>
  <c r="J2553" i="8"/>
  <c r="F2553" i="8"/>
  <c r="J2552" i="8"/>
  <c r="F2552" i="8"/>
  <c r="J2551" i="8"/>
  <c r="F2551" i="8"/>
  <c r="J2550" i="8"/>
  <c r="F2550" i="8"/>
  <c r="J2549" i="8"/>
  <c r="F2549" i="8"/>
  <c r="J2548" i="8"/>
  <c r="F2548" i="8"/>
  <c r="J2547" i="8"/>
  <c r="F2547" i="8"/>
  <c r="J2546" i="8"/>
  <c r="F2546" i="8"/>
  <c r="J2545" i="8"/>
  <c r="F2545" i="8"/>
  <c r="J2544" i="8"/>
  <c r="F2544" i="8"/>
  <c r="J2543" i="8"/>
  <c r="F2543" i="8"/>
  <c r="J2542" i="8"/>
  <c r="F2542" i="8"/>
  <c r="J2541" i="8"/>
  <c r="F2541" i="8"/>
  <c r="J2540" i="8"/>
  <c r="F2540" i="8"/>
  <c r="J2539" i="8"/>
  <c r="F2539" i="8"/>
  <c r="J2538" i="8"/>
  <c r="F2538" i="8"/>
  <c r="J2537" i="8"/>
  <c r="F2537" i="8"/>
  <c r="J2536" i="8"/>
  <c r="F2536" i="8"/>
  <c r="J2535" i="8"/>
  <c r="F2535" i="8"/>
  <c r="J2534" i="8"/>
  <c r="F2534" i="8"/>
  <c r="J2533" i="8"/>
  <c r="F2533" i="8"/>
  <c r="J2532" i="8"/>
  <c r="F2532" i="8"/>
  <c r="J2531" i="8"/>
  <c r="F2531" i="8"/>
  <c r="J2530" i="8"/>
  <c r="F2530" i="8"/>
  <c r="J2529" i="8"/>
  <c r="F2529" i="8"/>
  <c r="J2528" i="8"/>
  <c r="F2528" i="8"/>
  <c r="J2527" i="8"/>
  <c r="F2527" i="8"/>
  <c r="J2526" i="8"/>
  <c r="F2526" i="8"/>
  <c r="J2525" i="8"/>
  <c r="F2525" i="8"/>
  <c r="J2524" i="8"/>
  <c r="F2524" i="8"/>
  <c r="J2523" i="8"/>
  <c r="F2523" i="8"/>
  <c r="J2522" i="8"/>
  <c r="F2522" i="8"/>
  <c r="J2521" i="8"/>
  <c r="F2521" i="8"/>
  <c r="J2520" i="8"/>
  <c r="F2520" i="8"/>
  <c r="J2519" i="8"/>
  <c r="F2519" i="8"/>
  <c r="J2518" i="8"/>
  <c r="F2518" i="8"/>
  <c r="J2517" i="8"/>
  <c r="F2517" i="8"/>
  <c r="J2516" i="8"/>
  <c r="F2516" i="8"/>
  <c r="J2515" i="8"/>
  <c r="F2515" i="8"/>
  <c r="J2514" i="8"/>
  <c r="F2514" i="8"/>
  <c r="J2513" i="8"/>
  <c r="F2513" i="8"/>
  <c r="J2512" i="8"/>
  <c r="F2512" i="8"/>
  <c r="J2511" i="8"/>
  <c r="F2511" i="8"/>
  <c r="J2510" i="8"/>
  <c r="F2510" i="8"/>
  <c r="J2509" i="8"/>
  <c r="F2509" i="8"/>
  <c r="J2508" i="8"/>
  <c r="F2508" i="8"/>
  <c r="J2507" i="8"/>
  <c r="F2507" i="8"/>
  <c r="J2506" i="8"/>
  <c r="F2506" i="8"/>
  <c r="J2505" i="8"/>
  <c r="F2505" i="8"/>
  <c r="J2504" i="8"/>
  <c r="F2504" i="8"/>
  <c r="J2503" i="8"/>
  <c r="F2503" i="8"/>
  <c r="J2502" i="8"/>
  <c r="F2502" i="8"/>
  <c r="J2501" i="8"/>
  <c r="F2501" i="8"/>
  <c r="J2500" i="8"/>
  <c r="F2500" i="8"/>
  <c r="J2499" i="8"/>
  <c r="F2499" i="8"/>
  <c r="J2498" i="8"/>
  <c r="F2498" i="8"/>
  <c r="J2497" i="8"/>
  <c r="F2497" i="8"/>
  <c r="J2496" i="8"/>
  <c r="F2496" i="8"/>
  <c r="J2495" i="8"/>
  <c r="F2495" i="8"/>
  <c r="J2494" i="8"/>
  <c r="F2494" i="8"/>
  <c r="J2493" i="8"/>
  <c r="F2493" i="8"/>
  <c r="J2492" i="8"/>
  <c r="F2492" i="8"/>
  <c r="J2491" i="8"/>
  <c r="F2491" i="8"/>
  <c r="J2490" i="8"/>
  <c r="F2490" i="8"/>
  <c r="J2489" i="8"/>
  <c r="F2489" i="8"/>
  <c r="J2488" i="8"/>
  <c r="F2488" i="8"/>
  <c r="J2487" i="8"/>
  <c r="F2487" i="8"/>
  <c r="J2486" i="8"/>
  <c r="F2486" i="8"/>
  <c r="J2485" i="8"/>
  <c r="F2485" i="8"/>
  <c r="J2484" i="8"/>
  <c r="F2484" i="8"/>
  <c r="J2483" i="8"/>
  <c r="F2483" i="8"/>
  <c r="J2482" i="8"/>
  <c r="F2482" i="8"/>
  <c r="J2481" i="8"/>
  <c r="F2481" i="8"/>
  <c r="J2480" i="8"/>
  <c r="F2480" i="8"/>
  <c r="J2479" i="8"/>
  <c r="F2479" i="8"/>
  <c r="J2478" i="8"/>
  <c r="F2478" i="8"/>
  <c r="J2477" i="8"/>
  <c r="F2477" i="8"/>
  <c r="J2476" i="8"/>
  <c r="F2476" i="8"/>
  <c r="J2475" i="8"/>
  <c r="F2475" i="8"/>
  <c r="J2474" i="8"/>
  <c r="F2474" i="8"/>
  <c r="J2473" i="8"/>
  <c r="F2473" i="8"/>
  <c r="J2472" i="8"/>
  <c r="F2472" i="8"/>
  <c r="J2471" i="8"/>
  <c r="F2471" i="8"/>
  <c r="J2470" i="8"/>
  <c r="F2470" i="8"/>
  <c r="J2469" i="8"/>
  <c r="F2469" i="8"/>
  <c r="J2468" i="8"/>
  <c r="F2468" i="8"/>
  <c r="J2467" i="8"/>
  <c r="F2467" i="8"/>
  <c r="J2466" i="8"/>
  <c r="F2466" i="8"/>
  <c r="J2465" i="8"/>
  <c r="F2465" i="8"/>
  <c r="J2464" i="8"/>
  <c r="F2464" i="8"/>
  <c r="J2463" i="8"/>
  <c r="F2463" i="8"/>
  <c r="J2462" i="8"/>
  <c r="F2462" i="8"/>
  <c r="J2461" i="8"/>
  <c r="F2461" i="8"/>
  <c r="J2460" i="8"/>
  <c r="F2460" i="8"/>
  <c r="J2459" i="8"/>
  <c r="F2459" i="8"/>
  <c r="J2458" i="8"/>
  <c r="F2458" i="8"/>
  <c r="J2457" i="8"/>
  <c r="F2457" i="8"/>
  <c r="J2456" i="8"/>
  <c r="F2456" i="8"/>
  <c r="J2455" i="8"/>
  <c r="F2455" i="8"/>
  <c r="J2454" i="8"/>
  <c r="F2454" i="8"/>
  <c r="J2453" i="8"/>
  <c r="F2453" i="8"/>
  <c r="J2452" i="8"/>
  <c r="F2452" i="8"/>
  <c r="J2451" i="8"/>
  <c r="F2451" i="8"/>
  <c r="J2450" i="8"/>
  <c r="F2450" i="8"/>
  <c r="J2449" i="8"/>
  <c r="F2449" i="8"/>
  <c r="J2448" i="8"/>
  <c r="F2448" i="8"/>
  <c r="J2447" i="8"/>
  <c r="F2447" i="8"/>
  <c r="J2446" i="8"/>
  <c r="F2446" i="8"/>
  <c r="J2445" i="8"/>
  <c r="F2445" i="8"/>
  <c r="J2444" i="8"/>
  <c r="F2444" i="8"/>
  <c r="J2443" i="8"/>
  <c r="F2443" i="8"/>
  <c r="J2442" i="8"/>
  <c r="F2442" i="8"/>
  <c r="J2441" i="8"/>
  <c r="F2441" i="8"/>
  <c r="J2440" i="8"/>
  <c r="F2440" i="8"/>
  <c r="J2439" i="8"/>
  <c r="F2439" i="8"/>
  <c r="J2438" i="8"/>
  <c r="F2438" i="8"/>
  <c r="J2437" i="8"/>
  <c r="F2437" i="8"/>
  <c r="J2436" i="8"/>
  <c r="F2436" i="8"/>
  <c r="J2435" i="8"/>
  <c r="F2435" i="8"/>
  <c r="J2434" i="8"/>
  <c r="F2434" i="8"/>
  <c r="J2433" i="8"/>
  <c r="F2433" i="8"/>
  <c r="J2432" i="8"/>
  <c r="F2432" i="8"/>
  <c r="J2431" i="8"/>
  <c r="F2431" i="8"/>
  <c r="J2430" i="8"/>
  <c r="F2430" i="8"/>
  <c r="J2429" i="8"/>
  <c r="F2429" i="8"/>
  <c r="J2428" i="8"/>
  <c r="F2428" i="8"/>
  <c r="J2427" i="8"/>
  <c r="F2427" i="8"/>
  <c r="J2426" i="8"/>
  <c r="F2426" i="8"/>
  <c r="J2425" i="8"/>
  <c r="F2425" i="8"/>
  <c r="J2424" i="8"/>
  <c r="F2424" i="8"/>
  <c r="J2423" i="8"/>
  <c r="F2423" i="8"/>
  <c r="J2422" i="8"/>
  <c r="F2422" i="8"/>
  <c r="J2421" i="8"/>
  <c r="F2421" i="8"/>
  <c r="J2420" i="8"/>
  <c r="F2420" i="8"/>
  <c r="J2419" i="8"/>
  <c r="F2419" i="8"/>
  <c r="J2418" i="8"/>
  <c r="F2418" i="8"/>
  <c r="J2417" i="8"/>
  <c r="F2417" i="8"/>
  <c r="J2416" i="8"/>
  <c r="F2416" i="8"/>
  <c r="J2415" i="8"/>
  <c r="F2415" i="8"/>
  <c r="J2414" i="8"/>
  <c r="F2414" i="8"/>
  <c r="J2413" i="8"/>
  <c r="F2413" i="8"/>
  <c r="J2412" i="8"/>
  <c r="F2412" i="8"/>
  <c r="J2411" i="8"/>
  <c r="F2411" i="8"/>
  <c r="J2410" i="8"/>
  <c r="F2410" i="8"/>
  <c r="J2409" i="8"/>
  <c r="F2409" i="8"/>
  <c r="J2408" i="8"/>
  <c r="F2408" i="8"/>
  <c r="J2407" i="8"/>
  <c r="F2407" i="8"/>
  <c r="J2406" i="8"/>
  <c r="F2406" i="8"/>
  <c r="J2405" i="8"/>
  <c r="F2405" i="8"/>
  <c r="J2404" i="8"/>
  <c r="F2404" i="8"/>
  <c r="J2403" i="8"/>
  <c r="F2403" i="8"/>
  <c r="J2402" i="8"/>
  <c r="F2402" i="8"/>
  <c r="J2401" i="8"/>
  <c r="F2401" i="8"/>
  <c r="J2400" i="8"/>
  <c r="F2400" i="8"/>
  <c r="J2399" i="8"/>
  <c r="F2399" i="8"/>
  <c r="J2398" i="8"/>
  <c r="F2398" i="8"/>
  <c r="J2397" i="8"/>
  <c r="F2397" i="8"/>
  <c r="J2396" i="8"/>
  <c r="F2396" i="8"/>
  <c r="J2395" i="8"/>
  <c r="F2395" i="8"/>
  <c r="J2394" i="8"/>
  <c r="F2394" i="8"/>
  <c r="J2393" i="8"/>
  <c r="F2393" i="8"/>
  <c r="J2392" i="8"/>
  <c r="F2392" i="8"/>
  <c r="J2391" i="8"/>
  <c r="F2391" i="8"/>
  <c r="J2390" i="8"/>
  <c r="F2390" i="8"/>
  <c r="J2389" i="8"/>
  <c r="F2389" i="8"/>
  <c r="J2388" i="8"/>
  <c r="F2388" i="8"/>
  <c r="J2387" i="8"/>
  <c r="F2387" i="8"/>
  <c r="J2386" i="8"/>
  <c r="F2386" i="8"/>
  <c r="J2385" i="8"/>
  <c r="F2385" i="8"/>
  <c r="J2384" i="8"/>
  <c r="F2384" i="8"/>
  <c r="J2383" i="8"/>
  <c r="F2383" i="8"/>
  <c r="J2382" i="8"/>
  <c r="F2382" i="8"/>
  <c r="J2381" i="8"/>
  <c r="F2381" i="8"/>
  <c r="J2380" i="8"/>
  <c r="F2380" i="8"/>
  <c r="J2379" i="8"/>
  <c r="F2379" i="8"/>
  <c r="J2378" i="8"/>
  <c r="F2378" i="8"/>
  <c r="J2377" i="8"/>
  <c r="F2377" i="8"/>
  <c r="J2376" i="8"/>
  <c r="F2376" i="8"/>
  <c r="J2375" i="8"/>
  <c r="F2375" i="8"/>
  <c r="J2374" i="8"/>
  <c r="F2374" i="8"/>
  <c r="J2373" i="8"/>
  <c r="F2373" i="8"/>
  <c r="J2372" i="8"/>
  <c r="F2372" i="8"/>
  <c r="J2371" i="8"/>
  <c r="F2371" i="8"/>
  <c r="J2370" i="8"/>
  <c r="F2370" i="8"/>
  <c r="J2369" i="8"/>
  <c r="F2369" i="8"/>
  <c r="J2368" i="8"/>
  <c r="F2368" i="8"/>
  <c r="J2367" i="8"/>
  <c r="F2367" i="8"/>
  <c r="J2366" i="8"/>
  <c r="F2366" i="8"/>
  <c r="J2365" i="8"/>
  <c r="F2365" i="8"/>
  <c r="J2364" i="8"/>
  <c r="F2364" i="8"/>
  <c r="J2363" i="8"/>
  <c r="F2363" i="8"/>
  <c r="J2362" i="8"/>
  <c r="F2362" i="8"/>
  <c r="J2361" i="8"/>
  <c r="F2361" i="8"/>
  <c r="J2360" i="8"/>
  <c r="F2360" i="8"/>
  <c r="J2359" i="8"/>
  <c r="F2359" i="8"/>
  <c r="J2358" i="8"/>
  <c r="F2358" i="8"/>
  <c r="J2357" i="8"/>
  <c r="F2357" i="8"/>
  <c r="J2356" i="8"/>
  <c r="F2356" i="8"/>
  <c r="J2355" i="8"/>
  <c r="F2355" i="8"/>
  <c r="J2354" i="8"/>
  <c r="F2354" i="8"/>
  <c r="J2353" i="8"/>
  <c r="F2353" i="8"/>
  <c r="J2352" i="8"/>
  <c r="F2352" i="8"/>
  <c r="J2351" i="8"/>
  <c r="F2351" i="8"/>
  <c r="J2350" i="8"/>
  <c r="F2350" i="8"/>
  <c r="J2349" i="8"/>
  <c r="F2349" i="8"/>
  <c r="J2348" i="8"/>
  <c r="F2348" i="8"/>
  <c r="J2347" i="8"/>
  <c r="F2347" i="8"/>
  <c r="J2346" i="8"/>
  <c r="F2346" i="8"/>
  <c r="J2345" i="8"/>
  <c r="F2345" i="8"/>
  <c r="J2344" i="8"/>
  <c r="F2344" i="8"/>
  <c r="J2343" i="8"/>
  <c r="F2343" i="8"/>
  <c r="J2342" i="8"/>
  <c r="F2342" i="8"/>
  <c r="J2341" i="8"/>
  <c r="F2341" i="8"/>
  <c r="J2340" i="8"/>
  <c r="F2340" i="8"/>
  <c r="J2339" i="8"/>
  <c r="F2339" i="8"/>
  <c r="J2338" i="8"/>
  <c r="F2338" i="8"/>
  <c r="J2337" i="8"/>
  <c r="F2337" i="8"/>
  <c r="J2336" i="8"/>
  <c r="F2336" i="8"/>
  <c r="J2335" i="8"/>
  <c r="F2335" i="8"/>
  <c r="J2334" i="8"/>
  <c r="F2334" i="8"/>
  <c r="J2333" i="8"/>
  <c r="F2333" i="8"/>
  <c r="J2332" i="8"/>
  <c r="F2332" i="8"/>
  <c r="J2331" i="8"/>
  <c r="F2331" i="8"/>
  <c r="J2330" i="8"/>
  <c r="F2330" i="8"/>
  <c r="J2329" i="8"/>
  <c r="F2329" i="8"/>
  <c r="J2328" i="8"/>
  <c r="F2328" i="8"/>
  <c r="J2327" i="8"/>
  <c r="F2327" i="8"/>
  <c r="J2326" i="8"/>
  <c r="F2326" i="8"/>
  <c r="J2325" i="8"/>
  <c r="F2325" i="8"/>
  <c r="J2324" i="8"/>
  <c r="F2324" i="8"/>
  <c r="J2323" i="8"/>
  <c r="F2323" i="8"/>
  <c r="J2322" i="8"/>
  <c r="F2322" i="8"/>
  <c r="J2321" i="8"/>
  <c r="F2321" i="8"/>
  <c r="J2320" i="8"/>
  <c r="F2320" i="8"/>
  <c r="J2319" i="8"/>
  <c r="F2319" i="8"/>
  <c r="J2318" i="8"/>
  <c r="F2318" i="8"/>
  <c r="J2317" i="8"/>
  <c r="F2317" i="8"/>
  <c r="J2316" i="8"/>
  <c r="F2316" i="8"/>
  <c r="J2315" i="8"/>
  <c r="F2315" i="8"/>
  <c r="J2314" i="8"/>
  <c r="F2314" i="8"/>
  <c r="J2313" i="8"/>
  <c r="F2313" i="8"/>
  <c r="J2312" i="8"/>
  <c r="F2312" i="8"/>
  <c r="J2311" i="8"/>
  <c r="F2311" i="8"/>
  <c r="J2310" i="8"/>
  <c r="F2310" i="8"/>
  <c r="J2309" i="8"/>
  <c r="F2309" i="8"/>
  <c r="J2308" i="8"/>
  <c r="F2308" i="8"/>
  <c r="J2307" i="8"/>
  <c r="F2307" i="8"/>
  <c r="J2306" i="8"/>
  <c r="F2306" i="8"/>
  <c r="J2305" i="8"/>
  <c r="F2305" i="8"/>
  <c r="J2304" i="8"/>
  <c r="F2304" i="8"/>
  <c r="J2303" i="8"/>
  <c r="F2303" i="8"/>
  <c r="J2302" i="8"/>
  <c r="F2302" i="8"/>
  <c r="J2301" i="8"/>
  <c r="F2301" i="8"/>
  <c r="J2300" i="8"/>
  <c r="F2300" i="8"/>
  <c r="J2299" i="8"/>
  <c r="F2299" i="8"/>
  <c r="J2298" i="8"/>
  <c r="F2298" i="8"/>
  <c r="J2297" i="8"/>
  <c r="F2297" i="8"/>
  <c r="J2296" i="8"/>
  <c r="F2296" i="8"/>
  <c r="J2295" i="8"/>
  <c r="F2295" i="8"/>
  <c r="J2294" i="8"/>
  <c r="F2294" i="8"/>
  <c r="J2293" i="8"/>
  <c r="F2293" i="8"/>
  <c r="J2292" i="8"/>
  <c r="F2292" i="8"/>
  <c r="J2291" i="8"/>
  <c r="F2291" i="8"/>
  <c r="J2290" i="8"/>
  <c r="F2290" i="8"/>
  <c r="J2289" i="8"/>
  <c r="F2289" i="8"/>
  <c r="J2288" i="8"/>
  <c r="F2288" i="8"/>
  <c r="J2287" i="8"/>
  <c r="F2287" i="8"/>
  <c r="J2286" i="8"/>
  <c r="F2286" i="8"/>
  <c r="J2285" i="8"/>
  <c r="F2285" i="8"/>
  <c r="J2284" i="8"/>
  <c r="F2284" i="8"/>
  <c r="J2283" i="8"/>
  <c r="F2283" i="8"/>
  <c r="J2282" i="8"/>
  <c r="F2282" i="8"/>
  <c r="J2281" i="8"/>
  <c r="F2281" i="8"/>
  <c r="J2280" i="8"/>
  <c r="F2280" i="8"/>
  <c r="J2279" i="8"/>
  <c r="F2279" i="8"/>
  <c r="J2278" i="8"/>
  <c r="F2278" i="8"/>
  <c r="J2277" i="8"/>
  <c r="F2277" i="8"/>
  <c r="J2276" i="8"/>
  <c r="F2276" i="8"/>
  <c r="J2275" i="8"/>
  <c r="F2275" i="8"/>
  <c r="J2274" i="8"/>
  <c r="F2274" i="8"/>
  <c r="J2273" i="8"/>
  <c r="F2273" i="8"/>
  <c r="J2272" i="8"/>
  <c r="F2272" i="8"/>
  <c r="J2271" i="8"/>
  <c r="F2271" i="8"/>
  <c r="J2270" i="8"/>
  <c r="F2270" i="8"/>
  <c r="J2269" i="8"/>
  <c r="F2269" i="8"/>
  <c r="J2268" i="8"/>
  <c r="F2268" i="8"/>
  <c r="J2267" i="8"/>
  <c r="F2267" i="8"/>
  <c r="J2266" i="8"/>
  <c r="F2266" i="8"/>
  <c r="J2265" i="8"/>
  <c r="F2265" i="8"/>
  <c r="J2264" i="8"/>
  <c r="F2264" i="8"/>
  <c r="J2263" i="8"/>
  <c r="F2263" i="8"/>
  <c r="J2262" i="8"/>
  <c r="F2262" i="8"/>
  <c r="J2261" i="8"/>
  <c r="F2261" i="8"/>
  <c r="J2260" i="8"/>
  <c r="F2260" i="8"/>
  <c r="J2259" i="8"/>
  <c r="F2259" i="8"/>
  <c r="J2258" i="8"/>
  <c r="F2258" i="8"/>
  <c r="J2257" i="8"/>
  <c r="F2257" i="8"/>
  <c r="J2256" i="8"/>
  <c r="F2256" i="8"/>
  <c r="J2255" i="8"/>
  <c r="F2255" i="8"/>
  <c r="J2254" i="8"/>
  <c r="F2254" i="8"/>
  <c r="J2253" i="8"/>
  <c r="F2253" i="8"/>
  <c r="J2252" i="8"/>
  <c r="F2252" i="8"/>
  <c r="J2251" i="8"/>
  <c r="F2251" i="8"/>
  <c r="J2250" i="8"/>
  <c r="F2250" i="8"/>
  <c r="J2249" i="8"/>
  <c r="F2249" i="8"/>
  <c r="J2248" i="8"/>
  <c r="F2248" i="8"/>
  <c r="J2247" i="8"/>
  <c r="F2247" i="8"/>
  <c r="J2246" i="8"/>
  <c r="F2246" i="8"/>
  <c r="J2245" i="8"/>
  <c r="F2245" i="8"/>
  <c r="J2244" i="8"/>
  <c r="F2244" i="8"/>
  <c r="J2243" i="8"/>
  <c r="F2243" i="8"/>
  <c r="J2242" i="8"/>
  <c r="F2242" i="8"/>
  <c r="J2241" i="8"/>
  <c r="F2241" i="8"/>
  <c r="J2240" i="8"/>
  <c r="F2240" i="8"/>
  <c r="J2239" i="8"/>
  <c r="F2239" i="8"/>
  <c r="J2238" i="8"/>
  <c r="F2238" i="8"/>
  <c r="J2237" i="8"/>
  <c r="F2237" i="8"/>
  <c r="J2236" i="8"/>
  <c r="F2236" i="8"/>
  <c r="J2235" i="8"/>
  <c r="F2235" i="8"/>
  <c r="J2234" i="8"/>
  <c r="F2234" i="8"/>
  <c r="J2233" i="8"/>
  <c r="F2233" i="8"/>
  <c r="J2232" i="8"/>
  <c r="F2232" i="8"/>
  <c r="J2231" i="8"/>
  <c r="F2231" i="8"/>
  <c r="J2230" i="8"/>
  <c r="F2230" i="8"/>
  <c r="J2229" i="8"/>
  <c r="F2229" i="8"/>
  <c r="J2228" i="8"/>
  <c r="F2228" i="8"/>
  <c r="J2227" i="8"/>
  <c r="F2227" i="8"/>
  <c r="J2226" i="8"/>
  <c r="F2226" i="8"/>
  <c r="J2225" i="8"/>
  <c r="F2225" i="8"/>
  <c r="J2224" i="8"/>
  <c r="F2224" i="8"/>
  <c r="J2223" i="8"/>
  <c r="F2223" i="8"/>
  <c r="J2222" i="8"/>
  <c r="F2222" i="8"/>
  <c r="J2221" i="8"/>
  <c r="F2221" i="8"/>
  <c r="J2220" i="8"/>
  <c r="F2220" i="8"/>
  <c r="J2219" i="8"/>
  <c r="F2219" i="8"/>
  <c r="J2218" i="8"/>
  <c r="F2218" i="8"/>
  <c r="J2217" i="8"/>
  <c r="F2217" i="8"/>
  <c r="J2216" i="8"/>
  <c r="F2216" i="8"/>
  <c r="J2215" i="8"/>
  <c r="F2215" i="8"/>
  <c r="J2214" i="8"/>
  <c r="F2214" i="8"/>
  <c r="J2213" i="8"/>
  <c r="F2213" i="8"/>
  <c r="J2212" i="8"/>
  <c r="F2212" i="8"/>
  <c r="J2211" i="8"/>
  <c r="F2211" i="8"/>
  <c r="J2210" i="8"/>
  <c r="F2210" i="8"/>
  <c r="J2209" i="8"/>
  <c r="F2209" i="8"/>
  <c r="J2208" i="8"/>
  <c r="F2208" i="8"/>
  <c r="J2207" i="8"/>
  <c r="F2207" i="8"/>
  <c r="J2206" i="8"/>
  <c r="F2206" i="8"/>
  <c r="J2205" i="8"/>
  <c r="F2205" i="8"/>
  <c r="J2204" i="8"/>
  <c r="F2204" i="8"/>
  <c r="J2203" i="8"/>
  <c r="F2203" i="8"/>
  <c r="J2202" i="8"/>
  <c r="F2202" i="8"/>
  <c r="J2201" i="8"/>
  <c r="F2201" i="8"/>
  <c r="J2200" i="8"/>
  <c r="F2200" i="8"/>
  <c r="J2199" i="8"/>
  <c r="F2199" i="8"/>
  <c r="J2198" i="8"/>
  <c r="F2198" i="8"/>
  <c r="J2197" i="8"/>
  <c r="F2197" i="8"/>
  <c r="J2196" i="8"/>
  <c r="F2196" i="8"/>
  <c r="J2195" i="8"/>
  <c r="F2195" i="8"/>
  <c r="J2194" i="8"/>
  <c r="F2194" i="8"/>
  <c r="J2193" i="8"/>
  <c r="F2193" i="8"/>
  <c r="J2192" i="8"/>
  <c r="F2192" i="8"/>
  <c r="J2191" i="8"/>
  <c r="F2191" i="8"/>
  <c r="J2190" i="8"/>
  <c r="F2190" i="8"/>
  <c r="J2189" i="8"/>
  <c r="F2189" i="8"/>
  <c r="J2188" i="8"/>
  <c r="F2188" i="8"/>
  <c r="J2187" i="8"/>
  <c r="F2187" i="8"/>
  <c r="J2186" i="8"/>
  <c r="F2186" i="8"/>
  <c r="J2185" i="8"/>
  <c r="F2185" i="8"/>
  <c r="J2184" i="8"/>
  <c r="F2184" i="8"/>
  <c r="J2183" i="8"/>
  <c r="F2183" i="8"/>
  <c r="J2182" i="8"/>
  <c r="F2182" i="8"/>
  <c r="J2181" i="8"/>
  <c r="F2181" i="8"/>
  <c r="J2180" i="8"/>
  <c r="F2180" i="8"/>
  <c r="J2179" i="8"/>
  <c r="F2179" i="8"/>
  <c r="J2178" i="8"/>
  <c r="F2178" i="8"/>
  <c r="J2177" i="8"/>
  <c r="F2177" i="8"/>
  <c r="J2176" i="8"/>
  <c r="F2176" i="8"/>
  <c r="J2175" i="8"/>
  <c r="F2175" i="8"/>
  <c r="J2174" i="8"/>
  <c r="F2174" i="8"/>
  <c r="J2173" i="8"/>
  <c r="F2173" i="8"/>
  <c r="J2172" i="8"/>
  <c r="F2172" i="8"/>
  <c r="J2171" i="8"/>
  <c r="F2171" i="8"/>
  <c r="J2170" i="8"/>
  <c r="F2170" i="8"/>
  <c r="J2169" i="8"/>
  <c r="F2169" i="8"/>
  <c r="J2168" i="8"/>
  <c r="F2168" i="8"/>
  <c r="J2167" i="8"/>
  <c r="F2167" i="8"/>
  <c r="J2166" i="8"/>
  <c r="F2166" i="8"/>
  <c r="J2165" i="8"/>
  <c r="F2165" i="8"/>
  <c r="J2164" i="8"/>
  <c r="F2164" i="8"/>
  <c r="J2163" i="8"/>
  <c r="F2163" i="8"/>
  <c r="J2162" i="8"/>
  <c r="F2162" i="8"/>
  <c r="J2161" i="8"/>
  <c r="F2161" i="8"/>
  <c r="J2160" i="8"/>
  <c r="F2160" i="8"/>
  <c r="J2159" i="8"/>
  <c r="F2159" i="8"/>
  <c r="J2158" i="8"/>
  <c r="F2158" i="8"/>
  <c r="J2157" i="8"/>
  <c r="F2157" i="8"/>
  <c r="J2156" i="8"/>
  <c r="F2156" i="8"/>
  <c r="J2155" i="8"/>
  <c r="F2155" i="8"/>
  <c r="J2154" i="8"/>
  <c r="F2154" i="8"/>
  <c r="J2153" i="8"/>
  <c r="F2153" i="8"/>
  <c r="J2152" i="8"/>
  <c r="F2152" i="8"/>
  <c r="J2151" i="8"/>
  <c r="F2151" i="8"/>
  <c r="J2150" i="8"/>
  <c r="F2150" i="8"/>
  <c r="J2149" i="8"/>
  <c r="F2149" i="8"/>
  <c r="J2148" i="8"/>
  <c r="F2148" i="8"/>
  <c r="J2147" i="8"/>
  <c r="F2147" i="8"/>
  <c r="J2146" i="8"/>
  <c r="F2146" i="8"/>
  <c r="J2145" i="8"/>
  <c r="F2145" i="8"/>
  <c r="J2144" i="8"/>
  <c r="F2144" i="8"/>
  <c r="J2143" i="8"/>
  <c r="F2143" i="8"/>
  <c r="J2142" i="8"/>
  <c r="F2142" i="8"/>
  <c r="J2141" i="8"/>
  <c r="F2141" i="8"/>
  <c r="J2140" i="8"/>
  <c r="F2140" i="8"/>
  <c r="J2139" i="8"/>
  <c r="F2139" i="8"/>
  <c r="J2138" i="8"/>
  <c r="F2138" i="8"/>
  <c r="J2137" i="8"/>
  <c r="F2137" i="8"/>
  <c r="J2136" i="8"/>
  <c r="F2136" i="8"/>
  <c r="J2135" i="8"/>
  <c r="F2135" i="8"/>
  <c r="J2134" i="8"/>
  <c r="F2134" i="8"/>
  <c r="J2133" i="8"/>
  <c r="F2133" i="8"/>
  <c r="J2132" i="8"/>
  <c r="F2132" i="8"/>
  <c r="J2131" i="8"/>
  <c r="F2131" i="8"/>
  <c r="J2130" i="8"/>
  <c r="F2130" i="8"/>
  <c r="J2129" i="8"/>
  <c r="F2129" i="8"/>
  <c r="J2128" i="8"/>
  <c r="F2128" i="8"/>
  <c r="J2127" i="8"/>
  <c r="F2127" i="8"/>
  <c r="J2126" i="8"/>
  <c r="F2126" i="8"/>
  <c r="J2125" i="8"/>
  <c r="F2125" i="8"/>
  <c r="J2124" i="8"/>
  <c r="F2124" i="8"/>
  <c r="J2123" i="8"/>
  <c r="F2123" i="8"/>
  <c r="J2122" i="8"/>
  <c r="F2122" i="8"/>
  <c r="J2121" i="8"/>
  <c r="F2121" i="8"/>
  <c r="J2120" i="8"/>
  <c r="F2120" i="8"/>
  <c r="J2119" i="8"/>
  <c r="F2119" i="8"/>
  <c r="J2118" i="8"/>
  <c r="F2118" i="8"/>
  <c r="J2117" i="8"/>
  <c r="F2117" i="8"/>
  <c r="J2116" i="8"/>
  <c r="F2116" i="8"/>
  <c r="J2115" i="8"/>
  <c r="F2115" i="8"/>
  <c r="J2114" i="8"/>
  <c r="F2114" i="8"/>
  <c r="J2113" i="8"/>
  <c r="F2113" i="8"/>
  <c r="J2112" i="8"/>
  <c r="F2112" i="8"/>
  <c r="J2111" i="8"/>
  <c r="F2111" i="8"/>
  <c r="J2110" i="8"/>
  <c r="F2110" i="8"/>
  <c r="J2109" i="8"/>
  <c r="F2109" i="8"/>
  <c r="J2108" i="8"/>
  <c r="F2108" i="8"/>
  <c r="J2107" i="8"/>
  <c r="F2107" i="8"/>
  <c r="J2106" i="8"/>
  <c r="F2106" i="8"/>
  <c r="J2105" i="8"/>
  <c r="F2105" i="8"/>
  <c r="J2104" i="8"/>
  <c r="F2104" i="8"/>
  <c r="J2103" i="8"/>
  <c r="F2103" i="8"/>
  <c r="J2102" i="8"/>
  <c r="F2102" i="8"/>
  <c r="J2101" i="8"/>
  <c r="F2101" i="8"/>
  <c r="J2100" i="8"/>
  <c r="F2100" i="8"/>
  <c r="J2099" i="8"/>
  <c r="F2099" i="8"/>
  <c r="J2098" i="8"/>
  <c r="F2098" i="8"/>
  <c r="J2097" i="8"/>
  <c r="F2097" i="8"/>
  <c r="J2096" i="8"/>
  <c r="F2096" i="8"/>
  <c r="J2095" i="8"/>
  <c r="F2095" i="8"/>
  <c r="J2094" i="8"/>
  <c r="F2094" i="8"/>
  <c r="J2093" i="8"/>
  <c r="F2093" i="8"/>
  <c r="J2092" i="8"/>
  <c r="F2092" i="8"/>
  <c r="J2091" i="8"/>
  <c r="F2091" i="8"/>
  <c r="J2090" i="8"/>
  <c r="F2090" i="8"/>
  <c r="J2089" i="8"/>
  <c r="F2089" i="8"/>
  <c r="J2088" i="8"/>
  <c r="F2088" i="8"/>
  <c r="J2087" i="8"/>
  <c r="F2087" i="8"/>
  <c r="J2086" i="8"/>
  <c r="F2086" i="8"/>
  <c r="J2085" i="8"/>
  <c r="F2085" i="8"/>
  <c r="J2084" i="8"/>
  <c r="F2084" i="8"/>
  <c r="J2083" i="8"/>
  <c r="F2083" i="8"/>
  <c r="J2082" i="8"/>
  <c r="F2082" i="8"/>
  <c r="J2081" i="8"/>
  <c r="F2081" i="8"/>
  <c r="J2080" i="8"/>
  <c r="F2080" i="8"/>
  <c r="J2079" i="8"/>
  <c r="F2079" i="8"/>
  <c r="J2078" i="8"/>
  <c r="F2078" i="8"/>
  <c r="J2077" i="8"/>
  <c r="F2077" i="8"/>
  <c r="J2076" i="8"/>
  <c r="F2076" i="8"/>
  <c r="J2075" i="8"/>
  <c r="F2075" i="8"/>
  <c r="J2074" i="8"/>
  <c r="F2074" i="8"/>
  <c r="J2073" i="8"/>
  <c r="F2073" i="8"/>
  <c r="J2072" i="8"/>
  <c r="F2072" i="8"/>
  <c r="J2071" i="8"/>
  <c r="F2071" i="8"/>
  <c r="J2070" i="8"/>
  <c r="F2070" i="8"/>
  <c r="J2069" i="8"/>
  <c r="F2069" i="8"/>
  <c r="J2068" i="8"/>
  <c r="F2068" i="8"/>
  <c r="J2067" i="8"/>
  <c r="F2067" i="8"/>
  <c r="J2066" i="8"/>
  <c r="F2066" i="8"/>
  <c r="J2065" i="8"/>
  <c r="F2065" i="8"/>
  <c r="J2064" i="8"/>
  <c r="F2064" i="8"/>
  <c r="J2063" i="8"/>
  <c r="F2063" i="8"/>
  <c r="J2062" i="8"/>
  <c r="F2062" i="8"/>
  <c r="J2061" i="8"/>
  <c r="F2061" i="8"/>
  <c r="J2060" i="8"/>
  <c r="F2060" i="8"/>
  <c r="J2059" i="8"/>
  <c r="F2059" i="8"/>
  <c r="J2058" i="8"/>
  <c r="F2058" i="8"/>
  <c r="J2057" i="8"/>
  <c r="F2057" i="8"/>
  <c r="J2056" i="8"/>
  <c r="F2056" i="8"/>
  <c r="J2055" i="8"/>
  <c r="F2055" i="8"/>
  <c r="J2054" i="8"/>
  <c r="F2054" i="8"/>
  <c r="J2053" i="8"/>
  <c r="F2053" i="8"/>
  <c r="J2052" i="8"/>
  <c r="F2052" i="8"/>
  <c r="J2051" i="8"/>
  <c r="F2051" i="8"/>
  <c r="J2050" i="8"/>
  <c r="F2050" i="8"/>
  <c r="J2049" i="8"/>
  <c r="F2049" i="8"/>
  <c r="J2048" i="8"/>
  <c r="F2048" i="8"/>
  <c r="J2047" i="8"/>
  <c r="F2047" i="8"/>
  <c r="J2046" i="8"/>
  <c r="F2046" i="8"/>
  <c r="J2045" i="8"/>
  <c r="F2045" i="8"/>
  <c r="J2044" i="8"/>
  <c r="F2044" i="8"/>
  <c r="J2043" i="8"/>
  <c r="F2043" i="8"/>
  <c r="J2042" i="8"/>
  <c r="F2042" i="8"/>
  <c r="J2041" i="8"/>
  <c r="F2041" i="8"/>
  <c r="J2040" i="8"/>
  <c r="F2040" i="8"/>
  <c r="J2039" i="8"/>
  <c r="F2039" i="8"/>
  <c r="J2038" i="8"/>
  <c r="F2038" i="8"/>
  <c r="J2037" i="8"/>
  <c r="F2037" i="8"/>
  <c r="J2036" i="8"/>
  <c r="F2036" i="8"/>
  <c r="J2035" i="8"/>
  <c r="F2035" i="8"/>
  <c r="J2034" i="8"/>
  <c r="F2034" i="8"/>
  <c r="J2033" i="8"/>
  <c r="F2033" i="8"/>
  <c r="J2032" i="8"/>
  <c r="F2032" i="8"/>
  <c r="J2031" i="8"/>
  <c r="F2031" i="8"/>
  <c r="J2030" i="8"/>
  <c r="F2030" i="8"/>
  <c r="J2029" i="8"/>
  <c r="F2029" i="8"/>
  <c r="J2028" i="8"/>
  <c r="F2028" i="8"/>
  <c r="J2027" i="8"/>
  <c r="F2027" i="8"/>
  <c r="J2026" i="8"/>
  <c r="F2026" i="8"/>
  <c r="J2025" i="8"/>
  <c r="F2025" i="8"/>
  <c r="J2024" i="8"/>
  <c r="F2024" i="8"/>
  <c r="J2023" i="8"/>
  <c r="F2023" i="8"/>
  <c r="J2022" i="8"/>
  <c r="F2022" i="8"/>
  <c r="J2021" i="8"/>
  <c r="F2021" i="8"/>
  <c r="J2020" i="8"/>
  <c r="F2020" i="8"/>
  <c r="J2019" i="8"/>
  <c r="F2019" i="8"/>
  <c r="J2018" i="8"/>
  <c r="F2018" i="8"/>
  <c r="J2017" i="8"/>
  <c r="F2017" i="8"/>
  <c r="J2016" i="8"/>
  <c r="F2016" i="8"/>
  <c r="J2015" i="8"/>
  <c r="F2015" i="8"/>
  <c r="J2014" i="8"/>
  <c r="F2014" i="8"/>
  <c r="J2013" i="8"/>
  <c r="F2013" i="8"/>
  <c r="J2012" i="8"/>
  <c r="F2012" i="8"/>
  <c r="J2011" i="8"/>
  <c r="F2011" i="8"/>
  <c r="J2010" i="8"/>
  <c r="F2010" i="8"/>
  <c r="J2009" i="8"/>
  <c r="F2009" i="8"/>
  <c r="J2008" i="8"/>
  <c r="F2008" i="8"/>
  <c r="J2007" i="8"/>
  <c r="F2007" i="8"/>
  <c r="J2006" i="8"/>
  <c r="F2006" i="8"/>
  <c r="J2005" i="8"/>
  <c r="F2005" i="8"/>
  <c r="J2004" i="8"/>
  <c r="F2004" i="8"/>
  <c r="J2003" i="8"/>
  <c r="F2003" i="8"/>
  <c r="J2002" i="8"/>
  <c r="F2002" i="8"/>
  <c r="J2001" i="8"/>
  <c r="F2001" i="8"/>
  <c r="J2000" i="8"/>
  <c r="F2000" i="8"/>
  <c r="J1999" i="8"/>
  <c r="F1999" i="8"/>
  <c r="J1998" i="8"/>
  <c r="F1998" i="8"/>
  <c r="J1997" i="8"/>
  <c r="F1997" i="8"/>
  <c r="J1996" i="8"/>
  <c r="F1996" i="8"/>
  <c r="J1995" i="8"/>
  <c r="F1995" i="8"/>
  <c r="J1994" i="8"/>
  <c r="F1994" i="8"/>
  <c r="J1993" i="8"/>
  <c r="F1993" i="8"/>
  <c r="J1992" i="8"/>
  <c r="F1992" i="8"/>
  <c r="J1991" i="8"/>
  <c r="F1991" i="8"/>
  <c r="J1990" i="8"/>
  <c r="F1990" i="8"/>
  <c r="J1989" i="8"/>
  <c r="F1989" i="8"/>
  <c r="J1988" i="8"/>
  <c r="F1988" i="8"/>
  <c r="J1987" i="8"/>
  <c r="F1987" i="8"/>
  <c r="J1986" i="8"/>
  <c r="F1986" i="8"/>
  <c r="J1985" i="8"/>
  <c r="F1985" i="8"/>
  <c r="J1984" i="8"/>
  <c r="F1984" i="8"/>
  <c r="J1983" i="8"/>
  <c r="F1983" i="8"/>
  <c r="J1982" i="8"/>
  <c r="F1982" i="8"/>
  <c r="J1981" i="8"/>
  <c r="F1981" i="8"/>
  <c r="J1980" i="8"/>
  <c r="F1980" i="8"/>
  <c r="J1979" i="8"/>
  <c r="F1979" i="8"/>
  <c r="J1978" i="8"/>
  <c r="F1978" i="8"/>
  <c r="J1977" i="8"/>
  <c r="F1977" i="8"/>
  <c r="J1976" i="8"/>
  <c r="F1976" i="8"/>
  <c r="J1975" i="8"/>
  <c r="F1975" i="8"/>
  <c r="J1974" i="8"/>
  <c r="F1974" i="8"/>
  <c r="J1973" i="8"/>
  <c r="F1973" i="8"/>
  <c r="J1972" i="8"/>
  <c r="F1972" i="8"/>
  <c r="J1971" i="8"/>
  <c r="F1971" i="8"/>
  <c r="J1970" i="8"/>
  <c r="F1970" i="8"/>
  <c r="J1969" i="8"/>
  <c r="F1969" i="8"/>
  <c r="J1968" i="8"/>
  <c r="F1968" i="8"/>
  <c r="J1967" i="8"/>
  <c r="F1967" i="8"/>
  <c r="J1966" i="8"/>
  <c r="F1966" i="8"/>
  <c r="J1965" i="8"/>
  <c r="F1965" i="8"/>
  <c r="J1964" i="8"/>
  <c r="F1964" i="8"/>
  <c r="J1963" i="8"/>
  <c r="F1963" i="8"/>
  <c r="J1962" i="8"/>
  <c r="F1962" i="8"/>
  <c r="J1961" i="8"/>
  <c r="F1961" i="8"/>
  <c r="J1960" i="8"/>
  <c r="F1960" i="8"/>
  <c r="J1959" i="8"/>
  <c r="F1959" i="8"/>
  <c r="J1958" i="8"/>
  <c r="F1958" i="8"/>
  <c r="J1957" i="8"/>
  <c r="F1957" i="8"/>
  <c r="J1956" i="8"/>
  <c r="F1956" i="8"/>
  <c r="J1955" i="8"/>
  <c r="F1955" i="8"/>
  <c r="J1954" i="8"/>
  <c r="F1954" i="8"/>
  <c r="J1953" i="8"/>
  <c r="F1953" i="8"/>
  <c r="J1952" i="8"/>
  <c r="F1952" i="8"/>
  <c r="J1951" i="8"/>
  <c r="F1951" i="8"/>
  <c r="J1950" i="8"/>
  <c r="F1950" i="8"/>
  <c r="J1949" i="8"/>
  <c r="F1949" i="8"/>
  <c r="J1948" i="8"/>
  <c r="F1948" i="8"/>
  <c r="J1947" i="8"/>
  <c r="F1947" i="8"/>
  <c r="J1946" i="8"/>
  <c r="F1946" i="8"/>
  <c r="J1945" i="8"/>
  <c r="F1945" i="8"/>
  <c r="J1944" i="8"/>
  <c r="F1944" i="8"/>
  <c r="J1943" i="8"/>
  <c r="F1943" i="8"/>
  <c r="J1942" i="8"/>
  <c r="F1942" i="8"/>
  <c r="J1941" i="8"/>
  <c r="F1941" i="8"/>
  <c r="J1940" i="8"/>
  <c r="F1940" i="8"/>
  <c r="J1939" i="8"/>
  <c r="F1939" i="8"/>
  <c r="J1938" i="8"/>
  <c r="F1938" i="8"/>
  <c r="J1937" i="8"/>
  <c r="F1937" i="8"/>
  <c r="J1936" i="8"/>
  <c r="F1936" i="8"/>
  <c r="J1935" i="8"/>
  <c r="F1935" i="8"/>
  <c r="J1934" i="8"/>
  <c r="F1934" i="8"/>
  <c r="J1933" i="8"/>
  <c r="F1933" i="8"/>
  <c r="J1932" i="8"/>
  <c r="F1932" i="8"/>
  <c r="J1931" i="8"/>
  <c r="F1931" i="8"/>
  <c r="J1930" i="8"/>
  <c r="F1930" i="8"/>
  <c r="J1929" i="8"/>
  <c r="F1929" i="8"/>
  <c r="J1928" i="8"/>
  <c r="F1928" i="8"/>
  <c r="J1927" i="8"/>
  <c r="F1927" i="8"/>
  <c r="J1926" i="8"/>
  <c r="F1926" i="8"/>
  <c r="J1925" i="8"/>
  <c r="F1925" i="8"/>
  <c r="J1924" i="8"/>
  <c r="F1924" i="8"/>
  <c r="J1923" i="8"/>
  <c r="F1923" i="8"/>
  <c r="J1922" i="8"/>
  <c r="F1922" i="8"/>
  <c r="J1921" i="8"/>
  <c r="F1921" i="8"/>
  <c r="J1920" i="8"/>
  <c r="F1920" i="8"/>
  <c r="J1919" i="8"/>
  <c r="F1919" i="8"/>
  <c r="J1918" i="8"/>
  <c r="F1918" i="8"/>
  <c r="J1917" i="8"/>
  <c r="F1917" i="8"/>
  <c r="J1916" i="8"/>
  <c r="F1916" i="8"/>
  <c r="J1915" i="8"/>
  <c r="F1915" i="8"/>
  <c r="J1914" i="8"/>
  <c r="F1914" i="8"/>
  <c r="J1913" i="8"/>
  <c r="F1913" i="8"/>
  <c r="J1912" i="8"/>
  <c r="F1912" i="8"/>
  <c r="J1911" i="8"/>
  <c r="F1911" i="8"/>
  <c r="J1910" i="8"/>
  <c r="F1910" i="8"/>
  <c r="J1909" i="8"/>
  <c r="F1909" i="8"/>
  <c r="J1908" i="8"/>
  <c r="F1908" i="8"/>
  <c r="J1907" i="8"/>
  <c r="F1907" i="8"/>
  <c r="J1906" i="8"/>
  <c r="F1906" i="8"/>
  <c r="J1905" i="8"/>
  <c r="F1905" i="8"/>
  <c r="J1904" i="8"/>
  <c r="F1904" i="8"/>
  <c r="J1903" i="8"/>
  <c r="F1903" i="8"/>
  <c r="J1902" i="8"/>
  <c r="F1902" i="8"/>
  <c r="J1901" i="8"/>
  <c r="F1901" i="8"/>
  <c r="J1900" i="8"/>
  <c r="F1900" i="8"/>
  <c r="J1899" i="8"/>
  <c r="F1899" i="8"/>
  <c r="J1898" i="8"/>
  <c r="F1898" i="8"/>
  <c r="J1897" i="8"/>
  <c r="F1897" i="8"/>
  <c r="J1896" i="8"/>
  <c r="F1896" i="8"/>
  <c r="J1895" i="8"/>
  <c r="F1895" i="8"/>
  <c r="J1894" i="8"/>
  <c r="F1894" i="8"/>
  <c r="J1893" i="8"/>
  <c r="F1893" i="8"/>
  <c r="J1892" i="8"/>
  <c r="F1892" i="8"/>
  <c r="J1891" i="8"/>
  <c r="F1891" i="8"/>
  <c r="J1890" i="8"/>
  <c r="F1890" i="8"/>
  <c r="J1889" i="8"/>
  <c r="F1889" i="8"/>
  <c r="J1888" i="8"/>
  <c r="F1888" i="8"/>
  <c r="J1887" i="8"/>
  <c r="F1887" i="8"/>
  <c r="J1886" i="8"/>
  <c r="F1886" i="8"/>
  <c r="J1885" i="8"/>
  <c r="F1885" i="8"/>
  <c r="J1884" i="8"/>
  <c r="F1884" i="8"/>
  <c r="J1883" i="8"/>
  <c r="F1883" i="8"/>
  <c r="J1882" i="8"/>
  <c r="F1882" i="8"/>
  <c r="J1881" i="8"/>
  <c r="F1881" i="8"/>
  <c r="J1880" i="8"/>
  <c r="F1880" i="8"/>
  <c r="J1879" i="8"/>
  <c r="F1879" i="8"/>
  <c r="J1878" i="8"/>
  <c r="F1878" i="8"/>
  <c r="J1877" i="8"/>
  <c r="F1877" i="8"/>
  <c r="J1876" i="8"/>
  <c r="F1876" i="8"/>
  <c r="J1875" i="8"/>
  <c r="F1875" i="8"/>
  <c r="J1874" i="8"/>
  <c r="F1874" i="8"/>
  <c r="J1873" i="8"/>
  <c r="F1873" i="8"/>
  <c r="J1872" i="8"/>
  <c r="F1872" i="8"/>
  <c r="J1871" i="8"/>
  <c r="F1871" i="8"/>
  <c r="J1870" i="8"/>
  <c r="F1870" i="8"/>
  <c r="J1869" i="8"/>
  <c r="F1869" i="8"/>
  <c r="J1868" i="8"/>
  <c r="F1868" i="8"/>
  <c r="J1867" i="8"/>
  <c r="F1867" i="8"/>
  <c r="J1866" i="8"/>
  <c r="F1866" i="8"/>
  <c r="J1865" i="8"/>
  <c r="F1865" i="8"/>
  <c r="J1864" i="8"/>
  <c r="F1864" i="8"/>
  <c r="J1863" i="8"/>
  <c r="F1863" i="8"/>
  <c r="J1862" i="8"/>
  <c r="F1862" i="8"/>
  <c r="J1861" i="8"/>
  <c r="F1861" i="8"/>
  <c r="J1860" i="8"/>
  <c r="F1860" i="8"/>
  <c r="J1859" i="8"/>
  <c r="F1859" i="8"/>
  <c r="J1858" i="8"/>
  <c r="F1858" i="8"/>
  <c r="J1857" i="8"/>
  <c r="F1857" i="8"/>
  <c r="J1856" i="8"/>
  <c r="F1856" i="8"/>
  <c r="J1855" i="8"/>
  <c r="F1855" i="8"/>
  <c r="J1854" i="8"/>
  <c r="F1854" i="8"/>
  <c r="J1853" i="8"/>
  <c r="F1853" i="8"/>
  <c r="J1852" i="8"/>
  <c r="F1852" i="8"/>
  <c r="J1851" i="8"/>
  <c r="F1851" i="8"/>
  <c r="J1850" i="8"/>
  <c r="F1850" i="8"/>
  <c r="J1849" i="8"/>
  <c r="F1849" i="8"/>
  <c r="J1848" i="8"/>
  <c r="F1848" i="8"/>
  <c r="J1847" i="8"/>
  <c r="F1847" i="8"/>
  <c r="J1846" i="8"/>
  <c r="F1846" i="8"/>
  <c r="J1845" i="8"/>
  <c r="F1845" i="8"/>
  <c r="J1844" i="8"/>
  <c r="F1844" i="8"/>
  <c r="J1843" i="8"/>
  <c r="F1843" i="8"/>
  <c r="J1842" i="8"/>
  <c r="F1842" i="8"/>
  <c r="J1841" i="8"/>
  <c r="F1841" i="8"/>
  <c r="J1840" i="8"/>
  <c r="F1840" i="8"/>
  <c r="J1839" i="8"/>
  <c r="F1839" i="8"/>
  <c r="J1838" i="8"/>
  <c r="F1838" i="8"/>
  <c r="J1837" i="8"/>
  <c r="F1837" i="8"/>
  <c r="J1836" i="8"/>
  <c r="F1836" i="8"/>
  <c r="J1835" i="8"/>
  <c r="F1835" i="8"/>
  <c r="J1834" i="8"/>
  <c r="F1834" i="8"/>
  <c r="J1833" i="8"/>
  <c r="F1833" i="8"/>
  <c r="J1832" i="8"/>
  <c r="F1832" i="8"/>
  <c r="J1831" i="8"/>
  <c r="F1831" i="8"/>
  <c r="J1830" i="8"/>
  <c r="F1830" i="8"/>
  <c r="J1829" i="8"/>
  <c r="F1829" i="8"/>
  <c r="J1828" i="8"/>
  <c r="F1828" i="8"/>
  <c r="J1827" i="8"/>
  <c r="F1827" i="8"/>
  <c r="J1826" i="8"/>
  <c r="F1826" i="8"/>
  <c r="J1825" i="8"/>
  <c r="F1825" i="8"/>
  <c r="J1824" i="8"/>
  <c r="F1824" i="8"/>
  <c r="J1823" i="8"/>
  <c r="F1823" i="8"/>
  <c r="J1822" i="8"/>
  <c r="F1822" i="8"/>
  <c r="J1821" i="8"/>
  <c r="F1821" i="8"/>
  <c r="J1820" i="8"/>
  <c r="F1820" i="8"/>
  <c r="J1819" i="8"/>
  <c r="F1819" i="8"/>
  <c r="J1818" i="8"/>
  <c r="F1818" i="8"/>
  <c r="J1817" i="8"/>
  <c r="F1817" i="8"/>
  <c r="J1816" i="8"/>
  <c r="F1816" i="8"/>
  <c r="J1815" i="8"/>
  <c r="F1815" i="8"/>
  <c r="J1814" i="8"/>
  <c r="F1814" i="8"/>
  <c r="J1813" i="8"/>
  <c r="F1813" i="8"/>
  <c r="J1812" i="8"/>
  <c r="F1812" i="8"/>
  <c r="J1811" i="8"/>
  <c r="F1811" i="8"/>
  <c r="J1810" i="8"/>
  <c r="F1810" i="8"/>
  <c r="J1809" i="8"/>
  <c r="F1809" i="8"/>
  <c r="J1808" i="8"/>
  <c r="F1808" i="8"/>
  <c r="J1807" i="8"/>
  <c r="F1807" i="8"/>
  <c r="J1806" i="8"/>
  <c r="F1806" i="8"/>
  <c r="J1805" i="8"/>
  <c r="F1805" i="8"/>
  <c r="J1804" i="8"/>
  <c r="F1804" i="8"/>
  <c r="J1803" i="8"/>
  <c r="F1803" i="8"/>
  <c r="J1802" i="8"/>
  <c r="F1802" i="8"/>
  <c r="J1801" i="8"/>
  <c r="F1801" i="8"/>
  <c r="J1800" i="8"/>
  <c r="F1800" i="8"/>
  <c r="J1799" i="8"/>
  <c r="F1799" i="8"/>
  <c r="J1798" i="8"/>
  <c r="F1798" i="8"/>
  <c r="J1797" i="8"/>
  <c r="F1797" i="8"/>
  <c r="J1796" i="8"/>
  <c r="F1796" i="8"/>
  <c r="J1795" i="8"/>
  <c r="F1795" i="8"/>
  <c r="J1794" i="8"/>
  <c r="F1794" i="8"/>
  <c r="J1793" i="8"/>
  <c r="F1793" i="8"/>
  <c r="J1792" i="8"/>
  <c r="F1792" i="8"/>
  <c r="J1791" i="8"/>
  <c r="F1791" i="8"/>
  <c r="J1790" i="8"/>
  <c r="F1790" i="8"/>
  <c r="J1789" i="8"/>
  <c r="F1789" i="8"/>
  <c r="J1788" i="8"/>
  <c r="F1788" i="8"/>
  <c r="J1787" i="8"/>
  <c r="F1787" i="8"/>
  <c r="J1786" i="8"/>
  <c r="F1786" i="8"/>
  <c r="J1785" i="8"/>
  <c r="F1785" i="8"/>
  <c r="J1784" i="8"/>
  <c r="F1784" i="8"/>
  <c r="J1783" i="8"/>
  <c r="F1783" i="8"/>
  <c r="J1782" i="8"/>
  <c r="F1782" i="8"/>
  <c r="J1781" i="8"/>
  <c r="F1781" i="8"/>
  <c r="J1780" i="8"/>
  <c r="F1780" i="8"/>
  <c r="J1779" i="8"/>
  <c r="F1779" i="8"/>
  <c r="J1778" i="8"/>
  <c r="F1778" i="8"/>
  <c r="J1777" i="8"/>
  <c r="F1777" i="8"/>
  <c r="J1776" i="8"/>
  <c r="F1776" i="8"/>
  <c r="J1775" i="8"/>
  <c r="F1775" i="8"/>
  <c r="J1774" i="8"/>
  <c r="F1774" i="8"/>
  <c r="J1773" i="8"/>
  <c r="F1773" i="8"/>
  <c r="J1772" i="8"/>
  <c r="F1772" i="8"/>
  <c r="J1771" i="8"/>
  <c r="F1771" i="8"/>
  <c r="J1770" i="8"/>
  <c r="F1770" i="8"/>
  <c r="J1769" i="8"/>
  <c r="F1769" i="8"/>
  <c r="J1768" i="8"/>
  <c r="F1768" i="8"/>
  <c r="J1767" i="8"/>
  <c r="F1767" i="8"/>
  <c r="J1766" i="8"/>
  <c r="F1766" i="8"/>
  <c r="J1765" i="8"/>
  <c r="F1765" i="8"/>
  <c r="J1764" i="8"/>
  <c r="F1764" i="8"/>
  <c r="J1763" i="8"/>
  <c r="F1763" i="8"/>
  <c r="J1762" i="8"/>
  <c r="F1762" i="8"/>
  <c r="J1761" i="8"/>
  <c r="F1761" i="8"/>
  <c r="J1760" i="8"/>
  <c r="F1760" i="8"/>
  <c r="J1759" i="8"/>
  <c r="F1759" i="8"/>
  <c r="J1758" i="8"/>
  <c r="F1758" i="8"/>
  <c r="J1757" i="8"/>
  <c r="F1757" i="8"/>
  <c r="J1756" i="8"/>
  <c r="F1756" i="8"/>
  <c r="J1755" i="8"/>
  <c r="F1755" i="8"/>
  <c r="J1754" i="8"/>
  <c r="F1754" i="8"/>
  <c r="J1753" i="8"/>
  <c r="F1753" i="8"/>
  <c r="J1752" i="8"/>
  <c r="F1752" i="8"/>
  <c r="J1751" i="8"/>
  <c r="F1751" i="8"/>
  <c r="J1750" i="8"/>
  <c r="F1750" i="8"/>
  <c r="J1749" i="8"/>
  <c r="F1749" i="8"/>
  <c r="J1748" i="8"/>
  <c r="F1748" i="8"/>
  <c r="J1747" i="8"/>
  <c r="F1747" i="8"/>
  <c r="J1746" i="8"/>
  <c r="F1746" i="8"/>
  <c r="J1745" i="8"/>
  <c r="F1745" i="8"/>
  <c r="J1744" i="8"/>
  <c r="F1744" i="8"/>
  <c r="J1743" i="8"/>
  <c r="F1743" i="8"/>
  <c r="J1742" i="8"/>
  <c r="F1742" i="8"/>
  <c r="J1741" i="8"/>
  <c r="F1741" i="8"/>
  <c r="J1740" i="8"/>
  <c r="F1740" i="8"/>
  <c r="J1739" i="8"/>
  <c r="F1739" i="8"/>
  <c r="J1738" i="8"/>
  <c r="F1738" i="8"/>
  <c r="J1737" i="8"/>
  <c r="F1737" i="8"/>
  <c r="J1736" i="8"/>
  <c r="F1736" i="8"/>
  <c r="J1735" i="8"/>
  <c r="F1735" i="8"/>
  <c r="J1734" i="8"/>
  <c r="F1734" i="8"/>
  <c r="J1733" i="8"/>
  <c r="F1733" i="8"/>
  <c r="J1732" i="8"/>
  <c r="F1732" i="8"/>
  <c r="J1731" i="8"/>
  <c r="F1731" i="8"/>
  <c r="J1730" i="8"/>
  <c r="F1730" i="8"/>
  <c r="J1729" i="8"/>
  <c r="F1729" i="8"/>
  <c r="J1728" i="8"/>
  <c r="F1728" i="8"/>
  <c r="J1727" i="8"/>
  <c r="F1727" i="8"/>
  <c r="J1726" i="8"/>
  <c r="F1726" i="8"/>
  <c r="J1725" i="8"/>
  <c r="F1725" i="8"/>
  <c r="J1724" i="8"/>
  <c r="F1724" i="8"/>
  <c r="J1723" i="8"/>
  <c r="F1723" i="8"/>
  <c r="J1722" i="8"/>
  <c r="F1722" i="8"/>
  <c r="J1721" i="8"/>
  <c r="F1721" i="8"/>
  <c r="J1720" i="8"/>
  <c r="F1720" i="8"/>
  <c r="J1719" i="8"/>
  <c r="F1719" i="8"/>
  <c r="J1718" i="8"/>
  <c r="F1718" i="8"/>
  <c r="J1717" i="8"/>
  <c r="F1717" i="8"/>
  <c r="J1716" i="8"/>
  <c r="F1716" i="8"/>
  <c r="J1715" i="8"/>
  <c r="F1715" i="8"/>
  <c r="J1714" i="8"/>
  <c r="F1714" i="8"/>
  <c r="J1713" i="8"/>
  <c r="F1713" i="8"/>
  <c r="J1712" i="8"/>
  <c r="F1712" i="8"/>
  <c r="J1711" i="8"/>
  <c r="F1711" i="8"/>
  <c r="J1710" i="8"/>
  <c r="F1710" i="8"/>
  <c r="J1709" i="8"/>
  <c r="F1709" i="8"/>
  <c r="J1708" i="8"/>
  <c r="F1708" i="8"/>
  <c r="J1707" i="8"/>
  <c r="F1707" i="8"/>
  <c r="J1706" i="8"/>
  <c r="F1706" i="8"/>
  <c r="J1705" i="8"/>
  <c r="F1705" i="8"/>
  <c r="J1704" i="8"/>
  <c r="F1704" i="8"/>
  <c r="J1703" i="8"/>
  <c r="F1703" i="8"/>
  <c r="J1702" i="8"/>
  <c r="F1702" i="8"/>
  <c r="J1701" i="8"/>
  <c r="F1701" i="8"/>
  <c r="J1700" i="8"/>
  <c r="F1700" i="8"/>
  <c r="J1699" i="8"/>
  <c r="F1699" i="8"/>
  <c r="J1698" i="8"/>
  <c r="F1698" i="8"/>
  <c r="J1697" i="8"/>
  <c r="F1697" i="8"/>
  <c r="J1696" i="8"/>
  <c r="F1696" i="8"/>
  <c r="J1695" i="8"/>
  <c r="F1695" i="8"/>
  <c r="J1694" i="8"/>
  <c r="F1694" i="8"/>
  <c r="J1693" i="8"/>
  <c r="F1693" i="8"/>
  <c r="J1692" i="8"/>
  <c r="F1692" i="8"/>
  <c r="J1691" i="8"/>
  <c r="F1691" i="8"/>
  <c r="J1690" i="8"/>
  <c r="F1690" i="8"/>
  <c r="J1689" i="8"/>
  <c r="F1689" i="8"/>
  <c r="J1688" i="8"/>
  <c r="F1688" i="8"/>
  <c r="J1687" i="8"/>
  <c r="F1687" i="8"/>
  <c r="J1686" i="8"/>
  <c r="F1686" i="8"/>
  <c r="J1685" i="8"/>
  <c r="F1685" i="8"/>
  <c r="J1684" i="8"/>
  <c r="F1684" i="8"/>
  <c r="J1683" i="8"/>
  <c r="F1683" i="8"/>
  <c r="J1682" i="8"/>
  <c r="F1682" i="8"/>
  <c r="J1681" i="8"/>
  <c r="F1681" i="8"/>
  <c r="J1680" i="8"/>
  <c r="F1680" i="8"/>
  <c r="J1679" i="8"/>
  <c r="F1679" i="8"/>
  <c r="J1678" i="8"/>
  <c r="F1678" i="8"/>
  <c r="J1677" i="8"/>
  <c r="F1677" i="8"/>
  <c r="J1676" i="8"/>
  <c r="F1676" i="8"/>
  <c r="J1675" i="8"/>
  <c r="F1675" i="8"/>
  <c r="J1674" i="8"/>
  <c r="F1674" i="8"/>
  <c r="J1673" i="8"/>
  <c r="F1673" i="8"/>
  <c r="J1672" i="8"/>
  <c r="F1672" i="8"/>
  <c r="J1671" i="8"/>
  <c r="F1671" i="8"/>
  <c r="J1670" i="8"/>
  <c r="F1670" i="8"/>
  <c r="J1669" i="8"/>
  <c r="F1669" i="8"/>
  <c r="J1668" i="8"/>
  <c r="F1668" i="8"/>
  <c r="J1667" i="8"/>
  <c r="F1667" i="8"/>
  <c r="J1666" i="8"/>
  <c r="F1666" i="8"/>
  <c r="J1665" i="8"/>
  <c r="F1665" i="8"/>
  <c r="J1664" i="8"/>
  <c r="F1664" i="8"/>
  <c r="J1663" i="8"/>
  <c r="F1663" i="8"/>
  <c r="J1662" i="8"/>
  <c r="F1662" i="8"/>
  <c r="J1661" i="8"/>
  <c r="F1661" i="8"/>
  <c r="J1660" i="8"/>
  <c r="F1660" i="8"/>
  <c r="J1659" i="8"/>
  <c r="F1659" i="8"/>
  <c r="J1658" i="8"/>
  <c r="F1658" i="8"/>
  <c r="J1657" i="8"/>
  <c r="F1657" i="8"/>
  <c r="J1656" i="8"/>
  <c r="F1656" i="8"/>
  <c r="J1655" i="8"/>
  <c r="F1655" i="8"/>
  <c r="J1654" i="8"/>
  <c r="F1654" i="8"/>
  <c r="J1653" i="8"/>
  <c r="F1653" i="8"/>
  <c r="J1652" i="8"/>
  <c r="F1652" i="8"/>
  <c r="J1651" i="8"/>
  <c r="F1651" i="8"/>
  <c r="J1650" i="8"/>
  <c r="F1650" i="8"/>
  <c r="J1649" i="8"/>
  <c r="F1649" i="8"/>
  <c r="J1648" i="8"/>
  <c r="F1648" i="8"/>
  <c r="J1647" i="8"/>
  <c r="F1647" i="8"/>
  <c r="J1646" i="8"/>
  <c r="F1646" i="8"/>
  <c r="J1645" i="8"/>
  <c r="F1645" i="8"/>
  <c r="J1644" i="8"/>
  <c r="F1644" i="8"/>
  <c r="J1643" i="8"/>
  <c r="F1643" i="8"/>
  <c r="J1642" i="8"/>
  <c r="F1642" i="8"/>
  <c r="J1641" i="8"/>
  <c r="F1641" i="8"/>
  <c r="J1640" i="8"/>
  <c r="F1640" i="8"/>
  <c r="J1639" i="8"/>
  <c r="F1639" i="8"/>
  <c r="J1638" i="8"/>
  <c r="F1638" i="8"/>
  <c r="J1637" i="8"/>
  <c r="F1637" i="8"/>
  <c r="J1636" i="8"/>
  <c r="F1636" i="8"/>
  <c r="J1635" i="8"/>
  <c r="F1635" i="8"/>
  <c r="J1634" i="8"/>
  <c r="F1634" i="8"/>
  <c r="J1633" i="8"/>
  <c r="F1633" i="8"/>
  <c r="J1632" i="8"/>
  <c r="F1632" i="8"/>
  <c r="J1631" i="8"/>
  <c r="F1631" i="8"/>
  <c r="J1630" i="8"/>
  <c r="F1630" i="8"/>
  <c r="J1629" i="8"/>
  <c r="F1629" i="8"/>
  <c r="J1628" i="8"/>
  <c r="F1628" i="8"/>
  <c r="J1627" i="8"/>
  <c r="F1627" i="8"/>
  <c r="J1626" i="8"/>
  <c r="F1626" i="8"/>
  <c r="J1625" i="8"/>
  <c r="F1625" i="8"/>
  <c r="J1624" i="8"/>
  <c r="F1624" i="8"/>
  <c r="J1623" i="8"/>
  <c r="F1623" i="8"/>
  <c r="J1622" i="8"/>
  <c r="F1622" i="8"/>
  <c r="J1621" i="8"/>
  <c r="F1621" i="8"/>
  <c r="J1620" i="8"/>
  <c r="F1620" i="8"/>
  <c r="J1619" i="8"/>
  <c r="F1619" i="8"/>
  <c r="J1618" i="8"/>
  <c r="F1618" i="8"/>
  <c r="J1617" i="8"/>
  <c r="F1617" i="8"/>
  <c r="J1616" i="8"/>
  <c r="F1616" i="8"/>
  <c r="J1615" i="8"/>
  <c r="F1615" i="8"/>
  <c r="J1614" i="8"/>
  <c r="F1614" i="8"/>
  <c r="J1613" i="8"/>
  <c r="F1613" i="8"/>
  <c r="J1612" i="8"/>
  <c r="F1612" i="8"/>
  <c r="J1611" i="8"/>
  <c r="F1611" i="8"/>
  <c r="J1610" i="8"/>
  <c r="F1610" i="8"/>
  <c r="J1609" i="8"/>
  <c r="F1609" i="8"/>
  <c r="J1608" i="8"/>
  <c r="F1608" i="8"/>
  <c r="J1607" i="8"/>
  <c r="F1607" i="8"/>
  <c r="J1606" i="8"/>
  <c r="F1606" i="8"/>
  <c r="J1605" i="8"/>
  <c r="F1605" i="8"/>
  <c r="J1604" i="8"/>
  <c r="F1604" i="8"/>
  <c r="J1603" i="8"/>
  <c r="F1603" i="8"/>
  <c r="J1602" i="8"/>
  <c r="F1602" i="8"/>
  <c r="J1601" i="8"/>
  <c r="F1601" i="8"/>
  <c r="J1600" i="8"/>
  <c r="F1600" i="8"/>
  <c r="J1599" i="8"/>
  <c r="F1599" i="8"/>
  <c r="J1598" i="8"/>
  <c r="F1598" i="8"/>
  <c r="J1597" i="8"/>
  <c r="F1597" i="8"/>
  <c r="J1596" i="8"/>
  <c r="F1596" i="8"/>
  <c r="J1595" i="8"/>
  <c r="F1595" i="8"/>
  <c r="J1594" i="8"/>
  <c r="F1594" i="8"/>
  <c r="J1593" i="8"/>
  <c r="F1593" i="8"/>
  <c r="J1592" i="8"/>
  <c r="F1592" i="8"/>
  <c r="J1591" i="8"/>
  <c r="F1591" i="8"/>
  <c r="J1590" i="8"/>
  <c r="F1590" i="8"/>
  <c r="J1589" i="8"/>
  <c r="F1589" i="8"/>
  <c r="J1588" i="8"/>
  <c r="F1588" i="8"/>
  <c r="J1587" i="8"/>
  <c r="F1587" i="8"/>
  <c r="J1586" i="8"/>
  <c r="F1586" i="8"/>
  <c r="J1585" i="8"/>
  <c r="F1585" i="8"/>
  <c r="J1584" i="8"/>
  <c r="F1584" i="8"/>
  <c r="J1583" i="8"/>
  <c r="F1583" i="8"/>
  <c r="J1582" i="8"/>
  <c r="F1582" i="8"/>
  <c r="J1581" i="8"/>
  <c r="F1581" i="8"/>
  <c r="J1580" i="8"/>
  <c r="F1580" i="8"/>
  <c r="J1579" i="8"/>
  <c r="F1579" i="8"/>
  <c r="J1578" i="8"/>
  <c r="F1578" i="8"/>
  <c r="J1577" i="8"/>
  <c r="F1577" i="8"/>
  <c r="J1576" i="8"/>
  <c r="F1576" i="8"/>
  <c r="J1575" i="8"/>
  <c r="F1575" i="8"/>
  <c r="J1574" i="8"/>
  <c r="F1574" i="8"/>
  <c r="J1573" i="8"/>
  <c r="F1573" i="8"/>
  <c r="J1572" i="8"/>
  <c r="F1572" i="8"/>
  <c r="J1571" i="8"/>
  <c r="F1571" i="8"/>
  <c r="J1570" i="8"/>
  <c r="F1570" i="8"/>
  <c r="J1569" i="8"/>
  <c r="F1569" i="8"/>
  <c r="J1568" i="8"/>
  <c r="F1568" i="8"/>
  <c r="J1567" i="8"/>
  <c r="F1567" i="8"/>
  <c r="J1566" i="8"/>
  <c r="F1566" i="8"/>
  <c r="J1565" i="8"/>
  <c r="F1565" i="8"/>
  <c r="J1564" i="8"/>
  <c r="F1564" i="8"/>
  <c r="J1563" i="8"/>
  <c r="F1563" i="8"/>
  <c r="J1562" i="8"/>
  <c r="F1562" i="8"/>
  <c r="J1561" i="8"/>
  <c r="F1561" i="8"/>
  <c r="J1560" i="8"/>
  <c r="F1560" i="8"/>
  <c r="J1559" i="8"/>
  <c r="F1559" i="8"/>
  <c r="J1558" i="8"/>
  <c r="F1558" i="8"/>
  <c r="J1557" i="8"/>
  <c r="F1557" i="8"/>
  <c r="J1556" i="8"/>
  <c r="F1556" i="8"/>
  <c r="J1555" i="8"/>
  <c r="F1555" i="8"/>
  <c r="J1554" i="8"/>
  <c r="F1554" i="8"/>
  <c r="J1553" i="8"/>
  <c r="F1553" i="8"/>
  <c r="J1552" i="8"/>
  <c r="F1552" i="8"/>
  <c r="J1551" i="8"/>
  <c r="F1551" i="8"/>
  <c r="J1550" i="8"/>
  <c r="F1550" i="8"/>
  <c r="J1549" i="8"/>
  <c r="F1549" i="8"/>
  <c r="J1548" i="8"/>
  <c r="F1548" i="8"/>
  <c r="J1547" i="8"/>
  <c r="F1547" i="8"/>
  <c r="J1546" i="8"/>
  <c r="F1546" i="8"/>
  <c r="J1545" i="8"/>
  <c r="F1545" i="8"/>
  <c r="J1544" i="8"/>
  <c r="F1544" i="8"/>
  <c r="J1543" i="8"/>
  <c r="F1543" i="8"/>
  <c r="J1542" i="8"/>
  <c r="F1542" i="8"/>
  <c r="J1541" i="8"/>
  <c r="F1541" i="8"/>
  <c r="J1540" i="8"/>
  <c r="F1540" i="8"/>
  <c r="J1539" i="8"/>
  <c r="F1539" i="8"/>
  <c r="J1538" i="8"/>
  <c r="F1538" i="8"/>
  <c r="J1537" i="8"/>
  <c r="F1537" i="8"/>
  <c r="J1536" i="8"/>
  <c r="F1536" i="8"/>
  <c r="J1535" i="8"/>
  <c r="F1535" i="8"/>
  <c r="J1534" i="8"/>
  <c r="F1534" i="8"/>
  <c r="J1533" i="8"/>
  <c r="F1533" i="8"/>
  <c r="J1532" i="8"/>
  <c r="F1532" i="8"/>
  <c r="J1531" i="8"/>
  <c r="F1531" i="8"/>
  <c r="J1530" i="8"/>
  <c r="F1530" i="8"/>
  <c r="J1529" i="8"/>
  <c r="F1529" i="8"/>
  <c r="J1528" i="8"/>
  <c r="F1528" i="8"/>
  <c r="J1527" i="8"/>
  <c r="F1527" i="8"/>
  <c r="J1526" i="8"/>
  <c r="F1526" i="8"/>
  <c r="J1525" i="8"/>
  <c r="F1525" i="8"/>
  <c r="J1524" i="8"/>
  <c r="F1524" i="8"/>
  <c r="J1523" i="8"/>
  <c r="F1523" i="8"/>
  <c r="J1522" i="8"/>
  <c r="F1522" i="8"/>
  <c r="J1521" i="8"/>
  <c r="F1521" i="8"/>
  <c r="J1520" i="8"/>
  <c r="F1520" i="8"/>
  <c r="J1519" i="8"/>
  <c r="F1519" i="8"/>
  <c r="J1518" i="8"/>
  <c r="F1518" i="8"/>
  <c r="J1517" i="8"/>
  <c r="F1517" i="8"/>
  <c r="J1516" i="8"/>
  <c r="F1516" i="8"/>
  <c r="J1515" i="8"/>
  <c r="F1515" i="8"/>
  <c r="J1514" i="8"/>
  <c r="F1514" i="8"/>
  <c r="J1513" i="8"/>
  <c r="F1513" i="8"/>
  <c r="J1512" i="8"/>
  <c r="F1512" i="8"/>
  <c r="J1511" i="8"/>
  <c r="F1511" i="8"/>
  <c r="J1510" i="8"/>
  <c r="F1510" i="8"/>
  <c r="J1509" i="8"/>
  <c r="F1509" i="8"/>
  <c r="J1508" i="8"/>
  <c r="F1508" i="8"/>
  <c r="J1507" i="8"/>
  <c r="F1507" i="8"/>
  <c r="J1506" i="8"/>
  <c r="F1506" i="8"/>
  <c r="J1505" i="8"/>
  <c r="F1505" i="8"/>
  <c r="J1504" i="8"/>
  <c r="F1504" i="8"/>
  <c r="J1503" i="8"/>
  <c r="F1503" i="8"/>
  <c r="J1502" i="8"/>
  <c r="F1502" i="8"/>
  <c r="J1501" i="8"/>
  <c r="F1501" i="8"/>
  <c r="J1500" i="8"/>
  <c r="F1500" i="8"/>
  <c r="J1499" i="8"/>
  <c r="F1499" i="8"/>
  <c r="J1498" i="8"/>
  <c r="F1498" i="8"/>
  <c r="J1497" i="8"/>
  <c r="F1497" i="8"/>
  <c r="J1496" i="8"/>
  <c r="F1496" i="8"/>
  <c r="J1495" i="8"/>
  <c r="F1495" i="8"/>
  <c r="J1494" i="8"/>
  <c r="F1494" i="8"/>
  <c r="J1493" i="8"/>
  <c r="F1493" i="8"/>
  <c r="J1492" i="8"/>
  <c r="F1492" i="8"/>
  <c r="J1491" i="8"/>
  <c r="F1491" i="8"/>
  <c r="J1490" i="8"/>
  <c r="F1490" i="8"/>
  <c r="J1489" i="8"/>
  <c r="F1489" i="8"/>
  <c r="J1488" i="8"/>
  <c r="F1488" i="8"/>
  <c r="J1487" i="8"/>
  <c r="F1487" i="8"/>
  <c r="J1486" i="8"/>
  <c r="F1486" i="8"/>
  <c r="J1485" i="8"/>
  <c r="F1485" i="8"/>
  <c r="J1484" i="8"/>
  <c r="F1484" i="8"/>
  <c r="J1483" i="8"/>
  <c r="F1483" i="8"/>
  <c r="J1482" i="8"/>
  <c r="F1482" i="8"/>
  <c r="J1481" i="8"/>
  <c r="F1481" i="8"/>
  <c r="J1480" i="8"/>
  <c r="F1480" i="8"/>
  <c r="J1479" i="8"/>
  <c r="F1479" i="8"/>
  <c r="J1478" i="8"/>
  <c r="F1478" i="8"/>
  <c r="J1477" i="8"/>
  <c r="F1477" i="8"/>
  <c r="J1476" i="8"/>
  <c r="F1476" i="8"/>
  <c r="J1475" i="8"/>
  <c r="F1475" i="8"/>
  <c r="J1474" i="8"/>
  <c r="F1474" i="8"/>
  <c r="J1473" i="8"/>
  <c r="F1473" i="8"/>
  <c r="J1472" i="8"/>
  <c r="F1472" i="8"/>
  <c r="J1471" i="8"/>
  <c r="F1471" i="8"/>
  <c r="J1470" i="8"/>
  <c r="F1470" i="8"/>
  <c r="J1469" i="8"/>
  <c r="F1469" i="8"/>
  <c r="J1468" i="8"/>
  <c r="F1468" i="8"/>
  <c r="J1467" i="8"/>
  <c r="F1467" i="8"/>
  <c r="J1466" i="8"/>
  <c r="F1466" i="8"/>
  <c r="J1465" i="8"/>
  <c r="F1465" i="8"/>
  <c r="J1464" i="8"/>
  <c r="F1464" i="8"/>
  <c r="J1463" i="8"/>
  <c r="F1463" i="8"/>
  <c r="J1462" i="8"/>
  <c r="F1462" i="8"/>
  <c r="J1461" i="8"/>
  <c r="F1461" i="8"/>
  <c r="J1460" i="8"/>
  <c r="F1460" i="8"/>
  <c r="J1459" i="8"/>
  <c r="F1459" i="8"/>
  <c r="J1458" i="8"/>
  <c r="F1458" i="8"/>
  <c r="J1457" i="8"/>
  <c r="F1457" i="8"/>
  <c r="J1456" i="8"/>
  <c r="F1456" i="8"/>
  <c r="J1455" i="8"/>
  <c r="F1455" i="8"/>
  <c r="J1454" i="8"/>
  <c r="F1454" i="8"/>
  <c r="J1453" i="8"/>
  <c r="F1453" i="8"/>
  <c r="J1452" i="8"/>
  <c r="F1452" i="8"/>
  <c r="J1451" i="8"/>
  <c r="F1451" i="8"/>
  <c r="J1450" i="8"/>
  <c r="F1450" i="8"/>
  <c r="J1449" i="8"/>
  <c r="F1449" i="8"/>
  <c r="J1448" i="8"/>
  <c r="F1448" i="8"/>
  <c r="J1447" i="8"/>
  <c r="F1447" i="8"/>
  <c r="J1446" i="8"/>
  <c r="F1446" i="8"/>
  <c r="J1445" i="8"/>
  <c r="F1445" i="8"/>
  <c r="J1444" i="8"/>
  <c r="F1444" i="8"/>
  <c r="J1443" i="8"/>
  <c r="F1443" i="8"/>
  <c r="J1442" i="8"/>
  <c r="F1442" i="8"/>
  <c r="J1441" i="8"/>
  <c r="F1441" i="8"/>
  <c r="J1440" i="8"/>
  <c r="F1440" i="8"/>
  <c r="J1439" i="8"/>
  <c r="F1439" i="8"/>
  <c r="J1438" i="8"/>
  <c r="F1438" i="8"/>
  <c r="J1437" i="8"/>
  <c r="F1437" i="8"/>
  <c r="J1436" i="8"/>
  <c r="F1436" i="8"/>
  <c r="J1435" i="8"/>
  <c r="F1435" i="8"/>
  <c r="J1434" i="8"/>
  <c r="F1434" i="8"/>
  <c r="J1433" i="8"/>
  <c r="F1433" i="8"/>
  <c r="J1432" i="8"/>
  <c r="F1432" i="8"/>
  <c r="J1431" i="8"/>
  <c r="F1431" i="8"/>
  <c r="J1430" i="8"/>
  <c r="F1430" i="8"/>
  <c r="J1429" i="8"/>
  <c r="F1429" i="8"/>
  <c r="J1428" i="8"/>
  <c r="F1428" i="8"/>
  <c r="J1427" i="8"/>
  <c r="F1427" i="8"/>
  <c r="J1426" i="8"/>
  <c r="F1426" i="8"/>
  <c r="J1425" i="8"/>
  <c r="F1425" i="8"/>
  <c r="J1424" i="8"/>
  <c r="F1424" i="8"/>
  <c r="J1423" i="8"/>
  <c r="F1423" i="8"/>
  <c r="J1422" i="8"/>
  <c r="F1422" i="8"/>
  <c r="J1421" i="8"/>
  <c r="F1421" i="8"/>
  <c r="J1420" i="8"/>
  <c r="F1420" i="8"/>
  <c r="J1419" i="8"/>
  <c r="F1419" i="8"/>
  <c r="J1418" i="8"/>
  <c r="F1418" i="8"/>
  <c r="J1417" i="8"/>
  <c r="F1417" i="8"/>
  <c r="J1416" i="8"/>
  <c r="F1416" i="8"/>
  <c r="J1415" i="8"/>
  <c r="F1415" i="8"/>
  <c r="J1414" i="8"/>
  <c r="F1414" i="8"/>
  <c r="J1413" i="8"/>
  <c r="F1413" i="8"/>
  <c r="J1412" i="8"/>
  <c r="F1412" i="8"/>
  <c r="J1411" i="8"/>
  <c r="F1411" i="8"/>
  <c r="J1410" i="8"/>
  <c r="F1410" i="8"/>
  <c r="J1409" i="8"/>
  <c r="F1409" i="8"/>
  <c r="J1408" i="8"/>
  <c r="F1408" i="8"/>
  <c r="J1407" i="8"/>
  <c r="F1407" i="8"/>
  <c r="J1406" i="8"/>
  <c r="F1406" i="8"/>
  <c r="J1405" i="8"/>
  <c r="F1405" i="8"/>
  <c r="J1404" i="8"/>
  <c r="F1404" i="8"/>
  <c r="J1403" i="8"/>
  <c r="F1403" i="8"/>
  <c r="J1402" i="8"/>
  <c r="F1402" i="8"/>
  <c r="J1401" i="8"/>
  <c r="F1401" i="8"/>
  <c r="J1400" i="8"/>
  <c r="F1400" i="8"/>
  <c r="J1399" i="8"/>
  <c r="F1399" i="8"/>
  <c r="J1398" i="8"/>
  <c r="F1398" i="8"/>
  <c r="J1397" i="8"/>
  <c r="F1397" i="8"/>
  <c r="J1396" i="8"/>
  <c r="F1396" i="8"/>
  <c r="J1395" i="8"/>
  <c r="F1395" i="8"/>
  <c r="J1394" i="8"/>
  <c r="F1394" i="8"/>
  <c r="J1393" i="8"/>
  <c r="F1393" i="8"/>
  <c r="J1392" i="8"/>
  <c r="F1392" i="8"/>
  <c r="J1391" i="8"/>
  <c r="F1391" i="8"/>
  <c r="J1390" i="8"/>
  <c r="F1390" i="8"/>
  <c r="J1389" i="8"/>
  <c r="F1389" i="8"/>
  <c r="J1388" i="8"/>
  <c r="F1388" i="8"/>
  <c r="J1387" i="8"/>
  <c r="F1387" i="8"/>
  <c r="J1386" i="8"/>
  <c r="F1386" i="8"/>
  <c r="J1385" i="8"/>
  <c r="F1385" i="8"/>
  <c r="J1384" i="8"/>
  <c r="F1384" i="8"/>
  <c r="J1383" i="8"/>
  <c r="F1383" i="8"/>
  <c r="J1382" i="8"/>
  <c r="F1382" i="8"/>
  <c r="J1381" i="8"/>
  <c r="F1381" i="8"/>
  <c r="J1380" i="8"/>
  <c r="F1380" i="8"/>
  <c r="J1379" i="8"/>
  <c r="F1379" i="8"/>
  <c r="J1378" i="8"/>
  <c r="F1378" i="8"/>
  <c r="J1377" i="8"/>
  <c r="F1377" i="8"/>
  <c r="J1376" i="8"/>
  <c r="F1376" i="8"/>
  <c r="J1375" i="8"/>
  <c r="F1375" i="8"/>
  <c r="J1374" i="8"/>
  <c r="F1374" i="8"/>
  <c r="J1373" i="8"/>
  <c r="F1373" i="8"/>
  <c r="J1372" i="8"/>
  <c r="F1372" i="8"/>
  <c r="J1371" i="8"/>
  <c r="F1371" i="8"/>
  <c r="J1370" i="8"/>
  <c r="F1370" i="8"/>
  <c r="J1369" i="8"/>
  <c r="F1369" i="8"/>
  <c r="J1368" i="8"/>
  <c r="F1368" i="8"/>
  <c r="J1367" i="8"/>
  <c r="F1367" i="8"/>
  <c r="J1366" i="8"/>
  <c r="F1366" i="8"/>
  <c r="J1365" i="8"/>
  <c r="F1365" i="8"/>
  <c r="J1364" i="8"/>
  <c r="F1364" i="8"/>
  <c r="J1363" i="8"/>
  <c r="F1363" i="8"/>
  <c r="J1362" i="8"/>
  <c r="F1362" i="8"/>
  <c r="J1361" i="8"/>
  <c r="F1361" i="8"/>
  <c r="J1360" i="8"/>
  <c r="F1360" i="8"/>
  <c r="J1359" i="8"/>
  <c r="F1359" i="8"/>
  <c r="J1358" i="8"/>
  <c r="F1358" i="8"/>
  <c r="J1357" i="8"/>
  <c r="F1357" i="8"/>
  <c r="J1356" i="8"/>
  <c r="F1356" i="8"/>
  <c r="J1355" i="8"/>
  <c r="F1355" i="8"/>
  <c r="J1354" i="8"/>
  <c r="F1354" i="8"/>
  <c r="J1353" i="8"/>
  <c r="F1353" i="8"/>
  <c r="J1352" i="8"/>
  <c r="F1352" i="8"/>
  <c r="J1351" i="8"/>
  <c r="F1351" i="8"/>
  <c r="J1350" i="8"/>
  <c r="F1350" i="8"/>
  <c r="J1349" i="8"/>
  <c r="F1349" i="8"/>
  <c r="J1348" i="8"/>
  <c r="F1348" i="8"/>
  <c r="J1347" i="8"/>
  <c r="F1347" i="8"/>
  <c r="J1346" i="8"/>
  <c r="F1346" i="8"/>
  <c r="J1345" i="8"/>
  <c r="F1345" i="8"/>
  <c r="J1344" i="8"/>
  <c r="F1344" i="8"/>
  <c r="J1343" i="8"/>
  <c r="F1343" i="8"/>
  <c r="J1342" i="8"/>
  <c r="F1342" i="8"/>
  <c r="J1341" i="8"/>
  <c r="F1341" i="8"/>
  <c r="J1340" i="8"/>
  <c r="F1340" i="8"/>
  <c r="J1339" i="8"/>
  <c r="F1339" i="8"/>
  <c r="J1338" i="8"/>
  <c r="F1338" i="8"/>
  <c r="J1337" i="8"/>
  <c r="F1337" i="8"/>
  <c r="J1336" i="8"/>
  <c r="F1336" i="8"/>
  <c r="J1335" i="8"/>
  <c r="F1335" i="8"/>
  <c r="J1334" i="8"/>
  <c r="F1334" i="8"/>
  <c r="J1333" i="8"/>
  <c r="F1333" i="8"/>
  <c r="J1332" i="8"/>
  <c r="F1332" i="8"/>
  <c r="J1331" i="8"/>
  <c r="F1331" i="8"/>
  <c r="J1330" i="8"/>
  <c r="F1330" i="8"/>
  <c r="J1329" i="8"/>
  <c r="F1329" i="8"/>
  <c r="J1328" i="8"/>
  <c r="F1328" i="8"/>
  <c r="J1327" i="8"/>
  <c r="F1327" i="8"/>
  <c r="J1326" i="8"/>
  <c r="F1326" i="8"/>
  <c r="J1325" i="8"/>
  <c r="F1325" i="8"/>
  <c r="J1324" i="8"/>
  <c r="F1324" i="8"/>
  <c r="J1323" i="8"/>
  <c r="F1323" i="8"/>
  <c r="J1322" i="8"/>
  <c r="F1322" i="8"/>
  <c r="J1321" i="8"/>
  <c r="F1321" i="8"/>
  <c r="J1320" i="8"/>
  <c r="F1320" i="8"/>
  <c r="J1319" i="8"/>
  <c r="F1319" i="8"/>
  <c r="J1318" i="8"/>
  <c r="F1318" i="8"/>
  <c r="J1317" i="8"/>
  <c r="F1317" i="8"/>
  <c r="J1316" i="8"/>
  <c r="F1316" i="8"/>
  <c r="J1315" i="8"/>
  <c r="F1315" i="8"/>
  <c r="J1314" i="8"/>
  <c r="F1314" i="8"/>
  <c r="J1313" i="8"/>
  <c r="F1313" i="8"/>
  <c r="J1312" i="8"/>
  <c r="F1312" i="8"/>
  <c r="J1311" i="8"/>
  <c r="F1311" i="8"/>
  <c r="J1310" i="8"/>
  <c r="F1310" i="8"/>
  <c r="J1309" i="8"/>
  <c r="F1309" i="8"/>
  <c r="J1308" i="8"/>
  <c r="F1308" i="8"/>
  <c r="J1307" i="8"/>
  <c r="F1307" i="8"/>
  <c r="J1306" i="8"/>
  <c r="F1306" i="8"/>
  <c r="J1305" i="8"/>
  <c r="F1305" i="8"/>
  <c r="J1304" i="8"/>
  <c r="F1304" i="8"/>
  <c r="J1303" i="8"/>
  <c r="F1303" i="8"/>
  <c r="J1302" i="8"/>
  <c r="F1302" i="8"/>
  <c r="J1301" i="8"/>
  <c r="F1301" i="8"/>
  <c r="J1300" i="8"/>
  <c r="F1300" i="8"/>
  <c r="J1299" i="8"/>
  <c r="F1299" i="8"/>
  <c r="J1298" i="8"/>
  <c r="F1298" i="8"/>
  <c r="J1297" i="8"/>
  <c r="F1297" i="8"/>
  <c r="J1296" i="8"/>
  <c r="F1296" i="8"/>
  <c r="J1295" i="8"/>
  <c r="F1295" i="8"/>
  <c r="J1294" i="8"/>
  <c r="F1294" i="8"/>
  <c r="J1293" i="8"/>
  <c r="F1293" i="8"/>
  <c r="J1292" i="8"/>
  <c r="F1292" i="8"/>
  <c r="J1291" i="8"/>
  <c r="F1291" i="8"/>
  <c r="J1290" i="8"/>
  <c r="F1290" i="8"/>
  <c r="J1289" i="8"/>
  <c r="F1289" i="8"/>
  <c r="J1288" i="8"/>
  <c r="F1288" i="8"/>
  <c r="J1287" i="8"/>
  <c r="F1287" i="8"/>
  <c r="J1286" i="8"/>
  <c r="F1286" i="8"/>
  <c r="J1285" i="8"/>
  <c r="F1285" i="8"/>
  <c r="J1284" i="8"/>
  <c r="F1284" i="8"/>
  <c r="J1283" i="8"/>
  <c r="F1283" i="8"/>
  <c r="J1282" i="8"/>
  <c r="F1282" i="8"/>
  <c r="J1281" i="8"/>
  <c r="F1281" i="8"/>
  <c r="J1280" i="8"/>
  <c r="F1280" i="8"/>
  <c r="J1279" i="8"/>
  <c r="F1279" i="8"/>
  <c r="J1278" i="8"/>
  <c r="F1278" i="8"/>
  <c r="J1277" i="8"/>
  <c r="F1277" i="8"/>
  <c r="J1276" i="8"/>
  <c r="F1276" i="8"/>
  <c r="J1275" i="8"/>
  <c r="F1275" i="8"/>
  <c r="J1274" i="8"/>
  <c r="F1274" i="8"/>
  <c r="J1273" i="8"/>
  <c r="F1273" i="8"/>
  <c r="J1272" i="8"/>
  <c r="F1272" i="8"/>
  <c r="J1271" i="8"/>
  <c r="F1271" i="8"/>
  <c r="J1270" i="8"/>
  <c r="F1270" i="8"/>
  <c r="J1269" i="8"/>
  <c r="F1269" i="8"/>
  <c r="J1268" i="8"/>
  <c r="F1268" i="8"/>
  <c r="J1267" i="8"/>
  <c r="F1267" i="8"/>
  <c r="J1266" i="8"/>
  <c r="F1266" i="8"/>
  <c r="J1265" i="8"/>
  <c r="F1265" i="8"/>
  <c r="J1264" i="8"/>
  <c r="F1264" i="8"/>
  <c r="J1263" i="8"/>
  <c r="F1263" i="8"/>
  <c r="J1262" i="8"/>
  <c r="F1262" i="8"/>
  <c r="J1261" i="8"/>
  <c r="F1261" i="8"/>
  <c r="J1260" i="8"/>
  <c r="F1260" i="8"/>
  <c r="J1259" i="8"/>
  <c r="F1259" i="8"/>
  <c r="J1258" i="8"/>
  <c r="F1258" i="8"/>
  <c r="J1257" i="8"/>
  <c r="F1257" i="8"/>
  <c r="J1256" i="8"/>
  <c r="F1256" i="8"/>
  <c r="J1255" i="8"/>
  <c r="F1255" i="8"/>
  <c r="J1254" i="8"/>
  <c r="F1254" i="8"/>
  <c r="J1253" i="8"/>
  <c r="F1253" i="8"/>
  <c r="J1252" i="8"/>
  <c r="F1252" i="8"/>
  <c r="J1251" i="8"/>
  <c r="F1251" i="8"/>
  <c r="J1250" i="8"/>
  <c r="F1250" i="8"/>
  <c r="J1249" i="8"/>
  <c r="F1249" i="8"/>
  <c r="J1248" i="8"/>
  <c r="F1248" i="8"/>
  <c r="J1247" i="8"/>
  <c r="F1247" i="8"/>
  <c r="J1246" i="8"/>
  <c r="F1246" i="8"/>
  <c r="J1245" i="8"/>
  <c r="F1245" i="8"/>
  <c r="J1244" i="8"/>
  <c r="F1244" i="8"/>
  <c r="J1243" i="8"/>
  <c r="F1243" i="8"/>
  <c r="J1242" i="8"/>
  <c r="F1242" i="8"/>
  <c r="J1241" i="8"/>
  <c r="F1241" i="8"/>
  <c r="J1240" i="8"/>
  <c r="F1240" i="8"/>
  <c r="J1239" i="8"/>
  <c r="F1239" i="8"/>
  <c r="J1238" i="8"/>
  <c r="F1238" i="8"/>
  <c r="J1237" i="8"/>
  <c r="F1237" i="8"/>
  <c r="J1236" i="8"/>
  <c r="F1236" i="8"/>
  <c r="J1235" i="8"/>
  <c r="F1235" i="8"/>
  <c r="J1234" i="8"/>
  <c r="F1234" i="8"/>
  <c r="J1233" i="8"/>
  <c r="F1233" i="8"/>
  <c r="J1232" i="8"/>
  <c r="F1232" i="8"/>
  <c r="J1231" i="8"/>
  <c r="F1231" i="8"/>
  <c r="J1230" i="8"/>
  <c r="F1230" i="8"/>
  <c r="J1229" i="8"/>
  <c r="F1229" i="8"/>
  <c r="J1228" i="8"/>
  <c r="F1228" i="8"/>
  <c r="J1227" i="8"/>
  <c r="F1227" i="8"/>
  <c r="J1226" i="8"/>
  <c r="F1226" i="8"/>
  <c r="J1225" i="8"/>
  <c r="F1225" i="8"/>
  <c r="J1224" i="8"/>
  <c r="F1224" i="8"/>
  <c r="J1223" i="8"/>
  <c r="F1223" i="8"/>
  <c r="J1222" i="8"/>
  <c r="F1222" i="8"/>
  <c r="J1221" i="8"/>
  <c r="F1221" i="8"/>
  <c r="J1220" i="8"/>
  <c r="F1220" i="8"/>
  <c r="J1219" i="8"/>
  <c r="F1219" i="8"/>
  <c r="J1218" i="8"/>
  <c r="F1218" i="8"/>
  <c r="J1217" i="8"/>
  <c r="F1217" i="8"/>
  <c r="J1216" i="8"/>
  <c r="F1216" i="8"/>
  <c r="J1215" i="8"/>
  <c r="F1215" i="8"/>
  <c r="J1214" i="8"/>
  <c r="F1214" i="8"/>
  <c r="J1213" i="8"/>
  <c r="F1213" i="8"/>
  <c r="J1212" i="8"/>
  <c r="F1212" i="8"/>
  <c r="J1211" i="8"/>
  <c r="F1211" i="8"/>
  <c r="J1210" i="8"/>
  <c r="F1210" i="8"/>
  <c r="J1209" i="8"/>
  <c r="F1209" i="8"/>
  <c r="J1208" i="8"/>
  <c r="F1208" i="8"/>
  <c r="J1207" i="8"/>
  <c r="F1207" i="8"/>
  <c r="J1206" i="8"/>
  <c r="F1206" i="8"/>
  <c r="J1205" i="8"/>
  <c r="F1205" i="8"/>
  <c r="J1204" i="8"/>
  <c r="F1204" i="8"/>
  <c r="J1203" i="8"/>
  <c r="F1203" i="8"/>
  <c r="J1202" i="8"/>
  <c r="F1202" i="8"/>
  <c r="J1201" i="8"/>
  <c r="F1201" i="8"/>
  <c r="J1200" i="8"/>
  <c r="F1200" i="8"/>
  <c r="J1199" i="8"/>
  <c r="F1199" i="8"/>
  <c r="J1198" i="8"/>
  <c r="F1198" i="8"/>
  <c r="J1197" i="8"/>
  <c r="F1197" i="8"/>
  <c r="J1196" i="8"/>
  <c r="F1196" i="8"/>
  <c r="J1195" i="8"/>
  <c r="F1195" i="8"/>
  <c r="J1194" i="8"/>
  <c r="F1194" i="8"/>
  <c r="J1193" i="8"/>
  <c r="F1193" i="8"/>
  <c r="J1192" i="8"/>
  <c r="F1192" i="8"/>
  <c r="J1191" i="8"/>
  <c r="F1191" i="8"/>
  <c r="J1190" i="8"/>
  <c r="F1190" i="8"/>
  <c r="J1189" i="8"/>
  <c r="F1189" i="8"/>
  <c r="J1188" i="8"/>
  <c r="F1188" i="8"/>
  <c r="J1187" i="8"/>
  <c r="F1187" i="8"/>
  <c r="J1186" i="8"/>
  <c r="F1186" i="8"/>
  <c r="J1185" i="8"/>
  <c r="F1185" i="8"/>
  <c r="J1184" i="8"/>
  <c r="F1184" i="8"/>
  <c r="J1183" i="8"/>
  <c r="F1183" i="8"/>
  <c r="J1182" i="8"/>
  <c r="F1182" i="8"/>
  <c r="J1181" i="8"/>
  <c r="F1181" i="8"/>
  <c r="J1180" i="8"/>
  <c r="F1180" i="8"/>
  <c r="J1179" i="8"/>
  <c r="F1179" i="8"/>
  <c r="J1178" i="8"/>
  <c r="F1178" i="8"/>
  <c r="J1177" i="8"/>
  <c r="F1177" i="8"/>
  <c r="J1176" i="8"/>
  <c r="F1176" i="8"/>
  <c r="J1175" i="8"/>
  <c r="F1175" i="8"/>
  <c r="J1174" i="8"/>
  <c r="F1174" i="8"/>
  <c r="J1173" i="8"/>
  <c r="F1173" i="8"/>
  <c r="J1172" i="8"/>
  <c r="F1172" i="8"/>
  <c r="J1171" i="8"/>
  <c r="F1171" i="8"/>
  <c r="J1170" i="8"/>
  <c r="F1170" i="8"/>
  <c r="J1169" i="8"/>
  <c r="F1169" i="8"/>
  <c r="J1168" i="8"/>
  <c r="F1168" i="8"/>
  <c r="J1167" i="8"/>
  <c r="F1167" i="8"/>
  <c r="J1166" i="8"/>
  <c r="F1166" i="8"/>
  <c r="J1165" i="8"/>
  <c r="F1165" i="8"/>
  <c r="J1164" i="8"/>
  <c r="F1164" i="8"/>
  <c r="J1163" i="8"/>
  <c r="F1163" i="8"/>
  <c r="J1162" i="8"/>
  <c r="F1162" i="8"/>
  <c r="J1161" i="8"/>
  <c r="F1161" i="8"/>
  <c r="J1160" i="8"/>
  <c r="F1160" i="8"/>
  <c r="J1159" i="8"/>
  <c r="F1159" i="8"/>
  <c r="J1158" i="8"/>
  <c r="F1158" i="8"/>
  <c r="J1157" i="8"/>
  <c r="F1157" i="8"/>
  <c r="J1156" i="8"/>
  <c r="F1156" i="8"/>
  <c r="J1155" i="8"/>
  <c r="F1155" i="8"/>
  <c r="J1154" i="8"/>
  <c r="F1154" i="8"/>
  <c r="J1153" i="8"/>
  <c r="F1153" i="8"/>
  <c r="J1152" i="8"/>
  <c r="F1152" i="8"/>
  <c r="J1151" i="8"/>
  <c r="F1151" i="8"/>
  <c r="J1150" i="8"/>
  <c r="F1150" i="8"/>
  <c r="J1149" i="8"/>
  <c r="F1149" i="8"/>
  <c r="J1148" i="8"/>
  <c r="F1148" i="8"/>
  <c r="J1147" i="8"/>
  <c r="F1147" i="8"/>
  <c r="J1146" i="8"/>
  <c r="F1146" i="8"/>
  <c r="J1145" i="8"/>
  <c r="F1145" i="8"/>
  <c r="J1144" i="8"/>
  <c r="F1144" i="8"/>
  <c r="J1143" i="8"/>
  <c r="F1143" i="8"/>
  <c r="J1142" i="8"/>
  <c r="F1142" i="8"/>
  <c r="J1141" i="8"/>
  <c r="F1141" i="8"/>
  <c r="J1140" i="8"/>
  <c r="F1140" i="8"/>
  <c r="J1139" i="8"/>
  <c r="F1139" i="8"/>
  <c r="J1138" i="8"/>
  <c r="F1138" i="8"/>
  <c r="J1137" i="8"/>
  <c r="F1137" i="8"/>
  <c r="J1136" i="8"/>
  <c r="F1136" i="8"/>
  <c r="J1135" i="8"/>
  <c r="F1135" i="8"/>
  <c r="J1134" i="8"/>
  <c r="F1134" i="8"/>
  <c r="J1133" i="8"/>
  <c r="F1133" i="8"/>
  <c r="J1132" i="8"/>
  <c r="F1132" i="8"/>
  <c r="J1131" i="8"/>
  <c r="F1131" i="8"/>
  <c r="J1130" i="8"/>
  <c r="F1130" i="8"/>
  <c r="J1129" i="8"/>
  <c r="F1129" i="8"/>
  <c r="J1128" i="8"/>
  <c r="F1128" i="8"/>
  <c r="J1127" i="8"/>
  <c r="F1127" i="8"/>
  <c r="J1126" i="8"/>
  <c r="F1126" i="8"/>
  <c r="J1125" i="8"/>
  <c r="F1125" i="8"/>
  <c r="J1124" i="8"/>
  <c r="F1124" i="8"/>
  <c r="J1123" i="8"/>
  <c r="F1123" i="8"/>
  <c r="J1122" i="8"/>
  <c r="F1122" i="8"/>
  <c r="J1121" i="8"/>
  <c r="F1121" i="8"/>
  <c r="J1120" i="8"/>
  <c r="F1120" i="8"/>
  <c r="J1119" i="8"/>
  <c r="F1119" i="8"/>
  <c r="J1118" i="8"/>
  <c r="F1118" i="8"/>
  <c r="J1117" i="8"/>
  <c r="F1117" i="8"/>
  <c r="J1116" i="8"/>
  <c r="F1116" i="8"/>
  <c r="J1115" i="8"/>
  <c r="F1115" i="8"/>
  <c r="J1114" i="8"/>
  <c r="F1114" i="8"/>
  <c r="J1113" i="8"/>
  <c r="F1113" i="8"/>
  <c r="J1112" i="8"/>
  <c r="F1112" i="8"/>
  <c r="J1111" i="8"/>
  <c r="F1111" i="8"/>
  <c r="J1110" i="8"/>
  <c r="F1110" i="8"/>
  <c r="J1109" i="8"/>
  <c r="F1109" i="8"/>
  <c r="J1108" i="8"/>
  <c r="F1108" i="8"/>
  <c r="J1107" i="8"/>
  <c r="F1107" i="8"/>
  <c r="J1106" i="8"/>
  <c r="F1106" i="8"/>
  <c r="J1105" i="8"/>
  <c r="F1105" i="8"/>
  <c r="J1104" i="8"/>
  <c r="F1104" i="8"/>
  <c r="J1103" i="8"/>
  <c r="F1103" i="8"/>
  <c r="J1102" i="8"/>
  <c r="F1102" i="8"/>
  <c r="J1101" i="8"/>
  <c r="F1101" i="8"/>
  <c r="J1100" i="8"/>
  <c r="F1100" i="8"/>
  <c r="J1099" i="8"/>
  <c r="F1099" i="8"/>
  <c r="J1098" i="8"/>
  <c r="F1098" i="8"/>
  <c r="J1097" i="8"/>
  <c r="F1097" i="8"/>
  <c r="J1096" i="8"/>
  <c r="F1096" i="8"/>
  <c r="J1095" i="8"/>
  <c r="F1095" i="8"/>
  <c r="J1094" i="8"/>
  <c r="F1094" i="8"/>
  <c r="J1093" i="8"/>
  <c r="F1093" i="8"/>
  <c r="J1092" i="8"/>
  <c r="F1092" i="8"/>
  <c r="J1091" i="8"/>
  <c r="F1091" i="8"/>
  <c r="J1090" i="8"/>
  <c r="F1090" i="8"/>
  <c r="J1089" i="8"/>
  <c r="F1089" i="8"/>
  <c r="J1088" i="8"/>
  <c r="F1088" i="8"/>
  <c r="J1087" i="8"/>
  <c r="F1087" i="8"/>
  <c r="J1086" i="8"/>
  <c r="F1086" i="8"/>
  <c r="J1085" i="8"/>
  <c r="F1085" i="8"/>
  <c r="J1084" i="8"/>
  <c r="F1084" i="8"/>
  <c r="J1083" i="8"/>
  <c r="F1083" i="8"/>
  <c r="J1082" i="8"/>
  <c r="F1082" i="8"/>
  <c r="J1081" i="8"/>
  <c r="F1081" i="8"/>
  <c r="J1080" i="8"/>
  <c r="F1080" i="8"/>
  <c r="J1079" i="8"/>
  <c r="F1079" i="8"/>
  <c r="J1078" i="8"/>
  <c r="F1078" i="8"/>
  <c r="J1077" i="8"/>
  <c r="F1077" i="8"/>
  <c r="J1076" i="8"/>
  <c r="F1076" i="8"/>
  <c r="J1075" i="8"/>
  <c r="F1075" i="8"/>
  <c r="J1074" i="8"/>
  <c r="F1074" i="8"/>
  <c r="J1073" i="8"/>
  <c r="F1073" i="8"/>
  <c r="J1072" i="8"/>
  <c r="F1072" i="8"/>
  <c r="J1071" i="8"/>
  <c r="F1071" i="8"/>
  <c r="J1070" i="8"/>
  <c r="F1070" i="8"/>
  <c r="J1069" i="8"/>
  <c r="F1069" i="8"/>
  <c r="J1068" i="8"/>
  <c r="F1068" i="8"/>
  <c r="J1067" i="8"/>
  <c r="F1067" i="8"/>
  <c r="J1066" i="8"/>
  <c r="F1066" i="8"/>
  <c r="J1065" i="8"/>
  <c r="F1065" i="8"/>
  <c r="J1064" i="8"/>
  <c r="F1064" i="8"/>
  <c r="J1063" i="8"/>
  <c r="F1063" i="8"/>
  <c r="J1062" i="8"/>
  <c r="F1062" i="8"/>
  <c r="J1061" i="8"/>
  <c r="F1061" i="8"/>
  <c r="J1060" i="8"/>
  <c r="F1060" i="8"/>
  <c r="J1059" i="8"/>
  <c r="F1059" i="8"/>
  <c r="J1058" i="8"/>
  <c r="F1058" i="8"/>
  <c r="J1057" i="8"/>
  <c r="F1057" i="8"/>
  <c r="J1056" i="8"/>
  <c r="F1056" i="8"/>
  <c r="J1055" i="8"/>
  <c r="F1055" i="8"/>
  <c r="J1054" i="8"/>
  <c r="F1054" i="8"/>
  <c r="J1053" i="8"/>
  <c r="F1053" i="8"/>
  <c r="J1052" i="8"/>
  <c r="F1052" i="8"/>
  <c r="J1051" i="8"/>
  <c r="F1051" i="8"/>
  <c r="J1050" i="8"/>
  <c r="F1050" i="8"/>
  <c r="J1049" i="8"/>
  <c r="F1049" i="8"/>
  <c r="J1048" i="8"/>
  <c r="F1048" i="8"/>
  <c r="J1047" i="8"/>
  <c r="F1047" i="8"/>
  <c r="J1046" i="8"/>
  <c r="F1046" i="8"/>
  <c r="J1045" i="8"/>
  <c r="F1045" i="8"/>
  <c r="J1044" i="8"/>
  <c r="F1044" i="8"/>
  <c r="J1043" i="8"/>
  <c r="F1043" i="8"/>
  <c r="J1042" i="8"/>
  <c r="F1042" i="8"/>
  <c r="J1041" i="8"/>
  <c r="F1041" i="8"/>
  <c r="J1040" i="8"/>
  <c r="F1040" i="8"/>
  <c r="J1039" i="8"/>
  <c r="F1039" i="8"/>
  <c r="J1038" i="8"/>
  <c r="F1038" i="8"/>
  <c r="J1037" i="8"/>
  <c r="F1037" i="8"/>
  <c r="J1036" i="8"/>
  <c r="F1036" i="8"/>
  <c r="J1035" i="8"/>
  <c r="F1035" i="8"/>
  <c r="J1034" i="8"/>
  <c r="F1034" i="8"/>
  <c r="J1033" i="8"/>
  <c r="F1033" i="8"/>
  <c r="J1032" i="8"/>
  <c r="F1032" i="8"/>
  <c r="J1031" i="8"/>
  <c r="F1031" i="8"/>
  <c r="J1030" i="8"/>
  <c r="F1030" i="8"/>
  <c r="J1029" i="8"/>
  <c r="F1029" i="8"/>
  <c r="J1028" i="8"/>
  <c r="F1028" i="8"/>
  <c r="J1027" i="8"/>
  <c r="F1027" i="8"/>
  <c r="J1026" i="8"/>
  <c r="F1026" i="8"/>
  <c r="J1025" i="8"/>
  <c r="F1025" i="8"/>
  <c r="J1024" i="8"/>
  <c r="F1024" i="8"/>
  <c r="J1023" i="8"/>
  <c r="F1023" i="8"/>
  <c r="J1022" i="8"/>
  <c r="F1022" i="8"/>
  <c r="J1021" i="8"/>
  <c r="F1021" i="8"/>
  <c r="J1020" i="8"/>
  <c r="F1020" i="8"/>
  <c r="J1019" i="8"/>
  <c r="F1019" i="8"/>
  <c r="J1018" i="8"/>
  <c r="F1018" i="8"/>
  <c r="J1017" i="8"/>
  <c r="F1017" i="8"/>
  <c r="J1016" i="8"/>
  <c r="F1016" i="8"/>
  <c r="J1015" i="8"/>
  <c r="F1015" i="8"/>
  <c r="J1014" i="8"/>
  <c r="F1014" i="8"/>
  <c r="J1013" i="8"/>
  <c r="F1013" i="8"/>
  <c r="J1012" i="8"/>
  <c r="F1012" i="8"/>
  <c r="J1011" i="8"/>
  <c r="F1011" i="8"/>
  <c r="J1010" i="8"/>
  <c r="F1010" i="8"/>
  <c r="J1009" i="8"/>
  <c r="F1009" i="8"/>
  <c r="J1008" i="8"/>
  <c r="F1008" i="8"/>
  <c r="J1007" i="8"/>
  <c r="F1007" i="8"/>
  <c r="J1006" i="8"/>
  <c r="F1006" i="8"/>
  <c r="J1005" i="8"/>
  <c r="F1005" i="8"/>
  <c r="J1004" i="8"/>
  <c r="F1004" i="8"/>
  <c r="J1003" i="8"/>
  <c r="F1003" i="8"/>
  <c r="J1002" i="8"/>
  <c r="F1002" i="8"/>
  <c r="J1001" i="8"/>
  <c r="F1001" i="8"/>
  <c r="J1000" i="8"/>
  <c r="F1000" i="8"/>
  <c r="J999" i="8"/>
  <c r="F999" i="8"/>
  <c r="J998" i="8"/>
  <c r="F998" i="8"/>
  <c r="J997" i="8"/>
  <c r="F997" i="8"/>
  <c r="J996" i="8"/>
  <c r="F996" i="8"/>
  <c r="J995" i="8"/>
  <c r="F995" i="8"/>
  <c r="J994" i="8"/>
  <c r="F994" i="8"/>
  <c r="J993" i="8"/>
  <c r="F993" i="8"/>
  <c r="J992" i="8"/>
  <c r="F992" i="8"/>
  <c r="J991" i="8"/>
  <c r="F991" i="8"/>
  <c r="J990" i="8"/>
  <c r="F990" i="8"/>
  <c r="J989" i="8"/>
  <c r="F989" i="8"/>
  <c r="J988" i="8"/>
  <c r="F988" i="8"/>
  <c r="J987" i="8"/>
  <c r="F987" i="8"/>
  <c r="J986" i="8"/>
  <c r="F986" i="8"/>
  <c r="J985" i="8"/>
  <c r="F985" i="8"/>
  <c r="J984" i="8"/>
  <c r="F984" i="8"/>
  <c r="J983" i="8"/>
  <c r="F983" i="8"/>
  <c r="J982" i="8"/>
  <c r="F982" i="8"/>
  <c r="J981" i="8"/>
  <c r="F981" i="8"/>
  <c r="J980" i="8"/>
  <c r="F980" i="8"/>
  <c r="J979" i="8"/>
  <c r="F979" i="8"/>
  <c r="J978" i="8"/>
  <c r="F978" i="8"/>
  <c r="J977" i="8"/>
  <c r="F977" i="8"/>
  <c r="J976" i="8"/>
  <c r="F976" i="8"/>
  <c r="J975" i="8"/>
  <c r="F975" i="8"/>
  <c r="J974" i="8"/>
  <c r="F974" i="8"/>
  <c r="J973" i="8"/>
  <c r="F973" i="8"/>
  <c r="J972" i="8"/>
  <c r="F972" i="8"/>
  <c r="J971" i="8"/>
  <c r="F971" i="8"/>
  <c r="J970" i="8"/>
  <c r="F970" i="8"/>
  <c r="J969" i="8"/>
  <c r="F969" i="8"/>
  <c r="J968" i="8"/>
  <c r="F968" i="8"/>
  <c r="J967" i="8"/>
  <c r="F967" i="8"/>
  <c r="J966" i="8"/>
  <c r="F966" i="8"/>
  <c r="J965" i="8"/>
  <c r="F965" i="8"/>
  <c r="J964" i="8"/>
  <c r="F964" i="8"/>
  <c r="J963" i="8"/>
  <c r="F963" i="8"/>
  <c r="J962" i="8"/>
  <c r="F962" i="8"/>
  <c r="J961" i="8"/>
  <c r="F961" i="8"/>
  <c r="J960" i="8"/>
  <c r="F960" i="8"/>
  <c r="J959" i="8"/>
  <c r="F959" i="8"/>
  <c r="J958" i="8"/>
  <c r="F958" i="8"/>
  <c r="J957" i="8"/>
  <c r="F957" i="8"/>
  <c r="J956" i="8"/>
  <c r="F956" i="8"/>
  <c r="J955" i="8"/>
  <c r="F955" i="8"/>
  <c r="J954" i="8"/>
  <c r="F954" i="8"/>
  <c r="J953" i="8"/>
  <c r="F953" i="8"/>
  <c r="J952" i="8"/>
  <c r="F952" i="8"/>
  <c r="J951" i="8"/>
  <c r="F951" i="8"/>
  <c r="J950" i="8"/>
  <c r="F950" i="8"/>
  <c r="J949" i="8"/>
  <c r="F949" i="8"/>
  <c r="J948" i="8"/>
  <c r="F948" i="8"/>
  <c r="J947" i="8"/>
  <c r="F947" i="8"/>
  <c r="J946" i="8"/>
  <c r="F946" i="8"/>
  <c r="J945" i="8"/>
  <c r="F945" i="8"/>
  <c r="J944" i="8"/>
  <c r="F944" i="8"/>
  <c r="J943" i="8"/>
  <c r="F943" i="8"/>
  <c r="J942" i="8"/>
  <c r="F942" i="8"/>
  <c r="J941" i="8"/>
  <c r="F941" i="8"/>
  <c r="J940" i="8"/>
  <c r="F940" i="8"/>
  <c r="J939" i="8"/>
  <c r="F939" i="8"/>
  <c r="J938" i="8"/>
  <c r="F938" i="8"/>
  <c r="J937" i="8"/>
  <c r="F937" i="8"/>
  <c r="J936" i="8"/>
  <c r="F936" i="8"/>
  <c r="J935" i="8"/>
  <c r="F935" i="8"/>
  <c r="J934" i="8"/>
  <c r="F934" i="8"/>
  <c r="J933" i="8"/>
  <c r="F933" i="8"/>
  <c r="J932" i="8"/>
  <c r="F932" i="8"/>
  <c r="J931" i="8"/>
  <c r="F931" i="8"/>
  <c r="J930" i="8"/>
  <c r="F930" i="8"/>
  <c r="J929" i="8"/>
  <c r="F929" i="8"/>
  <c r="J928" i="8"/>
  <c r="F928" i="8"/>
  <c r="J927" i="8"/>
  <c r="F927" i="8"/>
  <c r="J926" i="8"/>
  <c r="F926" i="8"/>
  <c r="J925" i="8"/>
  <c r="F925" i="8"/>
  <c r="J924" i="8"/>
  <c r="F924" i="8"/>
  <c r="J923" i="8"/>
  <c r="F923" i="8"/>
  <c r="J922" i="8"/>
  <c r="F922" i="8"/>
  <c r="J921" i="8"/>
  <c r="F921" i="8"/>
  <c r="J920" i="8"/>
  <c r="F920" i="8"/>
  <c r="J919" i="8"/>
  <c r="F919" i="8"/>
  <c r="J918" i="8"/>
  <c r="F918" i="8"/>
  <c r="J917" i="8"/>
  <c r="F917" i="8"/>
  <c r="J916" i="8"/>
  <c r="F916" i="8"/>
  <c r="J915" i="8"/>
  <c r="F915" i="8"/>
  <c r="J914" i="8"/>
  <c r="F914" i="8"/>
  <c r="J913" i="8"/>
  <c r="F913" i="8"/>
  <c r="J912" i="8"/>
  <c r="F912" i="8"/>
  <c r="J911" i="8"/>
  <c r="F911" i="8"/>
  <c r="J910" i="8"/>
  <c r="F910" i="8"/>
  <c r="J909" i="8"/>
  <c r="F909" i="8"/>
  <c r="J908" i="8"/>
  <c r="F908" i="8"/>
  <c r="J907" i="8"/>
  <c r="F907" i="8"/>
  <c r="J906" i="8"/>
  <c r="F906" i="8"/>
  <c r="J905" i="8"/>
  <c r="F905" i="8"/>
  <c r="J904" i="8"/>
  <c r="F904" i="8"/>
  <c r="J903" i="8"/>
  <c r="F903" i="8"/>
  <c r="J902" i="8"/>
  <c r="F902" i="8"/>
  <c r="J901" i="8"/>
  <c r="F901" i="8"/>
  <c r="J900" i="8"/>
  <c r="F900" i="8"/>
  <c r="J899" i="8"/>
  <c r="F899" i="8"/>
  <c r="J898" i="8"/>
  <c r="F898" i="8"/>
  <c r="J897" i="8"/>
  <c r="F897" i="8"/>
  <c r="J896" i="8"/>
  <c r="F896" i="8"/>
  <c r="J895" i="8"/>
  <c r="F895" i="8"/>
  <c r="J894" i="8"/>
  <c r="F894" i="8"/>
  <c r="J893" i="8"/>
  <c r="F893" i="8"/>
  <c r="J892" i="8"/>
  <c r="F892" i="8"/>
  <c r="J891" i="8"/>
  <c r="F891" i="8"/>
  <c r="J890" i="8"/>
  <c r="F890" i="8"/>
  <c r="J889" i="8"/>
  <c r="F889" i="8"/>
  <c r="J888" i="8"/>
  <c r="F888" i="8"/>
  <c r="J887" i="8"/>
  <c r="F887" i="8"/>
  <c r="J886" i="8"/>
  <c r="F886" i="8"/>
  <c r="J885" i="8"/>
  <c r="F885" i="8"/>
  <c r="J884" i="8"/>
  <c r="F884" i="8"/>
  <c r="J883" i="8"/>
  <c r="F883" i="8"/>
  <c r="J882" i="8"/>
  <c r="F882" i="8"/>
  <c r="J881" i="8"/>
  <c r="F881" i="8"/>
  <c r="J880" i="8"/>
  <c r="F880" i="8"/>
  <c r="J879" i="8"/>
  <c r="F879" i="8"/>
  <c r="J878" i="8"/>
  <c r="F878" i="8"/>
  <c r="J877" i="8"/>
  <c r="F877" i="8"/>
  <c r="J876" i="8"/>
  <c r="F876" i="8"/>
  <c r="J875" i="8"/>
  <c r="F875" i="8"/>
  <c r="J874" i="8"/>
  <c r="F874" i="8"/>
  <c r="J873" i="8"/>
  <c r="F873" i="8"/>
  <c r="J872" i="8"/>
  <c r="F872" i="8"/>
  <c r="J871" i="8"/>
  <c r="F871" i="8"/>
  <c r="J870" i="8"/>
  <c r="F870" i="8"/>
  <c r="J869" i="8"/>
  <c r="F869" i="8"/>
  <c r="J868" i="8"/>
  <c r="F868" i="8"/>
  <c r="J867" i="8"/>
  <c r="F867" i="8"/>
  <c r="J866" i="8"/>
  <c r="F866" i="8"/>
  <c r="J865" i="8"/>
  <c r="F865" i="8"/>
  <c r="J864" i="8"/>
  <c r="F864" i="8"/>
  <c r="J863" i="8"/>
  <c r="F863" i="8"/>
  <c r="J862" i="8"/>
  <c r="F862" i="8"/>
  <c r="J861" i="8"/>
  <c r="F861" i="8"/>
  <c r="J860" i="8"/>
  <c r="F860" i="8"/>
  <c r="J859" i="8"/>
  <c r="F859" i="8"/>
  <c r="J858" i="8"/>
  <c r="F858" i="8"/>
  <c r="J857" i="8"/>
  <c r="F857" i="8"/>
  <c r="J856" i="8"/>
  <c r="F856" i="8"/>
  <c r="J855" i="8"/>
  <c r="F855" i="8"/>
  <c r="J854" i="8"/>
  <c r="F854" i="8"/>
  <c r="J853" i="8"/>
  <c r="F853" i="8"/>
  <c r="J852" i="8"/>
  <c r="F852" i="8"/>
  <c r="J851" i="8"/>
  <c r="F851" i="8"/>
  <c r="J850" i="8"/>
  <c r="F850" i="8"/>
  <c r="J849" i="8"/>
  <c r="F849" i="8"/>
  <c r="J848" i="8"/>
  <c r="F848" i="8"/>
  <c r="J847" i="8"/>
  <c r="F847" i="8"/>
  <c r="J846" i="8"/>
  <c r="F846" i="8"/>
  <c r="J845" i="8"/>
  <c r="F845" i="8"/>
  <c r="J844" i="8"/>
  <c r="F844" i="8"/>
  <c r="J843" i="8"/>
  <c r="F843" i="8"/>
  <c r="J842" i="8"/>
  <c r="F842" i="8"/>
  <c r="J841" i="8"/>
  <c r="F841" i="8"/>
  <c r="J840" i="8"/>
  <c r="F840" i="8"/>
  <c r="J839" i="8"/>
  <c r="F839" i="8"/>
  <c r="J838" i="8"/>
  <c r="F838" i="8"/>
  <c r="J837" i="8"/>
  <c r="F837" i="8"/>
  <c r="J836" i="8"/>
  <c r="F836" i="8"/>
  <c r="J835" i="8"/>
  <c r="F835" i="8"/>
  <c r="J834" i="8"/>
  <c r="F834" i="8"/>
  <c r="J833" i="8"/>
  <c r="F833" i="8"/>
  <c r="J832" i="8"/>
  <c r="F832" i="8"/>
  <c r="J831" i="8"/>
  <c r="F831" i="8"/>
  <c r="J830" i="8"/>
  <c r="F830" i="8"/>
  <c r="J829" i="8"/>
  <c r="F829" i="8"/>
  <c r="J828" i="8"/>
  <c r="F828" i="8"/>
  <c r="J827" i="8"/>
  <c r="F827" i="8"/>
  <c r="J826" i="8"/>
  <c r="F826" i="8"/>
  <c r="J825" i="8"/>
  <c r="F825" i="8"/>
  <c r="J824" i="8"/>
  <c r="F824" i="8"/>
  <c r="J823" i="8"/>
  <c r="F823" i="8"/>
  <c r="J822" i="8"/>
  <c r="F822" i="8"/>
  <c r="J821" i="8"/>
  <c r="F821" i="8"/>
  <c r="J820" i="8"/>
  <c r="F820" i="8"/>
  <c r="J819" i="8"/>
  <c r="F819" i="8"/>
  <c r="J818" i="8"/>
  <c r="F818" i="8"/>
  <c r="J817" i="8"/>
  <c r="F817" i="8"/>
  <c r="J816" i="8"/>
  <c r="F816" i="8"/>
  <c r="J815" i="8"/>
  <c r="F815" i="8"/>
  <c r="J814" i="8"/>
  <c r="F814" i="8"/>
  <c r="J813" i="8"/>
  <c r="F813" i="8"/>
  <c r="J812" i="8"/>
  <c r="F812" i="8"/>
  <c r="J811" i="8"/>
  <c r="F811" i="8"/>
  <c r="J810" i="8"/>
  <c r="F810" i="8"/>
  <c r="J809" i="8"/>
  <c r="F809" i="8"/>
  <c r="J808" i="8"/>
  <c r="F808" i="8"/>
  <c r="J807" i="8"/>
  <c r="F807" i="8"/>
  <c r="J806" i="8"/>
  <c r="F806" i="8"/>
  <c r="J805" i="8"/>
  <c r="F805" i="8"/>
  <c r="J804" i="8"/>
  <c r="F804" i="8"/>
  <c r="J803" i="8"/>
  <c r="F803" i="8"/>
  <c r="J802" i="8"/>
  <c r="F802" i="8"/>
  <c r="J801" i="8"/>
  <c r="F801" i="8"/>
  <c r="J800" i="8"/>
  <c r="F800" i="8"/>
  <c r="J799" i="8"/>
  <c r="F799" i="8"/>
  <c r="J798" i="8"/>
  <c r="F798" i="8"/>
  <c r="J797" i="8"/>
  <c r="F797" i="8"/>
  <c r="J796" i="8"/>
  <c r="F796" i="8"/>
  <c r="J795" i="8"/>
  <c r="F795" i="8"/>
  <c r="J794" i="8"/>
  <c r="F794" i="8"/>
  <c r="J793" i="8"/>
  <c r="F793" i="8"/>
  <c r="J792" i="8"/>
  <c r="F792" i="8"/>
  <c r="J791" i="8"/>
  <c r="F791" i="8"/>
  <c r="J790" i="8"/>
  <c r="F790" i="8"/>
  <c r="J789" i="8"/>
  <c r="F789" i="8"/>
  <c r="J788" i="8"/>
  <c r="F788" i="8"/>
  <c r="J787" i="8"/>
  <c r="F787" i="8"/>
  <c r="J786" i="8"/>
  <c r="F786" i="8"/>
  <c r="J785" i="8"/>
  <c r="F785" i="8"/>
  <c r="J784" i="8"/>
  <c r="F784" i="8"/>
  <c r="J783" i="8"/>
  <c r="F783" i="8"/>
  <c r="J782" i="8"/>
  <c r="F782" i="8"/>
  <c r="J781" i="8"/>
  <c r="F781" i="8"/>
  <c r="J780" i="8"/>
  <c r="F780" i="8"/>
  <c r="J779" i="8"/>
  <c r="F779" i="8"/>
  <c r="J778" i="8"/>
  <c r="F778" i="8"/>
  <c r="J777" i="8"/>
  <c r="F777" i="8"/>
  <c r="J776" i="8"/>
  <c r="F776" i="8"/>
  <c r="J775" i="8"/>
  <c r="F775" i="8"/>
  <c r="J774" i="8"/>
  <c r="F774" i="8"/>
  <c r="J773" i="8"/>
  <c r="F773" i="8"/>
  <c r="J772" i="8"/>
  <c r="F772" i="8"/>
  <c r="J771" i="8"/>
  <c r="F771" i="8"/>
  <c r="J770" i="8"/>
  <c r="F770" i="8"/>
  <c r="J769" i="8"/>
  <c r="F769" i="8"/>
  <c r="J768" i="8"/>
  <c r="F768" i="8"/>
  <c r="J767" i="8"/>
  <c r="F767" i="8"/>
  <c r="J766" i="8"/>
  <c r="F766" i="8"/>
  <c r="J765" i="8"/>
  <c r="F765" i="8"/>
  <c r="J764" i="8"/>
  <c r="F764" i="8"/>
  <c r="J763" i="8"/>
  <c r="F763" i="8"/>
  <c r="J762" i="8"/>
  <c r="F762" i="8"/>
  <c r="J761" i="8"/>
  <c r="F761" i="8"/>
  <c r="J760" i="8"/>
  <c r="F760" i="8"/>
  <c r="J759" i="8"/>
  <c r="F759" i="8"/>
  <c r="J758" i="8"/>
  <c r="F758" i="8"/>
  <c r="J757" i="8"/>
  <c r="F757" i="8"/>
  <c r="J756" i="8"/>
  <c r="F756" i="8"/>
  <c r="J755" i="8"/>
  <c r="F755" i="8"/>
  <c r="J754" i="8"/>
  <c r="F754" i="8"/>
  <c r="J753" i="8"/>
  <c r="F753" i="8"/>
  <c r="J752" i="8"/>
  <c r="F752" i="8"/>
  <c r="J751" i="8"/>
  <c r="F751" i="8"/>
  <c r="J750" i="8"/>
  <c r="F750" i="8"/>
  <c r="J749" i="8"/>
  <c r="F749" i="8"/>
  <c r="J748" i="8"/>
  <c r="F748" i="8"/>
  <c r="J747" i="8"/>
  <c r="F747" i="8"/>
  <c r="J746" i="8"/>
  <c r="F746" i="8"/>
  <c r="J745" i="8"/>
  <c r="F745" i="8"/>
  <c r="J744" i="8"/>
  <c r="F744" i="8"/>
  <c r="J743" i="8"/>
  <c r="F743" i="8"/>
  <c r="J742" i="8"/>
  <c r="F742" i="8"/>
  <c r="J741" i="8"/>
  <c r="F741" i="8"/>
  <c r="J740" i="8"/>
  <c r="F740" i="8"/>
  <c r="J739" i="8"/>
  <c r="F739" i="8"/>
  <c r="J738" i="8"/>
  <c r="F738" i="8"/>
  <c r="J737" i="8"/>
  <c r="F737" i="8"/>
  <c r="J736" i="8"/>
  <c r="F736" i="8"/>
  <c r="J735" i="8"/>
  <c r="F735" i="8"/>
  <c r="J734" i="8"/>
  <c r="F734" i="8"/>
  <c r="J733" i="8"/>
  <c r="F733" i="8"/>
  <c r="J732" i="8"/>
  <c r="F732" i="8"/>
  <c r="J731" i="8"/>
  <c r="F731" i="8"/>
  <c r="J730" i="8"/>
  <c r="F730" i="8"/>
  <c r="J729" i="8"/>
  <c r="F729" i="8"/>
  <c r="J728" i="8"/>
  <c r="F728" i="8"/>
  <c r="J727" i="8"/>
  <c r="F727" i="8"/>
  <c r="J726" i="8"/>
  <c r="F726" i="8"/>
  <c r="J725" i="8"/>
  <c r="F725" i="8"/>
  <c r="J724" i="8"/>
  <c r="F724" i="8"/>
  <c r="J723" i="8"/>
  <c r="F723" i="8"/>
  <c r="J722" i="8"/>
  <c r="F722" i="8"/>
  <c r="J721" i="8"/>
  <c r="F721" i="8"/>
  <c r="J720" i="8"/>
  <c r="F720" i="8"/>
  <c r="J719" i="8"/>
  <c r="F719" i="8"/>
  <c r="J718" i="8"/>
  <c r="F718" i="8"/>
  <c r="J717" i="8"/>
  <c r="F717" i="8"/>
  <c r="J716" i="8"/>
  <c r="F716" i="8"/>
  <c r="J715" i="8"/>
  <c r="F715" i="8"/>
  <c r="J714" i="8"/>
  <c r="F714" i="8"/>
  <c r="J713" i="8"/>
  <c r="F713" i="8"/>
  <c r="J712" i="8"/>
  <c r="F712" i="8"/>
  <c r="J711" i="8"/>
  <c r="F711" i="8"/>
  <c r="J710" i="8"/>
  <c r="F710" i="8"/>
  <c r="J709" i="8"/>
  <c r="F709" i="8"/>
  <c r="J708" i="8"/>
  <c r="F708" i="8"/>
  <c r="J707" i="8"/>
  <c r="F707" i="8"/>
  <c r="J706" i="8"/>
  <c r="F706" i="8"/>
  <c r="J705" i="8"/>
  <c r="F705" i="8"/>
  <c r="J704" i="8"/>
  <c r="F704" i="8"/>
  <c r="J703" i="8"/>
  <c r="F703" i="8"/>
  <c r="J702" i="8"/>
  <c r="F702" i="8"/>
  <c r="J701" i="8"/>
  <c r="F701" i="8"/>
  <c r="J700" i="8"/>
  <c r="F700" i="8"/>
  <c r="J699" i="8"/>
  <c r="F699" i="8"/>
  <c r="J698" i="8"/>
  <c r="F698" i="8"/>
  <c r="J697" i="8"/>
  <c r="F697" i="8"/>
  <c r="J696" i="8"/>
  <c r="F696" i="8"/>
  <c r="J695" i="8"/>
  <c r="F695" i="8"/>
  <c r="J694" i="8"/>
  <c r="F694" i="8"/>
  <c r="J693" i="8"/>
  <c r="F693" i="8"/>
  <c r="J692" i="8"/>
  <c r="F692" i="8"/>
  <c r="J691" i="8"/>
  <c r="F691" i="8"/>
  <c r="J690" i="8"/>
  <c r="F690" i="8"/>
  <c r="J689" i="8"/>
  <c r="F689" i="8"/>
  <c r="J688" i="8"/>
  <c r="F688" i="8"/>
  <c r="J687" i="8"/>
  <c r="F687" i="8"/>
  <c r="J686" i="8"/>
  <c r="F686" i="8"/>
  <c r="J685" i="8"/>
  <c r="F685" i="8"/>
  <c r="J684" i="8"/>
  <c r="F684" i="8"/>
  <c r="J683" i="8"/>
  <c r="F683" i="8"/>
  <c r="J682" i="8"/>
  <c r="F682" i="8"/>
  <c r="J681" i="8"/>
  <c r="F681" i="8"/>
  <c r="J680" i="8"/>
  <c r="F680" i="8"/>
  <c r="J679" i="8"/>
  <c r="F679" i="8"/>
  <c r="J678" i="8"/>
  <c r="F678" i="8"/>
  <c r="J677" i="8"/>
  <c r="F677" i="8"/>
  <c r="J676" i="8"/>
  <c r="F676" i="8"/>
  <c r="J675" i="8"/>
  <c r="F675" i="8"/>
  <c r="J674" i="8"/>
  <c r="F674" i="8"/>
  <c r="J673" i="8"/>
  <c r="F673" i="8"/>
  <c r="J672" i="8"/>
  <c r="F672" i="8"/>
  <c r="J671" i="8"/>
  <c r="F671" i="8"/>
  <c r="J670" i="8"/>
  <c r="F670" i="8"/>
  <c r="J669" i="8"/>
  <c r="F669" i="8"/>
  <c r="J668" i="8"/>
  <c r="F668" i="8"/>
  <c r="J667" i="8"/>
  <c r="F667" i="8"/>
  <c r="J666" i="8"/>
  <c r="F666" i="8"/>
  <c r="J665" i="8"/>
  <c r="F665" i="8"/>
  <c r="J664" i="8"/>
  <c r="F664" i="8"/>
  <c r="J663" i="8"/>
  <c r="F663" i="8"/>
  <c r="J662" i="8"/>
  <c r="F662" i="8"/>
  <c r="J661" i="8"/>
  <c r="F661" i="8"/>
  <c r="J660" i="8"/>
  <c r="F660" i="8"/>
  <c r="J659" i="8"/>
  <c r="F659" i="8"/>
  <c r="J658" i="8"/>
  <c r="F658" i="8"/>
  <c r="J657" i="8"/>
  <c r="F657" i="8"/>
  <c r="J656" i="8"/>
  <c r="F656" i="8"/>
  <c r="J655" i="8"/>
  <c r="F655" i="8"/>
  <c r="J654" i="8"/>
  <c r="F654" i="8"/>
  <c r="J653" i="8"/>
  <c r="F653" i="8"/>
  <c r="J652" i="8"/>
  <c r="F652" i="8"/>
  <c r="J651" i="8"/>
  <c r="F651" i="8"/>
  <c r="J650" i="8"/>
  <c r="F650" i="8"/>
  <c r="J649" i="8"/>
  <c r="F649" i="8"/>
  <c r="J648" i="8"/>
  <c r="F648" i="8"/>
  <c r="J647" i="8"/>
  <c r="F647" i="8"/>
  <c r="J646" i="8"/>
  <c r="F646" i="8"/>
  <c r="J645" i="8"/>
  <c r="F645" i="8"/>
  <c r="J644" i="8"/>
  <c r="F644" i="8"/>
  <c r="J643" i="8"/>
  <c r="F643" i="8"/>
  <c r="J642" i="8"/>
  <c r="F642" i="8"/>
  <c r="J641" i="8"/>
  <c r="F641" i="8"/>
  <c r="J640" i="8"/>
  <c r="F640" i="8"/>
  <c r="J639" i="8"/>
  <c r="F639" i="8"/>
  <c r="J638" i="8"/>
  <c r="F638" i="8"/>
  <c r="J637" i="8"/>
  <c r="F637" i="8"/>
  <c r="J636" i="8"/>
  <c r="F636" i="8"/>
  <c r="J635" i="8"/>
  <c r="F635" i="8"/>
  <c r="J634" i="8"/>
  <c r="F634" i="8"/>
  <c r="J633" i="8"/>
  <c r="F633" i="8"/>
  <c r="J632" i="8"/>
  <c r="F632" i="8"/>
  <c r="J631" i="8"/>
  <c r="F631" i="8"/>
  <c r="J630" i="8"/>
  <c r="F630" i="8"/>
  <c r="J629" i="8"/>
  <c r="F629" i="8"/>
  <c r="J628" i="8"/>
  <c r="F628" i="8"/>
  <c r="J627" i="8"/>
  <c r="F627" i="8"/>
  <c r="J626" i="8"/>
  <c r="F626" i="8"/>
  <c r="J625" i="8"/>
  <c r="F625" i="8"/>
  <c r="J624" i="8"/>
  <c r="F624" i="8"/>
  <c r="J623" i="8"/>
  <c r="F623" i="8"/>
  <c r="J622" i="8"/>
  <c r="F622" i="8"/>
  <c r="J621" i="8"/>
  <c r="F621" i="8"/>
  <c r="J620" i="8"/>
  <c r="F620" i="8"/>
  <c r="J619" i="8"/>
  <c r="F619" i="8"/>
  <c r="J618" i="8"/>
  <c r="F618" i="8"/>
  <c r="J617" i="8"/>
  <c r="F617" i="8"/>
  <c r="J616" i="8"/>
  <c r="F616" i="8"/>
  <c r="J615" i="8"/>
  <c r="F615" i="8"/>
  <c r="J614" i="8"/>
  <c r="F614" i="8"/>
  <c r="J613" i="8"/>
  <c r="F613" i="8"/>
  <c r="J612" i="8"/>
  <c r="F612" i="8"/>
  <c r="J611" i="8"/>
  <c r="F611" i="8"/>
  <c r="J610" i="8"/>
  <c r="F610" i="8"/>
  <c r="J609" i="8"/>
  <c r="F609" i="8"/>
  <c r="J608" i="8"/>
  <c r="F608" i="8"/>
  <c r="J607" i="8"/>
  <c r="F607" i="8"/>
  <c r="J606" i="8"/>
  <c r="F606" i="8"/>
  <c r="J605" i="8"/>
  <c r="F605" i="8"/>
  <c r="J604" i="8"/>
  <c r="F604" i="8"/>
  <c r="J603" i="8"/>
  <c r="F603" i="8"/>
  <c r="J602" i="8"/>
  <c r="F602" i="8"/>
  <c r="J601" i="8"/>
  <c r="F601" i="8"/>
  <c r="J600" i="8"/>
  <c r="F600" i="8"/>
  <c r="J599" i="8"/>
  <c r="F599" i="8"/>
  <c r="J598" i="8"/>
  <c r="F598" i="8"/>
  <c r="J597" i="8"/>
  <c r="F597" i="8"/>
  <c r="J596" i="8"/>
  <c r="F596" i="8"/>
  <c r="J595" i="8"/>
  <c r="F595" i="8"/>
  <c r="J594" i="8"/>
  <c r="F594" i="8"/>
  <c r="J593" i="8"/>
  <c r="F593" i="8"/>
  <c r="J592" i="8"/>
  <c r="F592" i="8"/>
  <c r="J591" i="8"/>
  <c r="F591" i="8"/>
  <c r="J590" i="8"/>
  <c r="F590" i="8"/>
  <c r="J589" i="8"/>
  <c r="F589" i="8"/>
  <c r="J588" i="8"/>
  <c r="F588" i="8"/>
  <c r="J587" i="8"/>
  <c r="F587" i="8"/>
  <c r="J586" i="8"/>
  <c r="F586" i="8"/>
  <c r="J585" i="8"/>
  <c r="F585" i="8"/>
  <c r="J584" i="8"/>
  <c r="F584" i="8"/>
  <c r="J583" i="8"/>
  <c r="F583" i="8"/>
  <c r="J582" i="8"/>
  <c r="F582" i="8"/>
  <c r="J581" i="8"/>
  <c r="F581" i="8"/>
  <c r="J580" i="8"/>
  <c r="F580" i="8"/>
  <c r="J579" i="8"/>
  <c r="F579" i="8"/>
  <c r="J578" i="8"/>
  <c r="F578" i="8"/>
  <c r="J577" i="8"/>
  <c r="F577" i="8"/>
  <c r="J576" i="8"/>
  <c r="F576" i="8"/>
  <c r="J575" i="8"/>
  <c r="F575" i="8"/>
  <c r="J574" i="8"/>
  <c r="F574" i="8"/>
  <c r="J573" i="8"/>
  <c r="F573" i="8"/>
  <c r="J572" i="8"/>
  <c r="F572" i="8"/>
  <c r="J571" i="8"/>
  <c r="F571" i="8"/>
  <c r="J570" i="8"/>
  <c r="F570" i="8"/>
  <c r="J569" i="8"/>
  <c r="F569" i="8"/>
  <c r="J568" i="8"/>
  <c r="F568" i="8"/>
  <c r="J567" i="8"/>
  <c r="F567" i="8"/>
  <c r="J566" i="8"/>
  <c r="F566" i="8"/>
  <c r="J565" i="8"/>
  <c r="F565" i="8"/>
  <c r="J564" i="8"/>
  <c r="F564" i="8"/>
  <c r="J563" i="8"/>
  <c r="F563" i="8"/>
  <c r="J562" i="8"/>
  <c r="F562" i="8"/>
  <c r="J561" i="8"/>
  <c r="F561" i="8"/>
  <c r="J560" i="8"/>
  <c r="F560" i="8"/>
  <c r="J559" i="8"/>
  <c r="F559" i="8"/>
  <c r="J558" i="8"/>
  <c r="F558" i="8"/>
  <c r="J557" i="8"/>
  <c r="F557" i="8"/>
  <c r="J556" i="8"/>
  <c r="F556" i="8"/>
  <c r="J555" i="8"/>
  <c r="F555" i="8"/>
  <c r="J554" i="8"/>
  <c r="F554" i="8"/>
  <c r="J553" i="8"/>
  <c r="F553" i="8"/>
  <c r="J552" i="8"/>
  <c r="F552" i="8"/>
  <c r="J551" i="8"/>
  <c r="F551" i="8"/>
  <c r="J550" i="8"/>
  <c r="F550" i="8"/>
  <c r="J549" i="8"/>
  <c r="F549" i="8"/>
  <c r="J548" i="8"/>
  <c r="F548" i="8"/>
  <c r="J547" i="8"/>
  <c r="F547" i="8"/>
  <c r="J546" i="8"/>
  <c r="F546" i="8"/>
  <c r="J545" i="8"/>
  <c r="F545" i="8"/>
  <c r="J544" i="8"/>
  <c r="F544" i="8"/>
  <c r="J543" i="8"/>
  <c r="F543" i="8"/>
  <c r="J542" i="8"/>
  <c r="F542" i="8"/>
  <c r="J541" i="8"/>
  <c r="F541" i="8"/>
  <c r="J540" i="8"/>
  <c r="F540" i="8"/>
  <c r="J539" i="8"/>
  <c r="F539" i="8"/>
  <c r="J538" i="8"/>
  <c r="F538" i="8"/>
  <c r="J537" i="8"/>
  <c r="F537" i="8"/>
  <c r="J536" i="8"/>
  <c r="F536" i="8"/>
  <c r="J535" i="8"/>
  <c r="F535" i="8"/>
  <c r="J534" i="8"/>
  <c r="F534" i="8"/>
  <c r="J533" i="8"/>
  <c r="F533" i="8"/>
  <c r="J532" i="8"/>
  <c r="F532" i="8"/>
  <c r="J531" i="8"/>
  <c r="F531" i="8"/>
  <c r="J530" i="8"/>
  <c r="F530" i="8"/>
  <c r="J529" i="8"/>
  <c r="F529" i="8"/>
  <c r="J528" i="8"/>
  <c r="F528" i="8"/>
  <c r="J527" i="8"/>
  <c r="F527" i="8"/>
  <c r="J526" i="8"/>
  <c r="F526" i="8"/>
  <c r="J525" i="8"/>
  <c r="F525" i="8"/>
  <c r="J524" i="8"/>
  <c r="F524" i="8"/>
  <c r="J523" i="8"/>
  <c r="F523" i="8"/>
  <c r="J522" i="8"/>
  <c r="F522" i="8"/>
  <c r="J521" i="8"/>
  <c r="F521" i="8"/>
  <c r="J520" i="8"/>
  <c r="F520" i="8"/>
  <c r="J519" i="8"/>
  <c r="F519" i="8"/>
  <c r="J518" i="8"/>
  <c r="F518" i="8"/>
  <c r="J517" i="8"/>
  <c r="F517" i="8"/>
  <c r="J516" i="8"/>
  <c r="F516" i="8"/>
  <c r="J515" i="8"/>
  <c r="F515" i="8"/>
  <c r="J514" i="8"/>
  <c r="F514" i="8"/>
  <c r="J513" i="8"/>
  <c r="F513" i="8"/>
  <c r="J512" i="8"/>
  <c r="F512" i="8"/>
  <c r="J511" i="8"/>
  <c r="F511" i="8"/>
  <c r="J510" i="8"/>
  <c r="F510" i="8"/>
  <c r="J509" i="8"/>
  <c r="F509" i="8"/>
  <c r="J508" i="8"/>
  <c r="F508" i="8"/>
  <c r="J507" i="8"/>
  <c r="F507" i="8"/>
  <c r="J506" i="8"/>
  <c r="F506" i="8"/>
  <c r="J505" i="8"/>
  <c r="F505" i="8"/>
  <c r="J504" i="8"/>
  <c r="F504" i="8"/>
  <c r="J503" i="8"/>
  <c r="F503" i="8"/>
  <c r="J502" i="8"/>
  <c r="F502" i="8"/>
  <c r="J501" i="8"/>
  <c r="F501" i="8"/>
  <c r="J500" i="8"/>
  <c r="F500" i="8"/>
  <c r="J499" i="8"/>
  <c r="F499" i="8"/>
  <c r="J498" i="8"/>
  <c r="F498" i="8"/>
  <c r="J497" i="8"/>
  <c r="F497" i="8"/>
  <c r="J496" i="8"/>
  <c r="F496" i="8"/>
  <c r="J495" i="8"/>
  <c r="F495" i="8"/>
  <c r="J494" i="8"/>
  <c r="F494" i="8"/>
  <c r="J493" i="8"/>
  <c r="F493" i="8"/>
  <c r="J492" i="8"/>
  <c r="F492" i="8"/>
  <c r="J491" i="8"/>
  <c r="F491" i="8"/>
  <c r="J490" i="8"/>
  <c r="F490" i="8"/>
  <c r="J489" i="8"/>
  <c r="F489" i="8"/>
  <c r="J488" i="8"/>
  <c r="F488" i="8"/>
  <c r="J487" i="8"/>
  <c r="F487" i="8"/>
  <c r="J486" i="8"/>
  <c r="F486" i="8"/>
  <c r="J485" i="8"/>
  <c r="F485" i="8"/>
  <c r="J484" i="8"/>
  <c r="F484" i="8"/>
  <c r="J483" i="8"/>
  <c r="F483" i="8"/>
  <c r="J482" i="8"/>
  <c r="F482" i="8"/>
  <c r="J481" i="8"/>
  <c r="F481" i="8"/>
  <c r="J480" i="8"/>
  <c r="F480" i="8"/>
  <c r="J479" i="8"/>
  <c r="F479" i="8"/>
  <c r="J478" i="8"/>
  <c r="F478" i="8"/>
  <c r="J477" i="8"/>
  <c r="F477" i="8"/>
  <c r="J476" i="8"/>
  <c r="F476" i="8"/>
  <c r="J475" i="8"/>
  <c r="F475" i="8"/>
  <c r="J474" i="8"/>
  <c r="F474" i="8"/>
  <c r="J473" i="8"/>
  <c r="F473" i="8"/>
  <c r="J472" i="8"/>
  <c r="F472" i="8"/>
  <c r="J471" i="8"/>
  <c r="F471" i="8"/>
  <c r="J470" i="8"/>
  <c r="F470" i="8"/>
  <c r="J469" i="8"/>
  <c r="F469" i="8"/>
  <c r="J468" i="8"/>
  <c r="F468" i="8"/>
  <c r="J467" i="8"/>
  <c r="F467" i="8"/>
  <c r="J466" i="8"/>
  <c r="F466" i="8"/>
  <c r="J465" i="8"/>
  <c r="F465" i="8"/>
  <c r="J464" i="8"/>
  <c r="F464" i="8"/>
  <c r="J463" i="8"/>
  <c r="F463" i="8"/>
  <c r="J462" i="8"/>
  <c r="F462" i="8"/>
  <c r="J461" i="8"/>
  <c r="F461" i="8"/>
  <c r="J460" i="8"/>
  <c r="F460" i="8"/>
  <c r="J459" i="8"/>
  <c r="F459" i="8"/>
  <c r="J458" i="8"/>
  <c r="F458" i="8"/>
  <c r="J457" i="8"/>
  <c r="F457" i="8"/>
  <c r="J456" i="8"/>
  <c r="F456" i="8"/>
  <c r="J455" i="8"/>
  <c r="F455" i="8"/>
  <c r="J454" i="8"/>
  <c r="F454" i="8"/>
  <c r="J453" i="8"/>
  <c r="F453" i="8"/>
  <c r="J452" i="8"/>
  <c r="F452" i="8"/>
  <c r="J451" i="8"/>
  <c r="F451" i="8"/>
  <c r="J450" i="8"/>
  <c r="F450" i="8"/>
  <c r="J449" i="8"/>
  <c r="F449" i="8"/>
  <c r="J448" i="8"/>
  <c r="F448" i="8"/>
  <c r="J447" i="8"/>
  <c r="F447" i="8"/>
  <c r="J446" i="8"/>
  <c r="F446" i="8"/>
  <c r="J445" i="8"/>
  <c r="F445" i="8"/>
  <c r="J444" i="8"/>
  <c r="F444" i="8"/>
  <c r="J443" i="8"/>
  <c r="F443" i="8"/>
  <c r="J442" i="8"/>
  <c r="F442" i="8"/>
  <c r="J441" i="8"/>
  <c r="F441" i="8"/>
  <c r="J440" i="8"/>
  <c r="F440" i="8"/>
  <c r="J439" i="8"/>
  <c r="F439" i="8"/>
  <c r="J438" i="8"/>
  <c r="F438" i="8"/>
  <c r="J437" i="8"/>
  <c r="F437" i="8"/>
  <c r="J436" i="8"/>
  <c r="F436" i="8"/>
  <c r="J435" i="8"/>
  <c r="F435" i="8"/>
  <c r="J434" i="8"/>
  <c r="F434" i="8"/>
  <c r="J433" i="8"/>
  <c r="F433" i="8"/>
  <c r="J432" i="8"/>
  <c r="F432" i="8"/>
  <c r="J431" i="8"/>
  <c r="F431" i="8"/>
  <c r="J430" i="8"/>
  <c r="F430" i="8"/>
  <c r="J429" i="8"/>
  <c r="F429" i="8"/>
  <c r="J428" i="8"/>
  <c r="F428" i="8"/>
  <c r="J427" i="8"/>
  <c r="F427" i="8"/>
  <c r="J426" i="8"/>
  <c r="F426" i="8"/>
  <c r="J425" i="8"/>
  <c r="F425" i="8"/>
  <c r="J424" i="8"/>
  <c r="F424" i="8"/>
  <c r="J423" i="8"/>
  <c r="F423" i="8"/>
  <c r="J422" i="8"/>
  <c r="F422" i="8"/>
  <c r="J421" i="8"/>
  <c r="F421" i="8"/>
  <c r="J420" i="8"/>
  <c r="F420" i="8"/>
  <c r="J419" i="8"/>
  <c r="F419" i="8"/>
  <c r="J418" i="8"/>
  <c r="F418" i="8"/>
  <c r="J417" i="8"/>
  <c r="F417" i="8"/>
  <c r="J416" i="8"/>
  <c r="F416" i="8"/>
  <c r="J415" i="8"/>
  <c r="F415" i="8"/>
  <c r="J414" i="8"/>
  <c r="F414" i="8"/>
  <c r="J413" i="8"/>
  <c r="F413" i="8"/>
  <c r="J412" i="8"/>
  <c r="F412" i="8"/>
  <c r="J411" i="8"/>
  <c r="F411" i="8"/>
  <c r="J410" i="8"/>
  <c r="F410" i="8"/>
  <c r="J409" i="8"/>
  <c r="F409" i="8"/>
  <c r="J408" i="8"/>
  <c r="F408" i="8"/>
  <c r="J407" i="8"/>
  <c r="F407" i="8"/>
  <c r="J406" i="8"/>
  <c r="F406" i="8"/>
  <c r="J405" i="8"/>
  <c r="F405" i="8"/>
  <c r="J404" i="8"/>
  <c r="F404" i="8"/>
  <c r="J403" i="8"/>
  <c r="F403" i="8"/>
  <c r="J402" i="8"/>
  <c r="F402" i="8"/>
  <c r="J401" i="8"/>
  <c r="F401" i="8"/>
  <c r="J400" i="8"/>
  <c r="F400" i="8"/>
  <c r="J399" i="8"/>
  <c r="F399" i="8"/>
  <c r="J398" i="8"/>
  <c r="F398" i="8"/>
  <c r="J397" i="8"/>
  <c r="F397" i="8"/>
  <c r="J396" i="8"/>
  <c r="F396" i="8"/>
  <c r="J395" i="8"/>
  <c r="F395" i="8"/>
  <c r="J394" i="8"/>
  <c r="F394" i="8"/>
  <c r="J393" i="8"/>
  <c r="F393" i="8"/>
  <c r="J392" i="8"/>
  <c r="F392" i="8"/>
  <c r="J391" i="8"/>
  <c r="F391" i="8"/>
  <c r="J390" i="8"/>
  <c r="F390" i="8"/>
  <c r="J389" i="8"/>
  <c r="F389" i="8"/>
  <c r="J388" i="8"/>
  <c r="F388" i="8"/>
  <c r="J387" i="8"/>
  <c r="F387" i="8"/>
  <c r="J386" i="8"/>
  <c r="F386" i="8"/>
  <c r="J385" i="8"/>
  <c r="F385" i="8"/>
  <c r="J384" i="8"/>
  <c r="F384" i="8"/>
  <c r="J383" i="8"/>
  <c r="F383" i="8"/>
  <c r="J382" i="8"/>
  <c r="F382" i="8"/>
  <c r="J381" i="8"/>
  <c r="F381" i="8"/>
  <c r="J380" i="8"/>
  <c r="F380" i="8"/>
  <c r="J379" i="8"/>
  <c r="F379" i="8"/>
  <c r="J378" i="8"/>
  <c r="F378" i="8"/>
  <c r="J377" i="8"/>
  <c r="F377" i="8"/>
  <c r="J376" i="8"/>
  <c r="F376" i="8"/>
  <c r="J375" i="8"/>
  <c r="F375" i="8"/>
  <c r="J374" i="8"/>
  <c r="F374" i="8"/>
  <c r="J373" i="8"/>
  <c r="F373" i="8"/>
  <c r="J372" i="8"/>
  <c r="F372" i="8"/>
  <c r="J371" i="8"/>
  <c r="F371" i="8"/>
  <c r="J370" i="8"/>
  <c r="F370" i="8"/>
  <c r="J369" i="8"/>
  <c r="F369" i="8"/>
  <c r="J368" i="8"/>
  <c r="F368" i="8"/>
  <c r="J367" i="8"/>
  <c r="F367" i="8"/>
  <c r="J366" i="8"/>
  <c r="F366" i="8"/>
  <c r="J365" i="8"/>
  <c r="F365" i="8"/>
  <c r="J364" i="8"/>
  <c r="F364" i="8"/>
  <c r="J363" i="8"/>
  <c r="F363" i="8"/>
  <c r="J362" i="8"/>
  <c r="F362" i="8"/>
  <c r="J361" i="8"/>
  <c r="F361" i="8"/>
  <c r="J360" i="8"/>
  <c r="F360" i="8"/>
  <c r="J359" i="8"/>
  <c r="F359" i="8"/>
  <c r="J358" i="8"/>
  <c r="F358" i="8"/>
  <c r="J357" i="8"/>
  <c r="F357" i="8"/>
  <c r="J356" i="8"/>
  <c r="F356" i="8"/>
  <c r="J355" i="8"/>
  <c r="F355" i="8"/>
  <c r="J354" i="8"/>
  <c r="F354" i="8"/>
  <c r="J353" i="8"/>
  <c r="F353" i="8"/>
  <c r="J352" i="8"/>
  <c r="F352" i="8"/>
  <c r="J351" i="8"/>
  <c r="F351" i="8"/>
  <c r="J350" i="8"/>
  <c r="F350" i="8"/>
  <c r="J349" i="8"/>
  <c r="F349" i="8"/>
  <c r="J348" i="8"/>
  <c r="F348" i="8"/>
  <c r="J347" i="8"/>
  <c r="F347" i="8"/>
  <c r="J346" i="8"/>
  <c r="F346" i="8"/>
  <c r="J345" i="8"/>
  <c r="F345" i="8"/>
  <c r="J344" i="8"/>
  <c r="F344" i="8"/>
  <c r="J343" i="8"/>
  <c r="F343" i="8"/>
  <c r="J342" i="8"/>
  <c r="F342" i="8"/>
  <c r="J341" i="8"/>
  <c r="F341" i="8"/>
  <c r="J340" i="8"/>
  <c r="F340" i="8"/>
  <c r="J339" i="8"/>
  <c r="F339" i="8"/>
  <c r="J338" i="8"/>
  <c r="F338" i="8"/>
  <c r="J337" i="8"/>
  <c r="F337" i="8"/>
  <c r="J336" i="8"/>
  <c r="F336" i="8"/>
  <c r="J335" i="8"/>
  <c r="F335" i="8"/>
  <c r="J334" i="8"/>
  <c r="F334" i="8"/>
  <c r="J333" i="8"/>
  <c r="F333" i="8"/>
  <c r="J332" i="8"/>
  <c r="F332" i="8"/>
  <c r="J331" i="8"/>
  <c r="F331" i="8"/>
  <c r="J330" i="8"/>
  <c r="F330" i="8"/>
  <c r="J329" i="8"/>
  <c r="F329" i="8"/>
  <c r="J328" i="8"/>
  <c r="F328" i="8"/>
  <c r="J327" i="8"/>
  <c r="F327" i="8"/>
  <c r="J326" i="8"/>
  <c r="F326" i="8"/>
  <c r="J325" i="8"/>
  <c r="F325" i="8"/>
  <c r="J324" i="8"/>
  <c r="F324" i="8"/>
  <c r="J323" i="8"/>
  <c r="F323" i="8"/>
  <c r="J322" i="8"/>
  <c r="F322" i="8"/>
  <c r="J321" i="8"/>
  <c r="F321" i="8"/>
  <c r="J320" i="8"/>
  <c r="F320" i="8"/>
  <c r="J319" i="8"/>
  <c r="F319" i="8"/>
  <c r="J318" i="8"/>
  <c r="F318" i="8"/>
  <c r="J317" i="8"/>
  <c r="F317" i="8"/>
  <c r="J316" i="8"/>
  <c r="F316" i="8"/>
  <c r="J315" i="8"/>
  <c r="F315" i="8"/>
  <c r="J314" i="8"/>
  <c r="F314" i="8"/>
  <c r="J313" i="8"/>
  <c r="F313" i="8"/>
  <c r="J312" i="8"/>
  <c r="F312" i="8"/>
  <c r="J311" i="8"/>
  <c r="F311" i="8"/>
  <c r="J310" i="8"/>
  <c r="F310" i="8"/>
  <c r="J309" i="8"/>
  <c r="F309" i="8"/>
  <c r="J308" i="8"/>
  <c r="F308" i="8"/>
  <c r="J307" i="8"/>
  <c r="F307" i="8"/>
  <c r="J306" i="8"/>
  <c r="F306" i="8"/>
  <c r="J305" i="8"/>
  <c r="F305" i="8"/>
  <c r="J304" i="8"/>
  <c r="F304" i="8"/>
  <c r="J303" i="8"/>
  <c r="F303" i="8"/>
  <c r="J302" i="8"/>
  <c r="F302" i="8"/>
  <c r="J301" i="8"/>
  <c r="F301" i="8"/>
  <c r="J300" i="8"/>
  <c r="F300" i="8"/>
  <c r="J299" i="8"/>
  <c r="F299" i="8"/>
  <c r="J298" i="8"/>
  <c r="F298" i="8"/>
  <c r="J297" i="8"/>
  <c r="F297" i="8"/>
  <c r="J296" i="8"/>
  <c r="F296" i="8"/>
  <c r="J295" i="8"/>
  <c r="F295" i="8"/>
  <c r="J294" i="8"/>
  <c r="F294" i="8"/>
  <c r="J293" i="8"/>
  <c r="F293" i="8"/>
  <c r="J292" i="8"/>
  <c r="F292" i="8"/>
  <c r="J291" i="8"/>
  <c r="F291" i="8"/>
  <c r="J290" i="8"/>
  <c r="F290" i="8"/>
  <c r="J289" i="8"/>
  <c r="F289" i="8"/>
  <c r="J288" i="8"/>
  <c r="F288" i="8"/>
  <c r="J287" i="8"/>
  <c r="F287" i="8"/>
  <c r="J286" i="8"/>
  <c r="F286" i="8"/>
  <c r="J285" i="8"/>
  <c r="F285" i="8"/>
  <c r="J284" i="8"/>
  <c r="F284" i="8"/>
  <c r="J283" i="8"/>
  <c r="F283" i="8"/>
  <c r="J282" i="8"/>
  <c r="F282" i="8"/>
  <c r="J281" i="8"/>
  <c r="F281" i="8"/>
  <c r="J280" i="8"/>
  <c r="F280" i="8"/>
  <c r="J279" i="8"/>
  <c r="F279" i="8"/>
  <c r="J278" i="8"/>
  <c r="F278" i="8"/>
  <c r="J277" i="8"/>
  <c r="F277" i="8"/>
  <c r="J276" i="8"/>
  <c r="F276" i="8"/>
  <c r="J275" i="8"/>
  <c r="F275" i="8"/>
  <c r="J274" i="8"/>
  <c r="F274" i="8"/>
  <c r="J273" i="8"/>
  <c r="F273" i="8"/>
  <c r="J272" i="8"/>
  <c r="F272" i="8"/>
  <c r="J271" i="8"/>
  <c r="F271" i="8"/>
  <c r="J270" i="8"/>
  <c r="F270" i="8"/>
  <c r="J269" i="8"/>
  <c r="F269" i="8"/>
  <c r="J268" i="8"/>
  <c r="F268" i="8"/>
  <c r="J267" i="8"/>
  <c r="F267" i="8"/>
  <c r="J266" i="8"/>
  <c r="F266" i="8"/>
  <c r="J265" i="8"/>
  <c r="F265" i="8"/>
  <c r="J264" i="8"/>
  <c r="F264" i="8"/>
  <c r="J263" i="8"/>
  <c r="F263" i="8"/>
  <c r="J262" i="8"/>
  <c r="F262" i="8"/>
  <c r="J261" i="8"/>
  <c r="F261" i="8"/>
  <c r="J260" i="8"/>
  <c r="F260" i="8"/>
  <c r="J259" i="8"/>
  <c r="F259" i="8"/>
  <c r="J258" i="8"/>
  <c r="F258" i="8"/>
  <c r="J257" i="8"/>
  <c r="F257" i="8"/>
  <c r="J256" i="8"/>
  <c r="F256" i="8"/>
  <c r="J255" i="8"/>
  <c r="F255" i="8"/>
  <c r="J254" i="8"/>
  <c r="F254" i="8"/>
  <c r="J253" i="8"/>
  <c r="F253" i="8"/>
  <c r="J252" i="8"/>
  <c r="F252" i="8"/>
  <c r="J251" i="8"/>
  <c r="F251" i="8"/>
  <c r="J250" i="8"/>
  <c r="F250" i="8"/>
  <c r="J249" i="8"/>
  <c r="F249" i="8"/>
  <c r="J248" i="8"/>
  <c r="F248" i="8"/>
  <c r="J247" i="8"/>
  <c r="F247" i="8"/>
  <c r="J246" i="8"/>
  <c r="F246" i="8"/>
  <c r="J245" i="8"/>
  <c r="F245" i="8"/>
  <c r="J244" i="8"/>
  <c r="F244" i="8"/>
  <c r="J243" i="8"/>
  <c r="F243" i="8"/>
  <c r="J242" i="8"/>
  <c r="F242" i="8"/>
  <c r="J241" i="8"/>
  <c r="F241" i="8"/>
  <c r="J240" i="8"/>
  <c r="F240" i="8"/>
  <c r="J239" i="8"/>
  <c r="F239" i="8"/>
  <c r="J238" i="8"/>
  <c r="F238" i="8"/>
  <c r="J237" i="8"/>
  <c r="F237" i="8"/>
  <c r="J236" i="8"/>
  <c r="F236" i="8"/>
  <c r="J235" i="8"/>
  <c r="F235" i="8"/>
  <c r="J234" i="8"/>
  <c r="F234" i="8"/>
  <c r="J233" i="8"/>
  <c r="F233" i="8"/>
  <c r="J232" i="8"/>
  <c r="F232" i="8"/>
  <c r="J231" i="8"/>
  <c r="F231" i="8"/>
  <c r="J230" i="8"/>
  <c r="F230" i="8"/>
  <c r="J229" i="8"/>
  <c r="F229" i="8"/>
  <c r="J228" i="8"/>
  <c r="F228" i="8"/>
  <c r="J227" i="8"/>
  <c r="F227" i="8"/>
  <c r="J226" i="8"/>
  <c r="F226" i="8"/>
  <c r="J225" i="8"/>
  <c r="F225" i="8"/>
  <c r="J224" i="8"/>
  <c r="F224" i="8"/>
  <c r="J223" i="8"/>
  <c r="F223" i="8"/>
  <c r="J222" i="8"/>
  <c r="F222" i="8"/>
  <c r="J221" i="8"/>
  <c r="F221" i="8"/>
  <c r="J220" i="8"/>
  <c r="F220" i="8"/>
  <c r="J219" i="8"/>
  <c r="F219" i="8"/>
  <c r="J218" i="8"/>
  <c r="F218" i="8"/>
  <c r="J217" i="8"/>
  <c r="F217" i="8"/>
  <c r="J216" i="8"/>
  <c r="F216" i="8"/>
  <c r="J215" i="8"/>
  <c r="F215" i="8"/>
  <c r="J214" i="8"/>
  <c r="F214" i="8"/>
  <c r="J213" i="8"/>
  <c r="F213" i="8"/>
  <c r="J212" i="8"/>
  <c r="F212" i="8"/>
  <c r="J211" i="8"/>
  <c r="F211" i="8"/>
  <c r="J210" i="8"/>
  <c r="F210" i="8"/>
  <c r="J209" i="8"/>
  <c r="F209" i="8"/>
  <c r="J208" i="8"/>
  <c r="F208" i="8"/>
  <c r="J207" i="8"/>
  <c r="F207" i="8"/>
  <c r="J206" i="8"/>
  <c r="F206" i="8"/>
  <c r="J205" i="8"/>
  <c r="F205" i="8"/>
  <c r="J204" i="8"/>
  <c r="F204" i="8"/>
  <c r="J203" i="8"/>
  <c r="F203" i="8"/>
  <c r="J202" i="8"/>
  <c r="F202" i="8"/>
  <c r="J201" i="8"/>
  <c r="F201" i="8"/>
  <c r="J200" i="8"/>
  <c r="F200" i="8"/>
  <c r="J199" i="8"/>
  <c r="F199" i="8"/>
  <c r="J198" i="8"/>
  <c r="F198" i="8"/>
  <c r="J197" i="8"/>
  <c r="F197" i="8"/>
  <c r="J196" i="8"/>
  <c r="F196" i="8"/>
  <c r="J195" i="8"/>
  <c r="F195" i="8"/>
  <c r="J194" i="8"/>
  <c r="F194" i="8"/>
  <c r="J193" i="8"/>
  <c r="F193" i="8"/>
  <c r="J192" i="8"/>
  <c r="F192" i="8"/>
  <c r="J191" i="8"/>
  <c r="F191" i="8"/>
  <c r="J190" i="8"/>
  <c r="F190" i="8"/>
  <c r="J189" i="8"/>
  <c r="F189" i="8"/>
  <c r="J188" i="8"/>
  <c r="F188" i="8"/>
  <c r="J187" i="8"/>
  <c r="F187" i="8"/>
  <c r="J186" i="8"/>
  <c r="F186" i="8"/>
  <c r="J185" i="8"/>
  <c r="F185" i="8"/>
  <c r="J184" i="8"/>
  <c r="F184" i="8"/>
  <c r="J183" i="8"/>
  <c r="F183" i="8"/>
  <c r="J182" i="8"/>
  <c r="F182" i="8"/>
  <c r="J181" i="8"/>
  <c r="F181" i="8"/>
  <c r="J180" i="8"/>
  <c r="F180" i="8"/>
  <c r="J179" i="8"/>
  <c r="F179" i="8"/>
  <c r="J178" i="8"/>
  <c r="F178" i="8"/>
  <c r="J177" i="8"/>
  <c r="F177" i="8"/>
  <c r="J176" i="8"/>
  <c r="F176" i="8"/>
  <c r="J175" i="8"/>
  <c r="F175" i="8"/>
  <c r="J174" i="8"/>
  <c r="F174" i="8"/>
  <c r="J173" i="8"/>
  <c r="F173" i="8"/>
  <c r="J172" i="8"/>
  <c r="F172" i="8"/>
  <c r="J171" i="8"/>
  <c r="F171" i="8"/>
  <c r="J170" i="8"/>
  <c r="F170" i="8"/>
  <c r="J169" i="8"/>
  <c r="F169" i="8"/>
  <c r="J168" i="8"/>
  <c r="F168" i="8"/>
  <c r="J167" i="8"/>
  <c r="F167" i="8"/>
  <c r="J166" i="8"/>
  <c r="F166" i="8"/>
  <c r="J165" i="8"/>
  <c r="F165" i="8"/>
  <c r="J164" i="8"/>
  <c r="F164" i="8"/>
  <c r="J163" i="8"/>
  <c r="F163" i="8"/>
  <c r="J162" i="8"/>
  <c r="F162" i="8"/>
  <c r="J161" i="8"/>
  <c r="F161" i="8"/>
  <c r="J160" i="8"/>
  <c r="F160" i="8"/>
  <c r="J159" i="8"/>
  <c r="F159" i="8"/>
  <c r="J158" i="8"/>
  <c r="F158" i="8"/>
  <c r="J157" i="8"/>
  <c r="F157" i="8"/>
  <c r="J156" i="8"/>
  <c r="F156" i="8"/>
  <c r="J155" i="8"/>
  <c r="F155" i="8"/>
  <c r="J154" i="8"/>
  <c r="F154" i="8"/>
  <c r="J153" i="8"/>
  <c r="F153" i="8"/>
  <c r="J152" i="8"/>
  <c r="F152" i="8"/>
  <c r="J151" i="8"/>
  <c r="F151" i="8"/>
  <c r="J150" i="8"/>
  <c r="F150" i="8"/>
  <c r="J149" i="8"/>
  <c r="F149" i="8"/>
  <c r="J148" i="8"/>
  <c r="F148" i="8"/>
  <c r="J147" i="8"/>
  <c r="F147" i="8"/>
  <c r="J146" i="8"/>
  <c r="F146" i="8"/>
  <c r="J145" i="8"/>
  <c r="F145" i="8"/>
  <c r="J144" i="8"/>
  <c r="F144" i="8"/>
  <c r="J143" i="8"/>
  <c r="F143" i="8"/>
  <c r="J142" i="8"/>
  <c r="F142" i="8"/>
  <c r="J141" i="8"/>
  <c r="F141" i="8"/>
  <c r="J140" i="8"/>
  <c r="F140" i="8"/>
  <c r="J139" i="8"/>
  <c r="F139" i="8"/>
  <c r="J138" i="8"/>
  <c r="F138" i="8"/>
  <c r="J137" i="8"/>
  <c r="F137" i="8"/>
  <c r="J136" i="8"/>
  <c r="F136" i="8"/>
  <c r="J135" i="8"/>
  <c r="F135" i="8"/>
  <c r="J134" i="8"/>
  <c r="F134" i="8"/>
  <c r="J133" i="8"/>
  <c r="F133" i="8"/>
  <c r="J132" i="8"/>
  <c r="F132" i="8"/>
  <c r="J131" i="8"/>
  <c r="F131" i="8"/>
  <c r="J130" i="8"/>
  <c r="F130" i="8"/>
  <c r="J129" i="8"/>
  <c r="F129" i="8"/>
  <c r="J128" i="8"/>
  <c r="F128" i="8"/>
  <c r="J127" i="8"/>
  <c r="F127" i="8"/>
  <c r="J126" i="8"/>
  <c r="F126" i="8"/>
  <c r="J125" i="8"/>
  <c r="F125" i="8"/>
  <c r="J124" i="8"/>
  <c r="F124" i="8"/>
  <c r="J123" i="8"/>
  <c r="F123" i="8"/>
  <c r="J122" i="8"/>
  <c r="F122" i="8"/>
  <c r="J121" i="8"/>
  <c r="F121" i="8"/>
  <c r="J120" i="8"/>
  <c r="F120" i="8"/>
  <c r="J119" i="8"/>
  <c r="F119" i="8"/>
  <c r="J118" i="8"/>
  <c r="F118" i="8"/>
  <c r="J117" i="8"/>
  <c r="F117" i="8"/>
  <c r="J116" i="8"/>
  <c r="F116" i="8"/>
  <c r="J115" i="8"/>
  <c r="F115" i="8"/>
  <c r="J114" i="8"/>
  <c r="F114" i="8"/>
  <c r="J113" i="8"/>
  <c r="F113" i="8"/>
  <c r="J112" i="8"/>
  <c r="F112" i="8"/>
  <c r="J111" i="8"/>
  <c r="F111" i="8"/>
  <c r="J110" i="8"/>
  <c r="F110" i="8"/>
  <c r="J109" i="8"/>
  <c r="F109" i="8"/>
  <c r="J108" i="8"/>
  <c r="F108" i="8"/>
  <c r="J107" i="8"/>
  <c r="F107" i="8"/>
  <c r="J106" i="8"/>
  <c r="F106" i="8"/>
  <c r="J105" i="8"/>
  <c r="F105" i="8"/>
  <c r="J104" i="8"/>
  <c r="F104" i="8"/>
  <c r="J103" i="8"/>
  <c r="F103" i="8"/>
  <c r="J102" i="8"/>
  <c r="F102" i="8"/>
  <c r="J101" i="8"/>
  <c r="F101" i="8"/>
  <c r="J100" i="8"/>
  <c r="F100" i="8"/>
  <c r="J99" i="8"/>
  <c r="F99" i="8"/>
  <c r="J98" i="8"/>
  <c r="F98" i="8"/>
  <c r="J97" i="8"/>
  <c r="F97" i="8"/>
  <c r="J96" i="8"/>
  <c r="F96" i="8"/>
  <c r="J95" i="8"/>
  <c r="F95" i="8"/>
  <c r="J94" i="8"/>
  <c r="F94" i="8"/>
  <c r="J93" i="8"/>
  <c r="F93" i="8"/>
  <c r="J92" i="8"/>
  <c r="F92" i="8"/>
  <c r="J91" i="8"/>
  <c r="F91" i="8"/>
  <c r="J90" i="8"/>
  <c r="F90" i="8"/>
  <c r="J89" i="8"/>
  <c r="F89" i="8"/>
  <c r="J88" i="8"/>
  <c r="F88" i="8"/>
  <c r="J87" i="8"/>
  <c r="F87" i="8"/>
  <c r="J86" i="8"/>
  <c r="F86" i="8"/>
  <c r="J85" i="8"/>
  <c r="F85" i="8"/>
  <c r="J84" i="8"/>
  <c r="F84" i="8"/>
  <c r="J83" i="8"/>
  <c r="F83" i="8"/>
  <c r="J82" i="8"/>
  <c r="F82" i="8"/>
  <c r="J81" i="8"/>
  <c r="F81" i="8"/>
  <c r="J80" i="8"/>
  <c r="F80" i="8"/>
  <c r="J79" i="8"/>
  <c r="F79" i="8"/>
  <c r="J78" i="8"/>
  <c r="F78" i="8"/>
  <c r="J77" i="8"/>
  <c r="F77" i="8"/>
  <c r="J76" i="8"/>
  <c r="F76" i="8"/>
  <c r="J75" i="8"/>
  <c r="F75" i="8"/>
  <c r="J74" i="8"/>
  <c r="F74" i="8"/>
  <c r="J73" i="8"/>
  <c r="F73" i="8"/>
  <c r="J72" i="8"/>
  <c r="F72" i="8"/>
  <c r="J71" i="8"/>
  <c r="F71" i="8"/>
  <c r="J70" i="8"/>
  <c r="F70" i="8"/>
  <c r="J69" i="8"/>
  <c r="F69" i="8"/>
  <c r="J68" i="8"/>
  <c r="F68" i="8"/>
  <c r="J67" i="8"/>
  <c r="F67" i="8"/>
  <c r="J66" i="8"/>
  <c r="F66" i="8"/>
  <c r="J65" i="8"/>
  <c r="F65" i="8"/>
  <c r="J64" i="8"/>
  <c r="F64" i="8"/>
  <c r="J63" i="8"/>
  <c r="F63" i="8"/>
  <c r="J62" i="8"/>
  <c r="F62" i="8"/>
  <c r="J61" i="8"/>
  <c r="F61" i="8"/>
  <c r="J60" i="8"/>
  <c r="F60" i="8"/>
  <c r="J59" i="8"/>
  <c r="F59" i="8"/>
  <c r="J58" i="8"/>
  <c r="F58" i="8"/>
  <c r="J57" i="8"/>
  <c r="F57" i="8"/>
  <c r="J56" i="8"/>
  <c r="F56" i="8"/>
  <c r="J55" i="8"/>
  <c r="F55" i="8"/>
  <c r="J54" i="8"/>
  <c r="F54" i="8"/>
  <c r="J53" i="8"/>
  <c r="F53" i="8"/>
  <c r="J52" i="8"/>
  <c r="F52" i="8"/>
  <c r="J51" i="8"/>
  <c r="F51" i="8"/>
  <c r="J50" i="8"/>
  <c r="F50" i="8"/>
  <c r="J49" i="8"/>
  <c r="F49" i="8"/>
  <c r="J48" i="8"/>
  <c r="F48" i="8"/>
  <c r="J47" i="8"/>
  <c r="F47" i="8"/>
  <c r="J46" i="8"/>
  <c r="F46" i="8"/>
  <c r="J45" i="8"/>
  <c r="F45" i="8"/>
  <c r="J44" i="8"/>
  <c r="F44" i="8"/>
  <c r="J43" i="8"/>
  <c r="F43" i="8"/>
  <c r="J42" i="8"/>
  <c r="F42" i="8"/>
  <c r="J41" i="8"/>
  <c r="F41" i="8"/>
  <c r="J40" i="8"/>
  <c r="F40" i="8"/>
  <c r="J39" i="8"/>
  <c r="F39" i="8"/>
  <c r="J38" i="8"/>
  <c r="F38" i="8"/>
  <c r="J37" i="8"/>
  <c r="F37" i="8"/>
  <c r="J36" i="8"/>
  <c r="F36" i="8"/>
  <c r="J35" i="8"/>
  <c r="F35" i="8"/>
  <c r="J34" i="8"/>
  <c r="F34" i="8"/>
  <c r="J33" i="8"/>
  <c r="F33" i="8"/>
  <c r="J32" i="8"/>
  <c r="F32" i="8"/>
  <c r="J31" i="8"/>
  <c r="F31" i="8"/>
  <c r="J30" i="8"/>
  <c r="F30" i="8"/>
  <c r="J29" i="8"/>
  <c r="F29" i="8"/>
  <c r="J28" i="8"/>
  <c r="F28" i="8"/>
  <c r="J27" i="8"/>
  <c r="F27" i="8"/>
  <c r="J26" i="8"/>
  <c r="F26" i="8"/>
  <c r="J25" i="8"/>
  <c r="F25" i="8"/>
  <c r="J24" i="8"/>
  <c r="F24" i="8"/>
  <c r="J23" i="8"/>
  <c r="F23" i="8"/>
  <c r="J22" i="8"/>
  <c r="F22" i="8"/>
  <c r="J21" i="8"/>
  <c r="F21" i="8"/>
  <c r="J20" i="8"/>
  <c r="F20" i="8"/>
  <c r="J19" i="8"/>
  <c r="F19" i="8"/>
  <c r="J18" i="8"/>
  <c r="F18" i="8"/>
  <c r="J17" i="8"/>
  <c r="F17" i="8"/>
  <c r="J16" i="8"/>
  <c r="F16" i="8"/>
  <c r="J15" i="8"/>
  <c r="F15" i="8"/>
  <c r="J14" i="8"/>
  <c r="F14" i="8"/>
  <c r="J13" i="8"/>
  <c r="F13" i="8"/>
  <c r="J12" i="8"/>
  <c r="F12" i="8"/>
  <c r="J11" i="8"/>
  <c r="F11" i="8"/>
  <c r="J10" i="8"/>
  <c r="F10" i="8"/>
  <c r="J9" i="8"/>
  <c r="F9" i="8"/>
  <c r="J8" i="8"/>
  <c r="F8" i="8"/>
  <c r="J7" i="8"/>
  <c r="F7" i="8"/>
  <c r="J6" i="8"/>
  <c r="F6" i="8"/>
  <c r="J76" i="1" l="1"/>
  <c r="G4000" i="11"/>
  <c r="E4000" i="11"/>
  <c r="G3999" i="11"/>
  <c r="E3999" i="11"/>
  <c r="G3998" i="11"/>
  <c r="E3998" i="11"/>
  <c r="G3997" i="11"/>
  <c r="E3997" i="11"/>
  <c r="G3996" i="11"/>
  <c r="E3996" i="11"/>
  <c r="G3995" i="11"/>
  <c r="E3995" i="11"/>
  <c r="G3994" i="11"/>
  <c r="E3994" i="11"/>
  <c r="G3993" i="11"/>
  <c r="E3993" i="11"/>
  <c r="G3992" i="11"/>
  <c r="E3992" i="11"/>
  <c r="G3991" i="11"/>
  <c r="E3991" i="11"/>
  <c r="G3990" i="11"/>
  <c r="E3990" i="11"/>
  <c r="G3989" i="11"/>
  <c r="E3989" i="11"/>
  <c r="G3988" i="11"/>
  <c r="E3988" i="11"/>
  <c r="G3987" i="11"/>
  <c r="E3987" i="11"/>
  <c r="G3986" i="11"/>
  <c r="E3986" i="11"/>
  <c r="G3985" i="11"/>
  <c r="E3985" i="11"/>
  <c r="G3984" i="11"/>
  <c r="E3984" i="11"/>
  <c r="G3983" i="11"/>
  <c r="E3983" i="11"/>
  <c r="G3982" i="11"/>
  <c r="E3982" i="11"/>
  <c r="G3981" i="11"/>
  <c r="E3981" i="11"/>
  <c r="G3980" i="11"/>
  <c r="E3980" i="11"/>
  <c r="G3979" i="11"/>
  <c r="E3979" i="11"/>
  <c r="G3978" i="11"/>
  <c r="E3978" i="11"/>
  <c r="G3977" i="11"/>
  <c r="E3977" i="11"/>
  <c r="G3976" i="11"/>
  <c r="E3976" i="11"/>
  <c r="G3975" i="11"/>
  <c r="E3975" i="11"/>
  <c r="G3974" i="11"/>
  <c r="E3974" i="11"/>
  <c r="G3973" i="11"/>
  <c r="E3973" i="11"/>
  <c r="G3972" i="11"/>
  <c r="E3972" i="11"/>
  <c r="G3971" i="11"/>
  <c r="E3971" i="11"/>
  <c r="G3970" i="11"/>
  <c r="E3970" i="11"/>
  <c r="G3969" i="11"/>
  <c r="E3969" i="11"/>
  <c r="G3968" i="11"/>
  <c r="E3968" i="11"/>
  <c r="G3967" i="11"/>
  <c r="E3967" i="11"/>
  <c r="G3966" i="11"/>
  <c r="E3966" i="11"/>
  <c r="G3965" i="11"/>
  <c r="E3965" i="11"/>
  <c r="G3964" i="11"/>
  <c r="E3964" i="11"/>
  <c r="G3963" i="11"/>
  <c r="E3963" i="11"/>
  <c r="G3962" i="11"/>
  <c r="E3962" i="11"/>
  <c r="G3961" i="11"/>
  <c r="E3961" i="11"/>
  <c r="G3960" i="11"/>
  <c r="E3960" i="11"/>
  <c r="G3959" i="11"/>
  <c r="E3959" i="11"/>
  <c r="G3958" i="11"/>
  <c r="E3958" i="11"/>
  <c r="G3957" i="11"/>
  <c r="E3957" i="11"/>
  <c r="G3956" i="11"/>
  <c r="E3956" i="11"/>
  <c r="G3955" i="11"/>
  <c r="E3955" i="11"/>
  <c r="G3954" i="11"/>
  <c r="E3954" i="11"/>
  <c r="G3953" i="11"/>
  <c r="E3953" i="11"/>
  <c r="G3952" i="11"/>
  <c r="E3952" i="11"/>
  <c r="G3951" i="11"/>
  <c r="E3951" i="11"/>
  <c r="G3950" i="11"/>
  <c r="E3950" i="11"/>
  <c r="G3949" i="11"/>
  <c r="E3949" i="11"/>
  <c r="G3948" i="11"/>
  <c r="E3948" i="11"/>
  <c r="G3947" i="11"/>
  <c r="E3947" i="11"/>
  <c r="G3946" i="11"/>
  <c r="E3946" i="11"/>
  <c r="G3945" i="11"/>
  <c r="E3945" i="11"/>
  <c r="G3944" i="11"/>
  <c r="E3944" i="11"/>
  <c r="G3943" i="11"/>
  <c r="E3943" i="11"/>
  <c r="G3942" i="11"/>
  <c r="E3942" i="11"/>
  <c r="G3941" i="11"/>
  <c r="E3941" i="11"/>
  <c r="G3940" i="11"/>
  <c r="E3940" i="11"/>
  <c r="G3939" i="11"/>
  <c r="E3939" i="11"/>
  <c r="G3938" i="11"/>
  <c r="E3938" i="11"/>
  <c r="G3937" i="11"/>
  <c r="E3937" i="11"/>
  <c r="G3936" i="11"/>
  <c r="E3936" i="11"/>
  <c r="G3935" i="11"/>
  <c r="E3935" i="11"/>
  <c r="G3934" i="11"/>
  <c r="E3934" i="11"/>
  <c r="G3933" i="11"/>
  <c r="E3933" i="11"/>
  <c r="G3932" i="11"/>
  <c r="E3932" i="11"/>
  <c r="G3931" i="11"/>
  <c r="E3931" i="11"/>
  <c r="G3930" i="11"/>
  <c r="E3930" i="11"/>
  <c r="G3929" i="11"/>
  <c r="E3929" i="11"/>
  <c r="G3928" i="11"/>
  <c r="E3928" i="11"/>
  <c r="G3927" i="11"/>
  <c r="E3927" i="11"/>
  <c r="G3926" i="11"/>
  <c r="E3926" i="11"/>
  <c r="G3925" i="11"/>
  <c r="E3925" i="11"/>
  <c r="G3924" i="11"/>
  <c r="E3924" i="11"/>
  <c r="G3923" i="11"/>
  <c r="E3923" i="11"/>
  <c r="G3922" i="11"/>
  <c r="E3922" i="11"/>
  <c r="G3921" i="11"/>
  <c r="E3921" i="11"/>
  <c r="G3920" i="11"/>
  <c r="E3920" i="11"/>
  <c r="G3919" i="11"/>
  <c r="E3919" i="11"/>
  <c r="G3918" i="11"/>
  <c r="E3918" i="11"/>
  <c r="G3917" i="11"/>
  <c r="E3917" i="11"/>
  <c r="G3916" i="11"/>
  <c r="E3916" i="11"/>
  <c r="G3915" i="11"/>
  <c r="E3915" i="11"/>
  <c r="G3914" i="11"/>
  <c r="E3914" i="11"/>
  <c r="G3913" i="11"/>
  <c r="E3913" i="11"/>
  <c r="G3912" i="11"/>
  <c r="E3912" i="11"/>
  <c r="G3911" i="11"/>
  <c r="E3911" i="11"/>
  <c r="G3910" i="11"/>
  <c r="E3910" i="11"/>
  <c r="G3909" i="11"/>
  <c r="E3909" i="11"/>
  <c r="G3908" i="11"/>
  <c r="E3908" i="11"/>
  <c r="G3907" i="11"/>
  <c r="E3907" i="11"/>
  <c r="G3906" i="11"/>
  <c r="E3906" i="11"/>
  <c r="G3905" i="11"/>
  <c r="E3905" i="11"/>
  <c r="G3904" i="11"/>
  <c r="E3904" i="11"/>
  <c r="G3903" i="11"/>
  <c r="E3903" i="11"/>
  <c r="G3902" i="11"/>
  <c r="E3902" i="11"/>
  <c r="G3901" i="11"/>
  <c r="E3901" i="11"/>
  <c r="G3900" i="11"/>
  <c r="E3900" i="11"/>
  <c r="G3899" i="11"/>
  <c r="E3899" i="11"/>
  <c r="G3898" i="11"/>
  <c r="E3898" i="11"/>
  <c r="G3897" i="11"/>
  <c r="E3897" i="11"/>
  <c r="G3896" i="11"/>
  <c r="E3896" i="11"/>
  <c r="G3895" i="11"/>
  <c r="E3895" i="11"/>
  <c r="G3894" i="11"/>
  <c r="E3894" i="11"/>
  <c r="G3893" i="11"/>
  <c r="E3893" i="11"/>
  <c r="G3892" i="11"/>
  <c r="E3892" i="11"/>
  <c r="G3891" i="11"/>
  <c r="E3891" i="11"/>
  <c r="G3890" i="11"/>
  <c r="E3890" i="11"/>
  <c r="G3889" i="11"/>
  <c r="E3889" i="11"/>
  <c r="G3888" i="11"/>
  <c r="E3888" i="11"/>
  <c r="G3887" i="11"/>
  <c r="E3887" i="11"/>
  <c r="G3886" i="11"/>
  <c r="E3886" i="11"/>
  <c r="G3885" i="11"/>
  <c r="E3885" i="11"/>
  <c r="G3884" i="11"/>
  <c r="E3884" i="11"/>
  <c r="G3883" i="11"/>
  <c r="E3883" i="11"/>
  <c r="G3882" i="11"/>
  <c r="E3882" i="11"/>
  <c r="G3881" i="11"/>
  <c r="E3881" i="11"/>
  <c r="G3880" i="11"/>
  <c r="E3880" i="11"/>
  <c r="G3879" i="11"/>
  <c r="E3879" i="11"/>
  <c r="G3878" i="11"/>
  <c r="E3878" i="11"/>
  <c r="G3877" i="11"/>
  <c r="E3877" i="11"/>
  <c r="G3876" i="11"/>
  <c r="E3876" i="11"/>
  <c r="G3875" i="11"/>
  <c r="E3875" i="11"/>
  <c r="G3874" i="11"/>
  <c r="E3874" i="11"/>
  <c r="G3873" i="11"/>
  <c r="E3873" i="11"/>
  <c r="G3872" i="11"/>
  <c r="E3872" i="11"/>
  <c r="G3871" i="11"/>
  <c r="E3871" i="11"/>
  <c r="G3870" i="11"/>
  <c r="E3870" i="11"/>
  <c r="G3869" i="11"/>
  <c r="E3869" i="11"/>
  <c r="G3868" i="11"/>
  <c r="E3868" i="11"/>
  <c r="G3867" i="11"/>
  <c r="E3867" i="11"/>
  <c r="G3866" i="11"/>
  <c r="E3866" i="11"/>
  <c r="G3865" i="11"/>
  <c r="E3865" i="11"/>
  <c r="G3864" i="11"/>
  <c r="E3864" i="11"/>
  <c r="G3863" i="11"/>
  <c r="E3863" i="11"/>
  <c r="G3862" i="11"/>
  <c r="E3862" i="11"/>
  <c r="G3861" i="11"/>
  <c r="E3861" i="11"/>
  <c r="G3860" i="11"/>
  <c r="E3860" i="11"/>
  <c r="G3859" i="11"/>
  <c r="E3859" i="11"/>
  <c r="G3858" i="11"/>
  <c r="E3858" i="11"/>
  <c r="G3857" i="11"/>
  <c r="E3857" i="11"/>
  <c r="G3856" i="11"/>
  <c r="E3856" i="11"/>
  <c r="G3855" i="11"/>
  <c r="E3855" i="11"/>
  <c r="G3854" i="11"/>
  <c r="E3854" i="11"/>
  <c r="G3853" i="11"/>
  <c r="E3853" i="11"/>
  <c r="G3852" i="11"/>
  <c r="E3852" i="11"/>
  <c r="G3851" i="11"/>
  <c r="E3851" i="11"/>
  <c r="G3850" i="11"/>
  <c r="E3850" i="11"/>
  <c r="G3849" i="11"/>
  <c r="E3849" i="11"/>
  <c r="G3848" i="11"/>
  <c r="E3848" i="11"/>
  <c r="G3847" i="11"/>
  <c r="E3847" i="11"/>
  <c r="G3846" i="11"/>
  <c r="E3846" i="11"/>
  <c r="G3845" i="11"/>
  <c r="E3845" i="11"/>
  <c r="G3844" i="11"/>
  <c r="E3844" i="11"/>
  <c r="G3843" i="11"/>
  <c r="E3843" i="11"/>
  <c r="G3842" i="11"/>
  <c r="E3842" i="11"/>
  <c r="G3841" i="11"/>
  <c r="E3841" i="11"/>
  <c r="G3840" i="11"/>
  <c r="E3840" i="11"/>
  <c r="G3839" i="11"/>
  <c r="E3839" i="11"/>
  <c r="G3838" i="11"/>
  <c r="E3838" i="11"/>
  <c r="G3837" i="11"/>
  <c r="E3837" i="11"/>
  <c r="G3836" i="11"/>
  <c r="E3836" i="11"/>
  <c r="G3835" i="11"/>
  <c r="E3835" i="11"/>
  <c r="G3834" i="11"/>
  <c r="E3834" i="11"/>
  <c r="G3833" i="11"/>
  <c r="E3833" i="11"/>
  <c r="G3832" i="11"/>
  <c r="E3832" i="11"/>
  <c r="G3831" i="11"/>
  <c r="E3831" i="11"/>
  <c r="G3830" i="11"/>
  <c r="E3830" i="11"/>
  <c r="G3829" i="11"/>
  <c r="E3829" i="11"/>
  <c r="G3828" i="11"/>
  <c r="E3828" i="11"/>
  <c r="G3827" i="11"/>
  <c r="E3827" i="11"/>
  <c r="G3826" i="11"/>
  <c r="E3826" i="11"/>
  <c r="G3825" i="11"/>
  <c r="E3825" i="11"/>
  <c r="G3824" i="11"/>
  <c r="E3824" i="11"/>
  <c r="G3823" i="11"/>
  <c r="E3823" i="11"/>
  <c r="G3822" i="11"/>
  <c r="E3822" i="11"/>
  <c r="G3821" i="11"/>
  <c r="E3821" i="11"/>
  <c r="G3820" i="11"/>
  <c r="E3820" i="11"/>
  <c r="G3819" i="11"/>
  <c r="E3819" i="11"/>
  <c r="G3818" i="11"/>
  <c r="E3818" i="11"/>
  <c r="G3817" i="11"/>
  <c r="E3817" i="11"/>
  <c r="G3816" i="11"/>
  <c r="E3816" i="11"/>
  <c r="G3815" i="11"/>
  <c r="E3815" i="11"/>
  <c r="G3814" i="11"/>
  <c r="E3814" i="11"/>
  <c r="G3813" i="11"/>
  <c r="E3813" i="11"/>
  <c r="G3812" i="11"/>
  <c r="E3812" i="11"/>
  <c r="G3811" i="11"/>
  <c r="E3811" i="11"/>
  <c r="G3810" i="11"/>
  <c r="E3810" i="11"/>
  <c r="G3809" i="11"/>
  <c r="E3809" i="11"/>
  <c r="G3808" i="11"/>
  <c r="E3808" i="11"/>
  <c r="G3807" i="11"/>
  <c r="E3807" i="11"/>
  <c r="G3806" i="11"/>
  <c r="E3806" i="11"/>
  <c r="G3805" i="11"/>
  <c r="E3805" i="11"/>
  <c r="G3804" i="11"/>
  <c r="E3804" i="11"/>
  <c r="G3803" i="11"/>
  <c r="E3803" i="11"/>
  <c r="G3802" i="11"/>
  <c r="E3802" i="11"/>
  <c r="G3801" i="11"/>
  <c r="E3801" i="11"/>
  <c r="G3800" i="11"/>
  <c r="E3800" i="11"/>
  <c r="G3799" i="11"/>
  <c r="E3799" i="11"/>
  <c r="G3798" i="11"/>
  <c r="E3798" i="11"/>
  <c r="G3797" i="11"/>
  <c r="E3797" i="11"/>
  <c r="G3796" i="11"/>
  <c r="E3796" i="11"/>
  <c r="G3795" i="11"/>
  <c r="E3795" i="11"/>
  <c r="G3794" i="11"/>
  <c r="E3794" i="11"/>
  <c r="G3793" i="11"/>
  <c r="E3793" i="11"/>
  <c r="G3792" i="11"/>
  <c r="E3792" i="11"/>
  <c r="G3791" i="11"/>
  <c r="E3791" i="11"/>
  <c r="G3790" i="11"/>
  <c r="E3790" i="11"/>
  <c r="G3789" i="11"/>
  <c r="E3789" i="11"/>
  <c r="G3788" i="11"/>
  <c r="E3788" i="11"/>
  <c r="G3787" i="11"/>
  <c r="E3787" i="11"/>
  <c r="G3786" i="11"/>
  <c r="E3786" i="11"/>
  <c r="G3785" i="11"/>
  <c r="E3785" i="11"/>
  <c r="G3784" i="11"/>
  <c r="E3784" i="11"/>
  <c r="G3783" i="11"/>
  <c r="E3783" i="11"/>
  <c r="G3782" i="11"/>
  <c r="E3782" i="11"/>
  <c r="G3781" i="11"/>
  <c r="E3781" i="11"/>
  <c r="G3780" i="11"/>
  <c r="E3780" i="11"/>
  <c r="G3779" i="11"/>
  <c r="E3779" i="11"/>
  <c r="G3778" i="11"/>
  <c r="E3778" i="11"/>
  <c r="G3777" i="11"/>
  <c r="E3777" i="11"/>
  <c r="G3776" i="11"/>
  <c r="E3776" i="11"/>
  <c r="G3775" i="11"/>
  <c r="E3775" i="11"/>
  <c r="G3774" i="11"/>
  <c r="E3774" i="11"/>
  <c r="G3773" i="11"/>
  <c r="E3773" i="11"/>
  <c r="G3772" i="11"/>
  <c r="E3772" i="11"/>
  <c r="G3771" i="11"/>
  <c r="E3771" i="11"/>
  <c r="G3770" i="11"/>
  <c r="E3770" i="11"/>
  <c r="G3769" i="11"/>
  <c r="E3769" i="11"/>
  <c r="G3768" i="11"/>
  <c r="E3768" i="11"/>
  <c r="G3767" i="11"/>
  <c r="E3767" i="11"/>
  <c r="G3766" i="11"/>
  <c r="E3766" i="11"/>
  <c r="G3765" i="11"/>
  <c r="E3765" i="11"/>
  <c r="G3764" i="11"/>
  <c r="E3764" i="11"/>
  <c r="G3763" i="11"/>
  <c r="E3763" i="11"/>
  <c r="G3762" i="11"/>
  <c r="E3762" i="11"/>
  <c r="G3761" i="11"/>
  <c r="E3761" i="11"/>
  <c r="G3760" i="11"/>
  <c r="E3760" i="11"/>
  <c r="G3759" i="11"/>
  <c r="E3759" i="11"/>
  <c r="G3758" i="11"/>
  <c r="E3758" i="11"/>
  <c r="G3757" i="11"/>
  <c r="E3757" i="11"/>
  <c r="G3756" i="11"/>
  <c r="E3756" i="11"/>
  <c r="G3755" i="11"/>
  <c r="E3755" i="11"/>
  <c r="G3754" i="11"/>
  <c r="E3754" i="11"/>
  <c r="G3753" i="11"/>
  <c r="E3753" i="11"/>
  <c r="G3752" i="11"/>
  <c r="E3752" i="11"/>
  <c r="G3751" i="11"/>
  <c r="E3751" i="11"/>
  <c r="G3750" i="11"/>
  <c r="E3750" i="11"/>
  <c r="G3749" i="11"/>
  <c r="E3749" i="11"/>
  <c r="G3748" i="11"/>
  <c r="E3748" i="11"/>
  <c r="G3747" i="11"/>
  <c r="E3747" i="11"/>
  <c r="G3746" i="11"/>
  <c r="E3746" i="11"/>
  <c r="G3745" i="11"/>
  <c r="E3745" i="11"/>
  <c r="G3744" i="11"/>
  <c r="E3744" i="11"/>
  <c r="G3743" i="11"/>
  <c r="E3743" i="11"/>
  <c r="G3742" i="11"/>
  <c r="E3742" i="11"/>
  <c r="G3741" i="11"/>
  <c r="E3741" i="11"/>
  <c r="G3740" i="11"/>
  <c r="E3740" i="11"/>
  <c r="G3739" i="11"/>
  <c r="E3739" i="11"/>
  <c r="G3738" i="11"/>
  <c r="E3738" i="11"/>
  <c r="G3737" i="11"/>
  <c r="E3737" i="11"/>
  <c r="G3736" i="11"/>
  <c r="E3736" i="11"/>
  <c r="G3735" i="11"/>
  <c r="E3735" i="11"/>
  <c r="G3734" i="11"/>
  <c r="E3734" i="11"/>
  <c r="G3733" i="11"/>
  <c r="E3733" i="11"/>
  <c r="G3732" i="11"/>
  <c r="E3732" i="11"/>
  <c r="G3731" i="11"/>
  <c r="E3731" i="11"/>
  <c r="G3730" i="11"/>
  <c r="E3730" i="11"/>
  <c r="G3729" i="11"/>
  <c r="E3729" i="11"/>
  <c r="G3728" i="11"/>
  <c r="E3728" i="11"/>
  <c r="G3727" i="11"/>
  <c r="E3727" i="11"/>
  <c r="G3726" i="11"/>
  <c r="E3726" i="11"/>
  <c r="G3725" i="11"/>
  <c r="E3725" i="11"/>
  <c r="G3724" i="11"/>
  <c r="E3724" i="11"/>
  <c r="G3723" i="11"/>
  <c r="E3723" i="11"/>
  <c r="G3722" i="11"/>
  <c r="E3722" i="11"/>
  <c r="G3721" i="11"/>
  <c r="E3721" i="11"/>
  <c r="G3720" i="11"/>
  <c r="E3720" i="11"/>
  <c r="G3719" i="11"/>
  <c r="E3719" i="11"/>
  <c r="G3718" i="11"/>
  <c r="E3718" i="11"/>
  <c r="G3717" i="11"/>
  <c r="E3717" i="11"/>
  <c r="G3716" i="11"/>
  <c r="E3716" i="11"/>
  <c r="G3715" i="11"/>
  <c r="E3715" i="11"/>
  <c r="G3714" i="11"/>
  <c r="E3714" i="11"/>
  <c r="G3713" i="11"/>
  <c r="E3713" i="11"/>
  <c r="G3712" i="11"/>
  <c r="E3712" i="11"/>
  <c r="G3711" i="11"/>
  <c r="E3711" i="11"/>
  <c r="G3710" i="11"/>
  <c r="E3710" i="11"/>
  <c r="G3709" i="11"/>
  <c r="E3709" i="11"/>
  <c r="G3708" i="11"/>
  <c r="E3708" i="11"/>
  <c r="G3707" i="11"/>
  <c r="E3707" i="11"/>
  <c r="G3706" i="11"/>
  <c r="E3706" i="11"/>
  <c r="G3705" i="11"/>
  <c r="E3705" i="11"/>
  <c r="G3704" i="11"/>
  <c r="E3704" i="11"/>
  <c r="G3703" i="11"/>
  <c r="E3703" i="11"/>
  <c r="G3702" i="11"/>
  <c r="E3702" i="11"/>
  <c r="G3701" i="11"/>
  <c r="E3701" i="11"/>
  <c r="G3700" i="11"/>
  <c r="E3700" i="11"/>
  <c r="G3699" i="11"/>
  <c r="E3699" i="11"/>
  <c r="G3698" i="11"/>
  <c r="E3698" i="11"/>
  <c r="G3697" i="11"/>
  <c r="E3697" i="11"/>
  <c r="G3696" i="11"/>
  <c r="E3696" i="11"/>
  <c r="G3695" i="11"/>
  <c r="E3695" i="11"/>
  <c r="G3694" i="11"/>
  <c r="E3694" i="11"/>
  <c r="G3693" i="11"/>
  <c r="E3693" i="11"/>
  <c r="G3692" i="11"/>
  <c r="E3692" i="11"/>
  <c r="G3691" i="11"/>
  <c r="E3691" i="11"/>
  <c r="G3690" i="11"/>
  <c r="E3690" i="11"/>
  <c r="G3689" i="11"/>
  <c r="E3689" i="11"/>
  <c r="G3688" i="11"/>
  <c r="E3688" i="11"/>
  <c r="G3687" i="11"/>
  <c r="E3687" i="11"/>
  <c r="G3686" i="11"/>
  <c r="E3686" i="11"/>
  <c r="G3685" i="11"/>
  <c r="E3685" i="11"/>
  <c r="G3684" i="11"/>
  <c r="E3684" i="11"/>
  <c r="G3683" i="11"/>
  <c r="E3683" i="11"/>
  <c r="G3682" i="11"/>
  <c r="E3682" i="11"/>
  <c r="G3681" i="11"/>
  <c r="E3681" i="11"/>
  <c r="G3680" i="11"/>
  <c r="E3680" i="11"/>
  <c r="G3679" i="11"/>
  <c r="E3679" i="11"/>
  <c r="G3678" i="11"/>
  <c r="E3678" i="11"/>
  <c r="G3677" i="11"/>
  <c r="E3677" i="11"/>
  <c r="G3676" i="11"/>
  <c r="E3676" i="11"/>
  <c r="G3675" i="11"/>
  <c r="E3675" i="11"/>
  <c r="G3674" i="11"/>
  <c r="E3674" i="11"/>
  <c r="G3673" i="11"/>
  <c r="E3673" i="11"/>
  <c r="G3672" i="11"/>
  <c r="E3672" i="11"/>
  <c r="G3671" i="11"/>
  <c r="E3671" i="11"/>
  <c r="G3670" i="11"/>
  <c r="E3670" i="11"/>
  <c r="G3669" i="11"/>
  <c r="E3669" i="11"/>
  <c r="G3668" i="11"/>
  <c r="E3668" i="11"/>
  <c r="G3667" i="11"/>
  <c r="E3667" i="11"/>
  <c r="G3666" i="11"/>
  <c r="E3666" i="11"/>
  <c r="G3665" i="11"/>
  <c r="E3665" i="11"/>
  <c r="G3664" i="11"/>
  <c r="E3664" i="11"/>
  <c r="G3663" i="11"/>
  <c r="E3663" i="11"/>
  <c r="G3662" i="11"/>
  <c r="E3662" i="11"/>
  <c r="G3661" i="11"/>
  <c r="E3661" i="11"/>
  <c r="G3660" i="11"/>
  <c r="E3660" i="11"/>
  <c r="G3659" i="11"/>
  <c r="E3659" i="11"/>
  <c r="G3658" i="11"/>
  <c r="E3658" i="11"/>
  <c r="G3657" i="11"/>
  <c r="E3657" i="11"/>
  <c r="G3656" i="11"/>
  <c r="E3656" i="11"/>
  <c r="G3655" i="11"/>
  <c r="E3655" i="11"/>
  <c r="G3654" i="11"/>
  <c r="E3654" i="11"/>
  <c r="G3653" i="11"/>
  <c r="E3653" i="11"/>
  <c r="G3652" i="11"/>
  <c r="E3652" i="11"/>
  <c r="G3651" i="11"/>
  <c r="E3651" i="11"/>
  <c r="G3650" i="11"/>
  <c r="E3650" i="11"/>
  <c r="G3649" i="11"/>
  <c r="E3649" i="11"/>
  <c r="G3648" i="11"/>
  <c r="E3648" i="11"/>
  <c r="G3647" i="11"/>
  <c r="E3647" i="11"/>
  <c r="G3646" i="11"/>
  <c r="E3646" i="11"/>
  <c r="G3645" i="11"/>
  <c r="E3645" i="11"/>
  <c r="G3644" i="11"/>
  <c r="E3644" i="11"/>
  <c r="G3643" i="11"/>
  <c r="E3643" i="11"/>
  <c r="G3642" i="11"/>
  <c r="E3642" i="11"/>
  <c r="G3641" i="11"/>
  <c r="E3641" i="11"/>
  <c r="G3640" i="11"/>
  <c r="E3640" i="11"/>
  <c r="G3639" i="11"/>
  <c r="E3639" i="11"/>
  <c r="G3638" i="11"/>
  <c r="E3638" i="11"/>
  <c r="G3637" i="11"/>
  <c r="E3637" i="11"/>
  <c r="G3636" i="11"/>
  <c r="E3636" i="11"/>
  <c r="G3635" i="11"/>
  <c r="E3635" i="11"/>
  <c r="G3634" i="11"/>
  <c r="E3634" i="11"/>
  <c r="G3633" i="11"/>
  <c r="E3633" i="11"/>
  <c r="G3632" i="11"/>
  <c r="E3632" i="11"/>
  <c r="G3631" i="11"/>
  <c r="E3631" i="11"/>
  <c r="G3630" i="11"/>
  <c r="E3630" i="11"/>
  <c r="G3629" i="11"/>
  <c r="E3629" i="11"/>
  <c r="G3628" i="11"/>
  <c r="E3628" i="11"/>
  <c r="G3627" i="11"/>
  <c r="E3627" i="11"/>
  <c r="G3626" i="11"/>
  <c r="E3626" i="11"/>
  <c r="G3625" i="11"/>
  <c r="E3625" i="11"/>
  <c r="G3624" i="11"/>
  <c r="E3624" i="11"/>
  <c r="G3623" i="11"/>
  <c r="E3623" i="11"/>
  <c r="G3622" i="11"/>
  <c r="E3622" i="11"/>
  <c r="G3621" i="11"/>
  <c r="E3621" i="11"/>
  <c r="G3620" i="11"/>
  <c r="E3620" i="11"/>
  <c r="G3619" i="11"/>
  <c r="E3619" i="11"/>
  <c r="G3618" i="11"/>
  <c r="E3618" i="11"/>
  <c r="G3617" i="11"/>
  <c r="E3617" i="11"/>
  <c r="G3616" i="11"/>
  <c r="E3616" i="11"/>
  <c r="G3615" i="11"/>
  <c r="E3615" i="11"/>
  <c r="G3614" i="11"/>
  <c r="E3614" i="11"/>
  <c r="G3613" i="11"/>
  <c r="E3613" i="11"/>
  <c r="G3612" i="11"/>
  <c r="E3612" i="11"/>
  <c r="G3611" i="11"/>
  <c r="E3611" i="11"/>
  <c r="G3610" i="11"/>
  <c r="E3610" i="11"/>
  <c r="G3609" i="11"/>
  <c r="E3609" i="11"/>
  <c r="G3608" i="11"/>
  <c r="E3608" i="11"/>
  <c r="G3607" i="11"/>
  <c r="E3607" i="11"/>
  <c r="G3606" i="11"/>
  <c r="E3606" i="11"/>
  <c r="G3605" i="11"/>
  <c r="E3605" i="11"/>
  <c r="G3604" i="11"/>
  <c r="E3604" i="11"/>
  <c r="G3603" i="11"/>
  <c r="E3603" i="11"/>
  <c r="G3602" i="11"/>
  <c r="E3602" i="11"/>
  <c r="G3601" i="11"/>
  <c r="E3601" i="11"/>
  <c r="G3600" i="11"/>
  <c r="E3600" i="11"/>
  <c r="G3599" i="11"/>
  <c r="E3599" i="11"/>
  <c r="G3598" i="11"/>
  <c r="E3598" i="11"/>
  <c r="G3597" i="11"/>
  <c r="E3597" i="11"/>
  <c r="G3596" i="11"/>
  <c r="E3596" i="11"/>
  <c r="G3595" i="11"/>
  <c r="E3595" i="11"/>
  <c r="G3594" i="11"/>
  <c r="E3594" i="11"/>
  <c r="G3593" i="11"/>
  <c r="E3593" i="11"/>
  <c r="G3592" i="11"/>
  <c r="E3592" i="11"/>
  <c r="G3591" i="11"/>
  <c r="E3591" i="11"/>
  <c r="G3590" i="11"/>
  <c r="E3590" i="11"/>
  <c r="G3589" i="11"/>
  <c r="E3589" i="11"/>
  <c r="G3588" i="11"/>
  <c r="E3588" i="11"/>
  <c r="G3587" i="11"/>
  <c r="E3587" i="11"/>
  <c r="G3586" i="11"/>
  <c r="E3586" i="11"/>
  <c r="G3585" i="11"/>
  <c r="E3585" i="11"/>
  <c r="G3584" i="11"/>
  <c r="E3584" i="11"/>
  <c r="G3583" i="11"/>
  <c r="E3583" i="11"/>
  <c r="G3582" i="11"/>
  <c r="E3582" i="11"/>
  <c r="G3581" i="11"/>
  <c r="E3581" i="11"/>
  <c r="G3580" i="11"/>
  <c r="E3580" i="11"/>
  <c r="G3579" i="11"/>
  <c r="E3579" i="11"/>
  <c r="G3578" i="11"/>
  <c r="E3578" i="11"/>
  <c r="G3577" i="11"/>
  <c r="E3577" i="11"/>
  <c r="G3576" i="11"/>
  <c r="E3576" i="11"/>
  <c r="G3575" i="11"/>
  <c r="E3575" i="11"/>
  <c r="G3574" i="11"/>
  <c r="E3574" i="11"/>
  <c r="G3573" i="11"/>
  <c r="E3573" i="11"/>
  <c r="G3572" i="11"/>
  <c r="E3572" i="11"/>
  <c r="G3571" i="11"/>
  <c r="E3571" i="11"/>
  <c r="G3570" i="11"/>
  <c r="E3570" i="11"/>
  <c r="G3569" i="11"/>
  <c r="E3569" i="11"/>
  <c r="G3568" i="11"/>
  <c r="E3568" i="11"/>
  <c r="G3567" i="11"/>
  <c r="E3567" i="11"/>
  <c r="G3566" i="11"/>
  <c r="E3566" i="11"/>
  <c r="G3565" i="11"/>
  <c r="E3565" i="11"/>
  <c r="G3564" i="11"/>
  <c r="E3564" i="11"/>
  <c r="G3563" i="11"/>
  <c r="E3563" i="11"/>
  <c r="G3562" i="11"/>
  <c r="E3562" i="11"/>
  <c r="G3561" i="11"/>
  <c r="E3561" i="11"/>
  <c r="G3560" i="11"/>
  <c r="E3560" i="11"/>
  <c r="G3559" i="11"/>
  <c r="E3559" i="11"/>
  <c r="G3558" i="11"/>
  <c r="E3558" i="11"/>
  <c r="G3557" i="11"/>
  <c r="E3557" i="11"/>
  <c r="G3556" i="11"/>
  <c r="E3556" i="11"/>
  <c r="G3555" i="11"/>
  <c r="E3555" i="11"/>
  <c r="G3554" i="11"/>
  <c r="E3554" i="11"/>
  <c r="G3553" i="11"/>
  <c r="E3553" i="11"/>
  <c r="G3552" i="11"/>
  <c r="E3552" i="11"/>
  <c r="G3551" i="11"/>
  <c r="E3551" i="11"/>
  <c r="G3550" i="11"/>
  <c r="E3550" i="11"/>
  <c r="G3549" i="11"/>
  <c r="E3549" i="11"/>
  <c r="G3548" i="11"/>
  <c r="E3548" i="11"/>
  <c r="G3547" i="11"/>
  <c r="E3547" i="11"/>
  <c r="G3546" i="11"/>
  <c r="E3546" i="11"/>
  <c r="G3545" i="11"/>
  <c r="E3545" i="11"/>
  <c r="G3544" i="11"/>
  <c r="E3544" i="11"/>
  <c r="G3543" i="11"/>
  <c r="E3543" i="11"/>
  <c r="G3542" i="11"/>
  <c r="E3542" i="11"/>
  <c r="G3541" i="11"/>
  <c r="E3541" i="11"/>
  <c r="G3540" i="11"/>
  <c r="E3540" i="11"/>
  <c r="G3539" i="11"/>
  <c r="E3539" i="11"/>
  <c r="G3538" i="11"/>
  <c r="E3538" i="11"/>
  <c r="G3537" i="11"/>
  <c r="E3537" i="11"/>
  <c r="G3536" i="11"/>
  <c r="E3536" i="11"/>
  <c r="G3535" i="11"/>
  <c r="E3535" i="11"/>
  <c r="G3534" i="11"/>
  <c r="E3534" i="11"/>
  <c r="G3533" i="11"/>
  <c r="E3533" i="11"/>
  <c r="G3532" i="11"/>
  <c r="E3532" i="11"/>
  <c r="G3531" i="11"/>
  <c r="E3531" i="11"/>
  <c r="G3530" i="11"/>
  <c r="E3530" i="11"/>
  <c r="G3529" i="11"/>
  <c r="E3529" i="11"/>
  <c r="G3528" i="11"/>
  <c r="E3528" i="11"/>
  <c r="G3527" i="11"/>
  <c r="E3527" i="11"/>
  <c r="G3526" i="11"/>
  <c r="E3526" i="11"/>
  <c r="G3525" i="11"/>
  <c r="E3525" i="11"/>
  <c r="G3524" i="11"/>
  <c r="E3524" i="11"/>
  <c r="G3523" i="11"/>
  <c r="E3523" i="11"/>
  <c r="G3522" i="11"/>
  <c r="E3522" i="11"/>
  <c r="G3521" i="11"/>
  <c r="E3521" i="11"/>
  <c r="G3520" i="11"/>
  <c r="E3520" i="11"/>
  <c r="G3519" i="11"/>
  <c r="E3519" i="11"/>
  <c r="G3518" i="11"/>
  <c r="E3518" i="11"/>
  <c r="G3517" i="11"/>
  <c r="E3517" i="11"/>
  <c r="G3516" i="11"/>
  <c r="E3516" i="11"/>
  <c r="G3515" i="11"/>
  <c r="E3515" i="11"/>
  <c r="G3514" i="11"/>
  <c r="E3514" i="11"/>
  <c r="G3513" i="11"/>
  <c r="E3513" i="11"/>
  <c r="G3512" i="11"/>
  <c r="E3512" i="11"/>
  <c r="G3511" i="11"/>
  <c r="E3511" i="11"/>
  <c r="G3510" i="11"/>
  <c r="E3510" i="11"/>
  <c r="G3509" i="11"/>
  <c r="E3509" i="11"/>
  <c r="G3508" i="11"/>
  <c r="E3508" i="11"/>
  <c r="G3507" i="11"/>
  <c r="E3507" i="11"/>
  <c r="G3506" i="11"/>
  <c r="E3506" i="11"/>
  <c r="G3505" i="11"/>
  <c r="E3505" i="11"/>
  <c r="G3504" i="11"/>
  <c r="E3504" i="11"/>
  <c r="G3503" i="11"/>
  <c r="E3503" i="11"/>
  <c r="G3502" i="11"/>
  <c r="E3502" i="11"/>
  <c r="G3501" i="11"/>
  <c r="E3501" i="11"/>
  <c r="G3500" i="11"/>
  <c r="E3500" i="11"/>
  <c r="G3499" i="11"/>
  <c r="E3499" i="11"/>
  <c r="G3498" i="11"/>
  <c r="E3498" i="11"/>
  <c r="G3497" i="11"/>
  <c r="E3497" i="11"/>
  <c r="G3496" i="11"/>
  <c r="E3496" i="11"/>
  <c r="G3495" i="11"/>
  <c r="E3495" i="11"/>
  <c r="G3494" i="11"/>
  <c r="E3494" i="11"/>
  <c r="G3493" i="11"/>
  <c r="E3493" i="11"/>
  <c r="G3492" i="11"/>
  <c r="E3492" i="11"/>
  <c r="G3491" i="11"/>
  <c r="E3491" i="11"/>
  <c r="G3490" i="11"/>
  <c r="E3490" i="11"/>
  <c r="G3489" i="11"/>
  <c r="E3489" i="11"/>
  <c r="G3488" i="11"/>
  <c r="E3488" i="11"/>
  <c r="G3487" i="11"/>
  <c r="E3487" i="11"/>
  <c r="G3486" i="11"/>
  <c r="E3486" i="11"/>
  <c r="G3485" i="11"/>
  <c r="E3485" i="11"/>
  <c r="G3484" i="11"/>
  <c r="E3484" i="11"/>
  <c r="G3483" i="11"/>
  <c r="E3483" i="11"/>
  <c r="G3482" i="11"/>
  <c r="E3482" i="11"/>
  <c r="G3481" i="11"/>
  <c r="E3481" i="11"/>
  <c r="G3480" i="11"/>
  <c r="E3480" i="11"/>
  <c r="G3479" i="11"/>
  <c r="E3479" i="11"/>
  <c r="G3478" i="11"/>
  <c r="E3478" i="11"/>
  <c r="G3477" i="11"/>
  <c r="E3477" i="11"/>
  <c r="G3476" i="11"/>
  <c r="E3476" i="11"/>
  <c r="G3475" i="11"/>
  <c r="E3475" i="11"/>
  <c r="G3474" i="11"/>
  <c r="E3474" i="11"/>
  <c r="G3473" i="11"/>
  <c r="E3473" i="11"/>
  <c r="G3472" i="11"/>
  <c r="E3472" i="11"/>
  <c r="G3471" i="11"/>
  <c r="E3471" i="11"/>
  <c r="G3470" i="11"/>
  <c r="E3470" i="11"/>
  <c r="G3469" i="11"/>
  <c r="E3469" i="11"/>
  <c r="G3468" i="11"/>
  <c r="E3468" i="11"/>
  <c r="G3467" i="11"/>
  <c r="E3467" i="11"/>
  <c r="G3466" i="11"/>
  <c r="E3466" i="11"/>
  <c r="G3465" i="11"/>
  <c r="E3465" i="11"/>
  <c r="G3464" i="11"/>
  <c r="E3464" i="11"/>
  <c r="G3463" i="11"/>
  <c r="E3463" i="11"/>
  <c r="G3462" i="11"/>
  <c r="E3462" i="11"/>
  <c r="G3461" i="11"/>
  <c r="E3461" i="11"/>
  <c r="G3460" i="11"/>
  <c r="E3460" i="11"/>
  <c r="G3459" i="11"/>
  <c r="E3459" i="11"/>
  <c r="G3458" i="11"/>
  <c r="E3458" i="11"/>
  <c r="G3457" i="11"/>
  <c r="E3457" i="11"/>
  <c r="G3456" i="11"/>
  <c r="E3456" i="11"/>
  <c r="G3455" i="11"/>
  <c r="E3455" i="11"/>
  <c r="G3454" i="11"/>
  <c r="E3454" i="11"/>
  <c r="G3453" i="11"/>
  <c r="E3453" i="11"/>
  <c r="G3452" i="11"/>
  <c r="E3452" i="11"/>
  <c r="G3451" i="11"/>
  <c r="E3451" i="11"/>
  <c r="G3450" i="11"/>
  <c r="E3450" i="11"/>
  <c r="G3449" i="11"/>
  <c r="E3449" i="11"/>
  <c r="G3448" i="11"/>
  <c r="E3448" i="11"/>
  <c r="G3447" i="11"/>
  <c r="E3447" i="11"/>
  <c r="G3446" i="11"/>
  <c r="E3446" i="11"/>
  <c r="G3445" i="11"/>
  <c r="E3445" i="11"/>
  <c r="G3444" i="11"/>
  <c r="E3444" i="11"/>
  <c r="G3443" i="11"/>
  <c r="E3443" i="11"/>
  <c r="G3442" i="11"/>
  <c r="E3442" i="11"/>
  <c r="G3441" i="11"/>
  <c r="E3441" i="11"/>
  <c r="G3440" i="11"/>
  <c r="E3440" i="11"/>
  <c r="G3439" i="11"/>
  <c r="E3439" i="11"/>
  <c r="G3438" i="11"/>
  <c r="E3438" i="11"/>
  <c r="G3437" i="11"/>
  <c r="E3437" i="11"/>
  <c r="G3436" i="11"/>
  <c r="E3436" i="11"/>
  <c r="G3435" i="11"/>
  <c r="E3435" i="11"/>
  <c r="G3434" i="11"/>
  <c r="E3434" i="11"/>
  <c r="G3433" i="11"/>
  <c r="E3433" i="11"/>
  <c r="G3432" i="11"/>
  <c r="E3432" i="11"/>
  <c r="G3431" i="11"/>
  <c r="E3431" i="11"/>
  <c r="G3430" i="11"/>
  <c r="E3430" i="11"/>
  <c r="G3429" i="11"/>
  <c r="E3429" i="11"/>
  <c r="G3428" i="11"/>
  <c r="E3428" i="11"/>
  <c r="G3427" i="11"/>
  <c r="E3427" i="11"/>
  <c r="G3426" i="11"/>
  <c r="E3426" i="11"/>
  <c r="G3425" i="11"/>
  <c r="E3425" i="11"/>
  <c r="G3424" i="11"/>
  <c r="E3424" i="11"/>
  <c r="G3423" i="11"/>
  <c r="E3423" i="11"/>
  <c r="G3422" i="11"/>
  <c r="E3422" i="11"/>
  <c r="G3421" i="11"/>
  <c r="E3421" i="11"/>
  <c r="G3420" i="11"/>
  <c r="E3420" i="11"/>
  <c r="G3419" i="11"/>
  <c r="E3419" i="11"/>
  <c r="G3418" i="11"/>
  <c r="E3418" i="11"/>
  <c r="G3417" i="11"/>
  <c r="E3417" i="11"/>
  <c r="G3416" i="11"/>
  <c r="E3416" i="11"/>
  <c r="G3415" i="11"/>
  <c r="E3415" i="11"/>
  <c r="G3414" i="11"/>
  <c r="E3414" i="11"/>
  <c r="G3413" i="11"/>
  <c r="E3413" i="11"/>
  <c r="G3412" i="11"/>
  <c r="E3412" i="11"/>
  <c r="G3411" i="11"/>
  <c r="E3411" i="11"/>
  <c r="G3410" i="11"/>
  <c r="E3410" i="11"/>
  <c r="G3409" i="11"/>
  <c r="E3409" i="11"/>
  <c r="G3408" i="11"/>
  <c r="E3408" i="11"/>
  <c r="G3407" i="11"/>
  <c r="E3407" i="11"/>
  <c r="G3406" i="11"/>
  <c r="E3406" i="11"/>
  <c r="G3405" i="11"/>
  <c r="E3405" i="11"/>
  <c r="G3404" i="11"/>
  <c r="E3404" i="11"/>
  <c r="G3403" i="11"/>
  <c r="E3403" i="11"/>
  <c r="G3402" i="11"/>
  <c r="E3402" i="11"/>
  <c r="G3401" i="11"/>
  <c r="E3401" i="11"/>
  <c r="G3400" i="11"/>
  <c r="E3400" i="11"/>
  <c r="G3399" i="11"/>
  <c r="E3399" i="11"/>
  <c r="G3398" i="11"/>
  <c r="E3398" i="11"/>
  <c r="G3397" i="11"/>
  <c r="E3397" i="11"/>
  <c r="G3396" i="11"/>
  <c r="E3396" i="11"/>
  <c r="G3395" i="11"/>
  <c r="E3395" i="11"/>
  <c r="G3394" i="11"/>
  <c r="E3394" i="11"/>
  <c r="G3393" i="11"/>
  <c r="E3393" i="11"/>
  <c r="G3392" i="11"/>
  <c r="E3392" i="11"/>
  <c r="G3391" i="11"/>
  <c r="E3391" i="11"/>
  <c r="G3390" i="11"/>
  <c r="E3390" i="11"/>
  <c r="G3389" i="11"/>
  <c r="E3389" i="11"/>
  <c r="G3388" i="11"/>
  <c r="E3388" i="11"/>
  <c r="G3387" i="11"/>
  <c r="E3387" i="11"/>
  <c r="G3386" i="11"/>
  <c r="E3386" i="11"/>
  <c r="G3385" i="11"/>
  <c r="E3385" i="11"/>
  <c r="G3384" i="11"/>
  <c r="E3384" i="11"/>
  <c r="G3383" i="11"/>
  <c r="E3383" i="11"/>
  <c r="G3382" i="11"/>
  <c r="E3382" i="11"/>
  <c r="G3381" i="11"/>
  <c r="E3381" i="11"/>
  <c r="G3380" i="11"/>
  <c r="E3380" i="11"/>
  <c r="G3379" i="11"/>
  <c r="E3379" i="11"/>
  <c r="G3378" i="11"/>
  <c r="E3378" i="11"/>
  <c r="G3377" i="11"/>
  <c r="E3377" i="11"/>
  <c r="G3376" i="11"/>
  <c r="E3376" i="11"/>
  <c r="G3375" i="11"/>
  <c r="E3375" i="11"/>
  <c r="G3374" i="11"/>
  <c r="E3374" i="11"/>
  <c r="G3373" i="11"/>
  <c r="E3373" i="11"/>
  <c r="G3372" i="11"/>
  <c r="E3372" i="11"/>
  <c r="G3371" i="11"/>
  <c r="E3371" i="11"/>
  <c r="G3370" i="11"/>
  <c r="E3370" i="11"/>
  <c r="G3369" i="11"/>
  <c r="E3369" i="11"/>
  <c r="G3368" i="11"/>
  <c r="E3368" i="11"/>
  <c r="G3367" i="11"/>
  <c r="E3367" i="11"/>
  <c r="G3366" i="11"/>
  <c r="E3366" i="11"/>
  <c r="G3365" i="11"/>
  <c r="E3365" i="11"/>
  <c r="G3364" i="11"/>
  <c r="E3364" i="11"/>
  <c r="G3363" i="11"/>
  <c r="E3363" i="11"/>
  <c r="G3362" i="11"/>
  <c r="E3362" i="11"/>
  <c r="G3361" i="11"/>
  <c r="E3361" i="11"/>
  <c r="G3360" i="11"/>
  <c r="E3360" i="11"/>
  <c r="G3359" i="11"/>
  <c r="E3359" i="11"/>
  <c r="G3358" i="11"/>
  <c r="E3358" i="11"/>
  <c r="G3357" i="11"/>
  <c r="E3357" i="11"/>
  <c r="G3356" i="11"/>
  <c r="E3356" i="11"/>
  <c r="G3355" i="11"/>
  <c r="E3355" i="11"/>
  <c r="G3354" i="11"/>
  <c r="E3354" i="11"/>
  <c r="G3353" i="11"/>
  <c r="E3353" i="11"/>
  <c r="G3352" i="11"/>
  <c r="E3352" i="11"/>
  <c r="G3351" i="11"/>
  <c r="E3351" i="11"/>
  <c r="G3350" i="11"/>
  <c r="E3350" i="11"/>
  <c r="G3349" i="11"/>
  <c r="E3349" i="11"/>
  <c r="G3348" i="11"/>
  <c r="E3348" i="11"/>
  <c r="G3347" i="11"/>
  <c r="E3347" i="11"/>
  <c r="G3346" i="11"/>
  <c r="E3346" i="11"/>
  <c r="G3345" i="11"/>
  <c r="E3345" i="11"/>
  <c r="G3344" i="11"/>
  <c r="E3344" i="11"/>
  <c r="G3343" i="11"/>
  <c r="E3343" i="11"/>
  <c r="G3342" i="11"/>
  <c r="E3342" i="11"/>
  <c r="G3341" i="11"/>
  <c r="E3341" i="11"/>
  <c r="G3340" i="11"/>
  <c r="E3340" i="11"/>
  <c r="G3339" i="11"/>
  <c r="E3339" i="11"/>
  <c r="G3338" i="11"/>
  <c r="E3338" i="11"/>
  <c r="G3337" i="11"/>
  <c r="E3337" i="11"/>
  <c r="G3336" i="11"/>
  <c r="E3336" i="11"/>
  <c r="G3335" i="11"/>
  <c r="E3335" i="11"/>
  <c r="G3334" i="11"/>
  <c r="E3334" i="11"/>
  <c r="G3333" i="11"/>
  <c r="E3333" i="11"/>
  <c r="G3332" i="11"/>
  <c r="E3332" i="11"/>
  <c r="G3331" i="11"/>
  <c r="E3331" i="11"/>
  <c r="G3330" i="11"/>
  <c r="E3330" i="11"/>
  <c r="G3329" i="11"/>
  <c r="E3329" i="11"/>
  <c r="G3328" i="11"/>
  <c r="E3328" i="11"/>
  <c r="G3327" i="11"/>
  <c r="E3327" i="11"/>
  <c r="G3326" i="11"/>
  <c r="E3326" i="11"/>
  <c r="G3325" i="11"/>
  <c r="E3325" i="11"/>
  <c r="G3324" i="11"/>
  <c r="E3324" i="11"/>
  <c r="G3323" i="11"/>
  <c r="E3323" i="11"/>
  <c r="G3322" i="11"/>
  <c r="E3322" i="11"/>
  <c r="G3321" i="11"/>
  <c r="E3321" i="11"/>
  <c r="G3320" i="11"/>
  <c r="E3320" i="11"/>
  <c r="G3319" i="11"/>
  <c r="E3319" i="11"/>
  <c r="G3318" i="11"/>
  <c r="E3318" i="11"/>
  <c r="G3317" i="11"/>
  <c r="E3317" i="11"/>
  <c r="G3316" i="11"/>
  <c r="E3316" i="11"/>
  <c r="G3315" i="11"/>
  <c r="E3315" i="11"/>
  <c r="G3314" i="11"/>
  <c r="E3314" i="11"/>
  <c r="G3313" i="11"/>
  <c r="E3313" i="11"/>
  <c r="G3312" i="11"/>
  <c r="E3312" i="11"/>
  <c r="G3311" i="11"/>
  <c r="E3311" i="11"/>
  <c r="G3310" i="11"/>
  <c r="E3310" i="11"/>
  <c r="G3309" i="11"/>
  <c r="E3309" i="11"/>
  <c r="G3308" i="11"/>
  <c r="E3308" i="11"/>
  <c r="G3307" i="11"/>
  <c r="E3307" i="11"/>
  <c r="G3306" i="11"/>
  <c r="E3306" i="11"/>
  <c r="G3305" i="11"/>
  <c r="E3305" i="11"/>
  <c r="G3304" i="11"/>
  <c r="E3304" i="11"/>
  <c r="G3303" i="11"/>
  <c r="E3303" i="11"/>
  <c r="G3302" i="11"/>
  <c r="E3302" i="11"/>
  <c r="G3301" i="11"/>
  <c r="E3301" i="11"/>
  <c r="G3300" i="11"/>
  <c r="E3300" i="11"/>
  <c r="G3299" i="11"/>
  <c r="E3299" i="11"/>
  <c r="G3298" i="11"/>
  <c r="E3298" i="11"/>
  <c r="G3297" i="11"/>
  <c r="E3297" i="11"/>
  <c r="G3296" i="11"/>
  <c r="E3296" i="11"/>
  <c r="G3295" i="11"/>
  <c r="E3295" i="11"/>
  <c r="G3294" i="11"/>
  <c r="E3294" i="11"/>
  <c r="G3293" i="11"/>
  <c r="E3293" i="11"/>
  <c r="G3292" i="11"/>
  <c r="E3292" i="11"/>
  <c r="G3291" i="11"/>
  <c r="E3291" i="11"/>
  <c r="G3290" i="11"/>
  <c r="E3290" i="11"/>
  <c r="G3289" i="11"/>
  <c r="E3289" i="11"/>
  <c r="G3288" i="11"/>
  <c r="E3288" i="11"/>
  <c r="G3287" i="11"/>
  <c r="E3287" i="11"/>
  <c r="G3286" i="11"/>
  <c r="E3286" i="11"/>
  <c r="G3285" i="11"/>
  <c r="E3285" i="11"/>
  <c r="G3284" i="11"/>
  <c r="E3284" i="11"/>
  <c r="G3283" i="11"/>
  <c r="E3283" i="11"/>
  <c r="G3282" i="11"/>
  <c r="E3282" i="11"/>
  <c r="G3281" i="11"/>
  <c r="E3281" i="11"/>
  <c r="G3280" i="11"/>
  <c r="E3280" i="11"/>
  <c r="G3279" i="11"/>
  <c r="E3279" i="11"/>
  <c r="G3278" i="11"/>
  <c r="E3278" i="11"/>
  <c r="G3277" i="11"/>
  <c r="E3277" i="11"/>
  <c r="G3276" i="11"/>
  <c r="E3276" i="11"/>
  <c r="G3275" i="11"/>
  <c r="E3275" i="11"/>
  <c r="G3274" i="11"/>
  <c r="E3274" i="11"/>
  <c r="G3273" i="11"/>
  <c r="E3273" i="11"/>
  <c r="G3272" i="11"/>
  <c r="E3272" i="11"/>
  <c r="G3271" i="11"/>
  <c r="E3271" i="11"/>
  <c r="G3270" i="11"/>
  <c r="E3270" i="11"/>
  <c r="G3269" i="11"/>
  <c r="E3269" i="11"/>
  <c r="G3268" i="11"/>
  <c r="E3268" i="11"/>
  <c r="G3267" i="11"/>
  <c r="E3267" i="11"/>
  <c r="G3266" i="11"/>
  <c r="E3266" i="11"/>
  <c r="G3265" i="11"/>
  <c r="E3265" i="11"/>
  <c r="G3264" i="11"/>
  <c r="E3264" i="11"/>
  <c r="G3263" i="11"/>
  <c r="E3263" i="11"/>
  <c r="G3262" i="11"/>
  <c r="E3262" i="11"/>
  <c r="G3261" i="11"/>
  <c r="E3261" i="11"/>
  <c r="G3260" i="11"/>
  <c r="E3260" i="11"/>
  <c r="G3259" i="11"/>
  <c r="E3259" i="11"/>
  <c r="G3258" i="11"/>
  <c r="E3258" i="11"/>
  <c r="G3257" i="11"/>
  <c r="E3257" i="11"/>
  <c r="G3256" i="11"/>
  <c r="E3256" i="11"/>
  <c r="G3255" i="11"/>
  <c r="E3255" i="11"/>
  <c r="G3254" i="11"/>
  <c r="E3254" i="11"/>
  <c r="G3253" i="11"/>
  <c r="E3253" i="11"/>
  <c r="G3252" i="11"/>
  <c r="E3252" i="11"/>
  <c r="G3251" i="11"/>
  <c r="E3251" i="11"/>
  <c r="G3250" i="11"/>
  <c r="E3250" i="11"/>
  <c r="G3249" i="11"/>
  <c r="E3249" i="11"/>
  <c r="G3248" i="11"/>
  <c r="E3248" i="11"/>
  <c r="G3247" i="11"/>
  <c r="E3247" i="11"/>
  <c r="G3246" i="11"/>
  <c r="E3246" i="11"/>
  <c r="G3245" i="11"/>
  <c r="E3245" i="11"/>
  <c r="G3244" i="11"/>
  <c r="E3244" i="11"/>
  <c r="G3243" i="11"/>
  <c r="E3243" i="11"/>
  <c r="G3242" i="11"/>
  <c r="E3242" i="11"/>
  <c r="G3241" i="11"/>
  <c r="E3241" i="11"/>
  <c r="G3240" i="11"/>
  <c r="E3240" i="11"/>
  <c r="G3239" i="11"/>
  <c r="E3239" i="11"/>
  <c r="G3238" i="11"/>
  <c r="E3238" i="11"/>
  <c r="G3237" i="11"/>
  <c r="E3237" i="11"/>
  <c r="G3236" i="11"/>
  <c r="E3236" i="11"/>
  <c r="G3235" i="11"/>
  <c r="E3235" i="11"/>
  <c r="G3234" i="11"/>
  <c r="E3234" i="11"/>
  <c r="G3233" i="11"/>
  <c r="E3233" i="11"/>
  <c r="G3232" i="11"/>
  <c r="E3232" i="11"/>
  <c r="G3231" i="11"/>
  <c r="E3231" i="11"/>
  <c r="G3230" i="11"/>
  <c r="E3230" i="11"/>
  <c r="G3229" i="11"/>
  <c r="E3229" i="11"/>
  <c r="G3228" i="11"/>
  <c r="E3228" i="11"/>
  <c r="G3227" i="11"/>
  <c r="E3227" i="11"/>
  <c r="G3226" i="11"/>
  <c r="E3226" i="11"/>
  <c r="G3225" i="11"/>
  <c r="E3225" i="11"/>
  <c r="G3224" i="11"/>
  <c r="E3224" i="11"/>
  <c r="G3223" i="11"/>
  <c r="E3223" i="11"/>
  <c r="G3222" i="11"/>
  <c r="E3222" i="11"/>
  <c r="G3221" i="11"/>
  <c r="E3221" i="11"/>
  <c r="G3220" i="11"/>
  <c r="E3220" i="11"/>
  <c r="G3219" i="11"/>
  <c r="E3219" i="11"/>
  <c r="G3218" i="11"/>
  <c r="E3218" i="11"/>
  <c r="G3217" i="11"/>
  <c r="E3217" i="11"/>
  <c r="G3216" i="11"/>
  <c r="E3216" i="11"/>
  <c r="G3215" i="11"/>
  <c r="E3215" i="11"/>
  <c r="G3214" i="11"/>
  <c r="E3214" i="11"/>
  <c r="G3213" i="11"/>
  <c r="E3213" i="11"/>
  <c r="G3212" i="11"/>
  <c r="E3212" i="11"/>
  <c r="G3211" i="11"/>
  <c r="E3211" i="11"/>
  <c r="G3210" i="11"/>
  <c r="E3210" i="11"/>
  <c r="G3209" i="11"/>
  <c r="E3209" i="11"/>
  <c r="G3208" i="11"/>
  <c r="E3208" i="11"/>
  <c r="G3207" i="11"/>
  <c r="E3207" i="11"/>
  <c r="G3206" i="11"/>
  <c r="E3206" i="11"/>
  <c r="G3205" i="11"/>
  <c r="E3205" i="11"/>
  <c r="G3204" i="11"/>
  <c r="E3204" i="11"/>
  <c r="G3203" i="11"/>
  <c r="E3203" i="11"/>
  <c r="G3202" i="11"/>
  <c r="E3202" i="11"/>
  <c r="G3201" i="11"/>
  <c r="E3201" i="11"/>
  <c r="G3200" i="11"/>
  <c r="E3200" i="11"/>
  <c r="G3199" i="11"/>
  <c r="E3199" i="11"/>
  <c r="G3198" i="11"/>
  <c r="E3198" i="11"/>
  <c r="G3197" i="11"/>
  <c r="E3197" i="11"/>
  <c r="G3196" i="11"/>
  <c r="E3196" i="11"/>
  <c r="G3195" i="11"/>
  <c r="E3195" i="11"/>
  <c r="G3194" i="11"/>
  <c r="E3194" i="11"/>
  <c r="G3193" i="11"/>
  <c r="E3193" i="11"/>
  <c r="G3192" i="11"/>
  <c r="E3192" i="11"/>
  <c r="G3191" i="11"/>
  <c r="E3191" i="11"/>
  <c r="G3190" i="11"/>
  <c r="E3190" i="11"/>
  <c r="G3189" i="11"/>
  <c r="E3189" i="11"/>
  <c r="G3188" i="11"/>
  <c r="E3188" i="11"/>
  <c r="G3187" i="11"/>
  <c r="E3187" i="11"/>
  <c r="G3186" i="11"/>
  <c r="E3186" i="11"/>
  <c r="G3185" i="11"/>
  <c r="E3185" i="11"/>
  <c r="G3184" i="11"/>
  <c r="E3184" i="11"/>
  <c r="G3183" i="11"/>
  <c r="E3183" i="11"/>
  <c r="G3182" i="11"/>
  <c r="E3182" i="11"/>
  <c r="G3181" i="11"/>
  <c r="E3181" i="11"/>
  <c r="G3180" i="11"/>
  <c r="E3180" i="11"/>
  <c r="G3179" i="11"/>
  <c r="E3179" i="11"/>
  <c r="G3178" i="11"/>
  <c r="E3178" i="11"/>
  <c r="G3177" i="11"/>
  <c r="E3177" i="11"/>
  <c r="G3176" i="11"/>
  <c r="E3176" i="11"/>
  <c r="G3175" i="11"/>
  <c r="E3175" i="11"/>
  <c r="G3174" i="11"/>
  <c r="E3174" i="11"/>
  <c r="G3173" i="11"/>
  <c r="E3173" i="11"/>
  <c r="G3172" i="11"/>
  <c r="E3172" i="11"/>
  <c r="G3171" i="11"/>
  <c r="E3171" i="11"/>
  <c r="G3170" i="11"/>
  <c r="E3170" i="11"/>
  <c r="G3169" i="11"/>
  <c r="E3169" i="11"/>
  <c r="G3168" i="11"/>
  <c r="E3168" i="11"/>
  <c r="G3167" i="11"/>
  <c r="E3167" i="11"/>
  <c r="G3166" i="11"/>
  <c r="E3166" i="11"/>
  <c r="G3165" i="11"/>
  <c r="E3165" i="11"/>
  <c r="G3164" i="11"/>
  <c r="E3164" i="11"/>
  <c r="G3163" i="11"/>
  <c r="E3163" i="11"/>
  <c r="G3162" i="11"/>
  <c r="E3162" i="11"/>
  <c r="G3161" i="11"/>
  <c r="E3161" i="11"/>
  <c r="G3160" i="11"/>
  <c r="E3160" i="11"/>
  <c r="G3159" i="11"/>
  <c r="E3159" i="11"/>
  <c r="G3158" i="11"/>
  <c r="E3158" i="11"/>
  <c r="G3157" i="11"/>
  <c r="E3157" i="11"/>
  <c r="G3156" i="11"/>
  <c r="E3156" i="11"/>
  <c r="G3155" i="11"/>
  <c r="E3155" i="11"/>
  <c r="G3154" i="11"/>
  <c r="E3154" i="11"/>
  <c r="G3153" i="11"/>
  <c r="E3153" i="11"/>
  <c r="G3152" i="11"/>
  <c r="E3152" i="11"/>
  <c r="G3151" i="11"/>
  <c r="E3151" i="11"/>
  <c r="G3150" i="11"/>
  <c r="E3150" i="11"/>
  <c r="G3149" i="11"/>
  <c r="E3149" i="11"/>
  <c r="G3148" i="11"/>
  <c r="E3148" i="11"/>
  <c r="G3147" i="11"/>
  <c r="E3147" i="11"/>
  <c r="G3146" i="11"/>
  <c r="E3146" i="11"/>
  <c r="G3145" i="11"/>
  <c r="E3145" i="11"/>
  <c r="G3144" i="11"/>
  <c r="E3144" i="11"/>
  <c r="G3143" i="11"/>
  <c r="E3143" i="11"/>
  <c r="G3142" i="11"/>
  <c r="E3142" i="11"/>
  <c r="G3141" i="11"/>
  <c r="E3141" i="11"/>
  <c r="G3140" i="11"/>
  <c r="E3140" i="11"/>
  <c r="G3139" i="11"/>
  <c r="E3139" i="11"/>
  <c r="G3138" i="11"/>
  <c r="E3138" i="11"/>
  <c r="G3137" i="11"/>
  <c r="E3137" i="11"/>
  <c r="G3136" i="11"/>
  <c r="E3136" i="11"/>
  <c r="G3135" i="11"/>
  <c r="E3135" i="11"/>
  <c r="G3134" i="11"/>
  <c r="E3134" i="11"/>
  <c r="G3133" i="11"/>
  <c r="E3133" i="11"/>
  <c r="G3132" i="11"/>
  <c r="E3132" i="11"/>
  <c r="G3131" i="11"/>
  <c r="E3131" i="11"/>
  <c r="G3130" i="11"/>
  <c r="E3130" i="11"/>
  <c r="G3129" i="11"/>
  <c r="E3129" i="11"/>
  <c r="G3128" i="11"/>
  <c r="E3128" i="11"/>
  <c r="G3127" i="11"/>
  <c r="E3127" i="11"/>
  <c r="G3126" i="11"/>
  <c r="E3126" i="11"/>
  <c r="G3125" i="11"/>
  <c r="E3125" i="11"/>
  <c r="G3124" i="11"/>
  <c r="E3124" i="11"/>
  <c r="G3123" i="11"/>
  <c r="E3123" i="11"/>
  <c r="G3122" i="11"/>
  <c r="E3122" i="11"/>
  <c r="G3121" i="11"/>
  <c r="E3121" i="11"/>
  <c r="G3120" i="11"/>
  <c r="E3120" i="11"/>
  <c r="G3119" i="11"/>
  <c r="E3119" i="11"/>
  <c r="G3118" i="11"/>
  <c r="E3118" i="11"/>
  <c r="G3117" i="11"/>
  <c r="E3117" i="11"/>
  <c r="G3116" i="11"/>
  <c r="E3116" i="11"/>
  <c r="G3115" i="11"/>
  <c r="E3115" i="11"/>
  <c r="G3114" i="11"/>
  <c r="E3114" i="11"/>
  <c r="G3113" i="11"/>
  <c r="E3113" i="11"/>
  <c r="G3112" i="11"/>
  <c r="E3112" i="11"/>
  <c r="G3111" i="11"/>
  <c r="E3111" i="11"/>
  <c r="G3110" i="11"/>
  <c r="E3110" i="11"/>
  <c r="G3109" i="11"/>
  <c r="E3109" i="11"/>
  <c r="G3108" i="11"/>
  <c r="E3108" i="11"/>
  <c r="G3107" i="11"/>
  <c r="E3107" i="11"/>
  <c r="G3106" i="11"/>
  <c r="E3106" i="11"/>
  <c r="G3105" i="11"/>
  <c r="E3105" i="11"/>
  <c r="G3104" i="11"/>
  <c r="E3104" i="11"/>
  <c r="G3103" i="11"/>
  <c r="E3103" i="11"/>
  <c r="G3102" i="11"/>
  <c r="E3102" i="11"/>
  <c r="G3101" i="11"/>
  <c r="E3101" i="11"/>
  <c r="G3100" i="11"/>
  <c r="E3100" i="11"/>
  <c r="G3099" i="11"/>
  <c r="E3099" i="11"/>
  <c r="G3098" i="11"/>
  <c r="E3098" i="11"/>
  <c r="G3097" i="11"/>
  <c r="E3097" i="11"/>
  <c r="G3096" i="11"/>
  <c r="E3096" i="11"/>
  <c r="G3095" i="11"/>
  <c r="E3095" i="11"/>
  <c r="G3094" i="11"/>
  <c r="E3094" i="11"/>
  <c r="G3093" i="11"/>
  <c r="E3093" i="11"/>
  <c r="G3092" i="11"/>
  <c r="E3092" i="11"/>
  <c r="G3091" i="11"/>
  <c r="E3091" i="11"/>
  <c r="G3090" i="11"/>
  <c r="E3090" i="11"/>
  <c r="G3089" i="11"/>
  <c r="E3089" i="11"/>
  <c r="G3088" i="11"/>
  <c r="E3088" i="11"/>
  <c r="G3087" i="11"/>
  <c r="E3087" i="11"/>
  <c r="G3086" i="11"/>
  <c r="E3086" i="11"/>
  <c r="G3085" i="11"/>
  <c r="E3085" i="11"/>
  <c r="G3084" i="11"/>
  <c r="E3084" i="11"/>
  <c r="G3083" i="11"/>
  <c r="E3083" i="11"/>
  <c r="G3082" i="11"/>
  <c r="E3082" i="11"/>
  <c r="G3081" i="11"/>
  <c r="E3081" i="11"/>
  <c r="G3080" i="11"/>
  <c r="E3080" i="11"/>
  <c r="G3079" i="11"/>
  <c r="E3079" i="11"/>
  <c r="G3078" i="11"/>
  <c r="E3078" i="11"/>
  <c r="G3077" i="11"/>
  <c r="E3077" i="11"/>
  <c r="G3076" i="11"/>
  <c r="E3076" i="11"/>
  <c r="G3075" i="11"/>
  <c r="E3075" i="11"/>
  <c r="G3074" i="11"/>
  <c r="E3074" i="11"/>
  <c r="G3073" i="11"/>
  <c r="E3073" i="11"/>
  <c r="G3072" i="11"/>
  <c r="E3072" i="11"/>
  <c r="G3071" i="11"/>
  <c r="E3071" i="11"/>
  <c r="G3070" i="11"/>
  <c r="E3070" i="11"/>
  <c r="G3069" i="11"/>
  <c r="E3069" i="11"/>
  <c r="G3068" i="11"/>
  <c r="E3068" i="11"/>
  <c r="G3067" i="11"/>
  <c r="E3067" i="11"/>
  <c r="G3066" i="11"/>
  <c r="E3066" i="11"/>
  <c r="G3065" i="11"/>
  <c r="E3065" i="11"/>
  <c r="G3064" i="11"/>
  <c r="E3064" i="11"/>
  <c r="G3063" i="11"/>
  <c r="E3063" i="11"/>
  <c r="G3062" i="11"/>
  <c r="E3062" i="11"/>
  <c r="G3061" i="11"/>
  <c r="E3061" i="11"/>
  <c r="G3060" i="11"/>
  <c r="E3060" i="11"/>
  <c r="G3059" i="11"/>
  <c r="E3059" i="11"/>
  <c r="G3058" i="11"/>
  <c r="E3058" i="11"/>
  <c r="G3057" i="11"/>
  <c r="E3057" i="11"/>
  <c r="G3056" i="11"/>
  <c r="E3056" i="11"/>
  <c r="G3055" i="11"/>
  <c r="E3055" i="11"/>
  <c r="G3054" i="11"/>
  <c r="E3054" i="11"/>
  <c r="G3053" i="11"/>
  <c r="E3053" i="11"/>
  <c r="G3052" i="11"/>
  <c r="E3052" i="11"/>
  <c r="G3051" i="11"/>
  <c r="E3051" i="11"/>
  <c r="G3050" i="11"/>
  <c r="E3050" i="11"/>
  <c r="G3049" i="11"/>
  <c r="E3049" i="11"/>
  <c r="G3048" i="11"/>
  <c r="E3048" i="11"/>
  <c r="G3047" i="11"/>
  <c r="E3047" i="11"/>
  <c r="G3046" i="11"/>
  <c r="E3046" i="11"/>
  <c r="G3045" i="11"/>
  <c r="E3045" i="11"/>
  <c r="G3044" i="11"/>
  <c r="E3044" i="11"/>
  <c r="G3043" i="11"/>
  <c r="E3043" i="11"/>
  <c r="G3042" i="11"/>
  <c r="E3042" i="11"/>
  <c r="G3041" i="11"/>
  <c r="E3041" i="11"/>
  <c r="G3040" i="11"/>
  <c r="E3040" i="11"/>
  <c r="G3039" i="11"/>
  <c r="E3039" i="11"/>
  <c r="G3038" i="11"/>
  <c r="E3038" i="11"/>
  <c r="G3037" i="11"/>
  <c r="E3037" i="11"/>
  <c r="G3036" i="11"/>
  <c r="E3036" i="11"/>
  <c r="G3035" i="11"/>
  <c r="E3035" i="11"/>
  <c r="G3034" i="11"/>
  <c r="E3034" i="11"/>
  <c r="G3033" i="11"/>
  <c r="E3033" i="11"/>
  <c r="G3032" i="11"/>
  <c r="E3032" i="11"/>
  <c r="G3031" i="11"/>
  <c r="E3031" i="11"/>
  <c r="G3030" i="11"/>
  <c r="E3030" i="11"/>
  <c r="G3029" i="11"/>
  <c r="E3029" i="11"/>
  <c r="G3028" i="11"/>
  <c r="E3028" i="11"/>
  <c r="G3027" i="11"/>
  <c r="E3027" i="11"/>
  <c r="G3026" i="11"/>
  <c r="E3026" i="11"/>
  <c r="G3025" i="11"/>
  <c r="E3025" i="11"/>
  <c r="G3024" i="11"/>
  <c r="E3024" i="11"/>
  <c r="G3023" i="11"/>
  <c r="E3023" i="11"/>
  <c r="G3022" i="11"/>
  <c r="E3022" i="11"/>
  <c r="G3021" i="11"/>
  <c r="E3021" i="11"/>
  <c r="G3020" i="11"/>
  <c r="E3020" i="11"/>
  <c r="G3019" i="11"/>
  <c r="E3019" i="11"/>
  <c r="G3018" i="11"/>
  <c r="E3018" i="11"/>
  <c r="G3017" i="11"/>
  <c r="E3017" i="11"/>
  <c r="G3016" i="11"/>
  <c r="E3016" i="11"/>
  <c r="G3015" i="11"/>
  <c r="E3015" i="11"/>
  <c r="G3014" i="11"/>
  <c r="E3014" i="11"/>
  <c r="G3013" i="11"/>
  <c r="E3013" i="11"/>
  <c r="G3012" i="11"/>
  <c r="E3012" i="11"/>
  <c r="G3011" i="11"/>
  <c r="E3011" i="11"/>
  <c r="G3010" i="11"/>
  <c r="E3010" i="11"/>
  <c r="G3009" i="11"/>
  <c r="E3009" i="11"/>
  <c r="G3008" i="11"/>
  <c r="E3008" i="11"/>
  <c r="G3007" i="11"/>
  <c r="E3007" i="11"/>
  <c r="G3006" i="11"/>
  <c r="E3006" i="11"/>
  <c r="G3005" i="11"/>
  <c r="E3005" i="11"/>
  <c r="G3004" i="11"/>
  <c r="E3004" i="11"/>
  <c r="G3003" i="11"/>
  <c r="E3003" i="11"/>
  <c r="G3002" i="11"/>
  <c r="E3002" i="11"/>
  <c r="G3001" i="11"/>
  <c r="E3001" i="11"/>
  <c r="G3000" i="11"/>
  <c r="E3000" i="11"/>
  <c r="G2999" i="11"/>
  <c r="E2999" i="11"/>
  <c r="G2998" i="11"/>
  <c r="E2998" i="11"/>
  <c r="G2997" i="11"/>
  <c r="E2997" i="11"/>
  <c r="G2996" i="11"/>
  <c r="E2996" i="11"/>
  <c r="G2995" i="11"/>
  <c r="E2995" i="11"/>
  <c r="G2994" i="11"/>
  <c r="E2994" i="11"/>
  <c r="G2993" i="11"/>
  <c r="E2993" i="11"/>
  <c r="G2992" i="11"/>
  <c r="E2992" i="11"/>
  <c r="G2991" i="11"/>
  <c r="E2991" i="11"/>
  <c r="G2990" i="11"/>
  <c r="E2990" i="11"/>
  <c r="G2989" i="11"/>
  <c r="E2989" i="11"/>
  <c r="G2988" i="11"/>
  <c r="E2988" i="11"/>
  <c r="G2987" i="11"/>
  <c r="E2987" i="11"/>
  <c r="G2986" i="11"/>
  <c r="E2986" i="11"/>
  <c r="G2985" i="11"/>
  <c r="E2985" i="11"/>
  <c r="G2984" i="11"/>
  <c r="E2984" i="11"/>
  <c r="G2983" i="11"/>
  <c r="E2983" i="11"/>
  <c r="G2982" i="11"/>
  <c r="E2982" i="11"/>
  <c r="G2981" i="11"/>
  <c r="E2981" i="11"/>
  <c r="G2980" i="11"/>
  <c r="E2980" i="11"/>
  <c r="G2979" i="11"/>
  <c r="E2979" i="11"/>
  <c r="G2978" i="11"/>
  <c r="E2978" i="11"/>
  <c r="G2977" i="11"/>
  <c r="E2977" i="11"/>
  <c r="G2976" i="11"/>
  <c r="E2976" i="11"/>
  <c r="G2975" i="11"/>
  <c r="E2975" i="11"/>
  <c r="G2974" i="11"/>
  <c r="E2974" i="11"/>
  <c r="G2973" i="11"/>
  <c r="E2973" i="11"/>
  <c r="G2972" i="11"/>
  <c r="E2972" i="11"/>
  <c r="G2971" i="11"/>
  <c r="E2971" i="11"/>
  <c r="G2970" i="11"/>
  <c r="E2970" i="11"/>
  <c r="G2969" i="11"/>
  <c r="E2969" i="11"/>
  <c r="G2968" i="11"/>
  <c r="E2968" i="11"/>
  <c r="G2967" i="11"/>
  <c r="E2967" i="11"/>
  <c r="G2966" i="11"/>
  <c r="E2966" i="11"/>
  <c r="G2965" i="11"/>
  <c r="E2965" i="11"/>
  <c r="G2964" i="11"/>
  <c r="E2964" i="11"/>
  <c r="G2963" i="11"/>
  <c r="E2963" i="11"/>
  <c r="G2962" i="11"/>
  <c r="E2962" i="11"/>
  <c r="G2961" i="11"/>
  <c r="E2961" i="11"/>
  <c r="G2960" i="11"/>
  <c r="E2960" i="11"/>
  <c r="G2959" i="11"/>
  <c r="E2959" i="11"/>
  <c r="G2958" i="11"/>
  <c r="E2958" i="11"/>
  <c r="G2957" i="11"/>
  <c r="E2957" i="11"/>
  <c r="G2956" i="11"/>
  <c r="E2956" i="11"/>
  <c r="G2955" i="11"/>
  <c r="E2955" i="11"/>
  <c r="G2954" i="11"/>
  <c r="E2954" i="11"/>
  <c r="G2953" i="11"/>
  <c r="E2953" i="11"/>
  <c r="G2952" i="11"/>
  <c r="E2952" i="11"/>
  <c r="G2951" i="11"/>
  <c r="E2951" i="11"/>
  <c r="G2950" i="11"/>
  <c r="E2950" i="11"/>
  <c r="G2949" i="11"/>
  <c r="E2949" i="11"/>
  <c r="G2948" i="11"/>
  <c r="E2948" i="11"/>
  <c r="G2947" i="11"/>
  <c r="E2947" i="11"/>
  <c r="G2946" i="11"/>
  <c r="E2946" i="11"/>
  <c r="G2945" i="11"/>
  <c r="E2945" i="11"/>
  <c r="G2944" i="11"/>
  <c r="E2944" i="11"/>
  <c r="G2943" i="11"/>
  <c r="E2943" i="11"/>
  <c r="G2942" i="11"/>
  <c r="E2942" i="11"/>
  <c r="G2941" i="11"/>
  <c r="E2941" i="11"/>
  <c r="G2940" i="11"/>
  <c r="E2940" i="11"/>
  <c r="G2939" i="11"/>
  <c r="E2939" i="11"/>
  <c r="G2938" i="11"/>
  <c r="E2938" i="11"/>
  <c r="G2937" i="11"/>
  <c r="E2937" i="11"/>
  <c r="G2936" i="11"/>
  <c r="E2936" i="11"/>
  <c r="G2935" i="11"/>
  <c r="E2935" i="11"/>
  <c r="G2934" i="11"/>
  <c r="E2934" i="11"/>
  <c r="G2933" i="11"/>
  <c r="E2933" i="11"/>
  <c r="G2932" i="11"/>
  <c r="E2932" i="11"/>
  <c r="G2931" i="11"/>
  <c r="E2931" i="11"/>
  <c r="G2930" i="11"/>
  <c r="E2930" i="11"/>
  <c r="G2929" i="11"/>
  <c r="E2929" i="11"/>
  <c r="G2928" i="11"/>
  <c r="E2928" i="11"/>
  <c r="G2927" i="11"/>
  <c r="E2927" i="11"/>
  <c r="G2926" i="11"/>
  <c r="E2926" i="11"/>
  <c r="G2925" i="11"/>
  <c r="E2925" i="11"/>
  <c r="G2924" i="11"/>
  <c r="E2924" i="11"/>
  <c r="G2923" i="11"/>
  <c r="E2923" i="11"/>
  <c r="G2922" i="11"/>
  <c r="E2922" i="11"/>
  <c r="G2921" i="11"/>
  <c r="E2921" i="11"/>
  <c r="G2920" i="11"/>
  <c r="E2920" i="11"/>
  <c r="G2919" i="11"/>
  <c r="E2919" i="11"/>
  <c r="G2918" i="11"/>
  <c r="E2918" i="11"/>
  <c r="G2917" i="11"/>
  <c r="E2917" i="11"/>
  <c r="G2916" i="11"/>
  <c r="E2916" i="11"/>
  <c r="G2915" i="11"/>
  <c r="E2915" i="11"/>
  <c r="G2914" i="11"/>
  <c r="E2914" i="11"/>
  <c r="G2913" i="11"/>
  <c r="E2913" i="11"/>
  <c r="G2912" i="11"/>
  <c r="E2912" i="11"/>
  <c r="G2911" i="11"/>
  <c r="E2911" i="11"/>
  <c r="G2910" i="11"/>
  <c r="E2910" i="11"/>
  <c r="G2909" i="11"/>
  <c r="E2909" i="11"/>
  <c r="G2908" i="11"/>
  <c r="E2908" i="11"/>
  <c r="G2907" i="11"/>
  <c r="E2907" i="11"/>
  <c r="G2906" i="11"/>
  <c r="E2906" i="11"/>
  <c r="G2905" i="11"/>
  <c r="E2905" i="11"/>
  <c r="G2904" i="11"/>
  <c r="E2904" i="11"/>
  <c r="G2903" i="11"/>
  <c r="E2903" i="11"/>
  <c r="G2902" i="11"/>
  <c r="E2902" i="11"/>
  <c r="G2901" i="11"/>
  <c r="E2901" i="11"/>
  <c r="G2900" i="11"/>
  <c r="E2900" i="11"/>
  <c r="G2899" i="11"/>
  <c r="E2899" i="11"/>
  <c r="G2898" i="11"/>
  <c r="E2898" i="11"/>
  <c r="G2897" i="11"/>
  <c r="E2897" i="11"/>
  <c r="G2896" i="11"/>
  <c r="E2896" i="11"/>
  <c r="G2895" i="11"/>
  <c r="E2895" i="11"/>
  <c r="G2894" i="11"/>
  <c r="E2894" i="11"/>
  <c r="G2893" i="11"/>
  <c r="E2893" i="11"/>
  <c r="G2892" i="11"/>
  <c r="E2892" i="11"/>
  <c r="G2891" i="11"/>
  <c r="E2891" i="11"/>
  <c r="G2890" i="11"/>
  <c r="E2890" i="11"/>
  <c r="G2889" i="11"/>
  <c r="E2889" i="11"/>
  <c r="G2888" i="11"/>
  <c r="E2888" i="11"/>
  <c r="G2887" i="11"/>
  <c r="E2887" i="11"/>
  <c r="G2886" i="11"/>
  <c r="E2886" i="11"/>
  <c r="G2885" i="11"/>
  <c r="E2885" i="11"/>
  <c r="G2884" i="11"/>
  <c r="E2884" i="11"/>
  <c r="G2883" i="11"/>
  <c r="E2883" i="11"/>
  <c r="G2882" i="11"/>
  <c r="E2882" i="11"/>
  <c r="G2881" i="11"/>
  <c r="E2881" i="11"/>
  <c r="G2880" i="11"/>
  <c r="E2880" i="11"/>
  <c r="G2879" i="11"/>
  <c r="E2879" i="11"/>
  <c r="G2878" i="11"/>
  <c r="E2878" i="11"/>
  <c r="G2877" i="11"/>
  <c r="E2877" i="11"/>
  <c r="G2876" i="11"/>
  <c r="E2876" i="11"/>
  <c r="G2875" i="11"/>
  <c r="E2875" i="11"/>
  <c r="G2874" i="11"/>
  <c r="E2874" i="11"/>
  <c r="G2873" i="11"/>
  <c r="E2873" i="11"/>
  <c r="G2872" i="11"/>
  <c r="E2872" i="11"/>
  <c r="G2871" i="11"/>
  <c r="E2871" i="11"/>
  <c r="G2870" i="11"/>
  <c r="E2870" i="11"/>
  <c r="G2869" i="11"/>
  <c r="E2869" i="11"/>
  <c r="G2868" i="11"/>
  <c r="E2868" i="11"/>
  <c r="G2867" i="11"/>
  <c r="E2867" i="11"/>
  <c r="G2866" i="11"/>
  <c r="E2866" i="11"/>
  <c r="G2865" i="11"/>
  <c r="E2865" i="11"/>
  <c r="G2864" i="11"/>
  <c r="E2864" i="11"/>
  <c r="G2863" i="11"/>
  <c r="E2863" i="11"/>
  <c r="G2862" i="11"/>
  <c r="E2862" i="11"/>
  <c r="G2861" i="11"/>
  <c r="E2861" i="11"/>
  <c r="G2860" i="11"/>
  <c r="E2860" i="11"/>
  <c r="G2859" i="11"/>
  <c r="E2859" i="11"/>
  <c r="G2858" i="11"/>
  <c r="E2858" i="11"/>
  <c r="G2857" i="11"/>
  <c r="E2857" i="11"/>
  <c r="G2856" i="11"/>
  <c r="E2856" i="11"/>
  <c r="G2855" i="11"/>
  <c r="E2855" i="11"/>
  <c r="G2854" i="11"/>
  <c r="E2854" i="11"/>
  <c r="G2853" i="11"/>
  <c r="E2853" i="11"/>
  <c r="G2852" i="11"/>
  <c r="E2852" i="11"/>
  <c r="G2851" i="11"/>
  <c r="E2851" i="11"/>
  <c r="G2850" i="11"/>
  <c r="E2850" i="11"/>
  <c r="G2849" i="11"/>
  <c r="E2849" i="11"/>
  <c r="G2848" i="11"/>
  <c r="E2848" i="11"/>
  <c r="G2847" i="11"/>
  <c r="E2847" i="11"/>
  <c r="G2846" i="11"/>
  <c r="E2846" i="11"/>
  <c r="G2845" i="11"/>
  <c r="E2845" i="11"/>
  <c r="G2844" i="11"/>
  <c r="E2844" i="11"/>
  <c r="G2843" i="11"/>
  <c r="E2843" i="11"/>
  <c r="G2842" i="11"/>
  <c r="E2842" i="11"/>
  <c r="G2841" i="11"/>
  <c r="E2841" i="11"/>
  <c r="G2840" i="11"/>
  <c r="E2840" i="11"/>
  <c r="G2839" i="11"/>
  <c r="E2839" i="11"/>
  <c r="G2838" i="11"/>
  <c r="E2838" i="11"/>
  <c r="G2837" i="11"/>
  <c r="E2837" i="11"/>
  <c r="G2836" i="11"/>
  <c r="E2836" i="11"/>
  <c r="G2835" i="11"/>
  <c r="E2835" i="11"/>
  <c r="G2834" i="11"/>
  <c r="E2834" i="11"/>
  <c r="G2833" i="11"/>
  <c r="E2833" i="11"/>
  <c r="G2832" i="11"/>
  <c r="E2832" i="11"/>
  <c r="G2831" i="11"/>
  <c r="E2831" i="11"/>
  <c r="G2830" i="11"/>
  <c r="E2830" i="11"/>
  <c r="G2829" i="11"/>
  <c r="E2829" i="11"/>
  <c r="G2828" i="11"/>
  <c r="E2828" i="11"/>
  <c r="G2827" i="11"/>
  <c r="E2827" i="11"/>
  <c r="G2826" i="11"/>
  <c r="E2826" i="11"/>
  <c r="G2825" i="11"/>
  <c r="E2825" i="11"/>
  <c r="G2824" i="11"/>
  <c r="E2824" i="11"/>
  <c r="G2823" i="11"/>
  <c r="E2823" i="11"/>
  <c r="G2822" i="11"/>
  <c r="E2822" i="11"/>
  <c r="G2821" i="11"/>
  <c r="E2821" i="11"/>
  <c r="G2820" i="11"/>
  <c r="E2820" i="11"/>
  <c r="G2819" i="11"/>
  <c r="E2819" i="11"/>
  <c r="G2818" i="11"/>
  <c r="E2818" i="11"/>
  <c r="G2817" i="11"/>
  <c r="E2817" i="11"/>
  <c r="G2816" i="11"/>
  <c r="E2816" i="11"/>
  <c r="G2815" i="11"/>
  <c r="E2815" i="11"/>
  <c r="G2814" i="11"/>
  <c r="E2814" i="11"/>
  <c r="G2813" i="11"/>
  <c r="E2813" i="11"/>
  <c r="G2812" i="11"/>
  <c r="E2812" i="11"/>
  <c r="G2811" i="11"/>
  <c r="E2811" i="11"/>
  <c r="G2810" i="11"/>
  <c r="E2810" i="11"/>
  <c r="G2809" i="11"/>
  <c r="E2809" i="11"/>
  <c r="G2808" i="11"/>
  <c r="E2808" i="11"/>
  <c r="G2807" i="11"/>
  <c r="E2807" i="11"/>
  <c r="G2806" i="11"/>
  <c r="E2806" i="11"/>
  <c r="G2805" i="11"/>
  <c r="E2805" i="11"/>
  <c r="G2804" i="11"/>
  <c r="E2804" i="11"/>
  <c r="G2803" i="11"/>
  <c r="E2803" i="11"/>
  <c r="G2802" i="11"/>
  <c r="E2802" i="11"/>
  <c r="G2801" i="11"/>
  <c r="E2801" i="11"/>
  <c r="G2800" i="11"/>
  <c r="E2800" i="11"/>
  <c r="G2799" i="11"/>
  <c r="E2799" i="11"/>
  <c r="G2798" i="11"/>
  <c r="E2798" i="11"/>
  <c r="G2797" i="11"/>
  <c r="E2797" i="11"/>
  <c r="G2796" i="11"/>
  <c r="E2796" i="11"/>
  <c r="G2795" i="11"/>
  <c r="E2795" i="11"/>
  <c r="G2794" i="11"/>
  <c r="E2794" i="11"/>
  <c r="G2793" i="11"/>
  <c r="E2793" i="11"/>
  <c r="G2792" i="11"/>
  <c r="E2792" i="11"/>
  <c r="G2791" i="11"/>
  <c r="E2791" i="11"/>
  <c r="G2790" i="11"/>
  <c r="E2790" i="11"/>
  <c r="G2789" i="11"/>
  <c r="E2789" i="11"/>
  <c r="G2788" i="11"/>
  <c r="E2788" i="11"/>
  <c r="G2787" i="11"/>
  <c r="E2787" i="11"/>
  <c r="G2786" i="11"/>
  <c r="E2786" i="11"/>
  <c r="G2785" i="11"/>
  <c r="E2785" i="11"/>
  <c r="G2784" i="11"/>
  <c r="E2784" i="11"/>
  <c r="G2783" i="11"/>
  <c r="E2783" i="11"/>
  <c r="G2782" i="11"/>
  <c r="E2782" i="11"/>
  <c r="G2781" i="11"/>
  <c r="E2781" i="11"/>
  <c r="G2780" i="11"/>
  <c r="E2780" i="11"/>
  <c r="G2779" i="11"/>
  <c r="E2779" i="11"/>
  <c r="G2778" i="11"/>
  <c r="E2778" i="11"/>
  <c r="G2777" i="11"/>
  <c r="E2777" i="11"/>
  <c r="G2776" i="11"/>
  <c r="E2776" i="11"/>
  <c r="G2775" i="11"/>
  <c r="E2775" i="11"/>
  <c r="G2774" i="11"/>
  <c r="E2774" i="11"/>
  <c r="G2773" i="11"/>
  <c r="E2773" i="11"/>
  <c r="G2772" i="11"/>
  <c r="E2772" i="11"/>
  <c r="G2771" i="11"/>
  <c r="E2771" i="11"/>
  <c r="G2770" i="11"/>
  <c r="E2770" i="11"/>
  <c r="G2769" i="11"/>
  <c r="E2769" i="11"/>
  <c r="G2768" i="11"/>
  <c r="E2768" i="11"/>
  <c r="G2767" i="11"/>
  <c r="E2767" i="11"/>
  <c r="G2766" i="11"/>
  <c r="E2766" i="11"/>
  <c r="G2765" i="11"/>
  <c r="E2765" i="11"/>
  <c r="G2764" i="11"/>
  <c r="E2764" i="11"/>
  <c r="G2763" i="11"/>
  <c r="E2763" i="11"/>
  <c r="G2762" i="11"/>
  <c r="E2762" i="11"/>
  <c r="G2761" i="11"/>
  <c r="E2761" i="11"/>
  <c r="G2760" i="11"/>
  <c r="E2760" i="11"/>
  <c r="G2759" i="11"/>
  <c r="E2759" i="11"/>
  <c r="G2758" i="11"/>
  <c r="E2758" i="11"/>
  <c r="G2757" i="11"/>
  <c r="E2757" i="11"/>
  <c r="G2756" i="11"/>
  <c r="E2756" i="11"/>
  <c r="G2755" i="11"/>
  <c r="E2755" i="11"/>
  <c r="G2754" i="11"/>
  <c r="E2754" i="11"/>
  <c r="G2753" i="11"/>
  <c r="E2753" i="11"/>
  <c r="G2752" i="11"/>
  <c r="E2752" i="11"/>
  <c r="G2751" i="11"/>
  <c r="E2751" i="11"/>
  <c r="G2750" i="11"/>
  <c r="E2750" i="11"/>
  <c r="G2749" i="11"/>
  <c r="E2749" i="11"/>
  <c r="G2748" i="11"/>
  <c r="E2748" i="11"/>
  <c r="G2747" i="11"/>
  <c r="E2747" i="11"/>
  <c r="G2746" i="11"/>
  <c r="E2746" i="11"/>
  <c r="G2745" i="11"/>
  <c r="E2745" i="11"/>
  <c r="G2744" i="11"/>
  <c r="E2744" i="11"/>
  <c r="G2743" i="11"/>
  <c r="E2743" i="11"/>
  <c r="G2742" i="11"/>
  <c r="E2742" i="11"/>
  <c r="G2741" i="11"/>
  <c r="E2741" i="11"/>
  <c r="G2740" i="11"/>
  <c r="E2740" i="11"/>
  <c r="G2739" i="11"/>
  <c r="E2739" i="11"/>
  <c r="G2738" i="11"/>
  <c r="E2738" i="11"/>
  <c r="G2737" i="11"/>
  <c r="E2737" i="11"/>
  <c r="G2736" i="11"/>
  <c r="E2736" i="11"/>
  <c r="G2735" i="11"/>
  <c r="E2735" i="11"/>
  <c r="G2734" i="11"/>
  <c r="E2734" i="11"/>
  <c r="G2733" i="11"/>
  <c r="E2733" i="11"/>
  <c r="G2732" i="11"/>
  <c r="E2732" i="11"/>
  <c r="G2731" i="11"/>
  <c r="E2731" i="11"/>
  <c r="G2730" i="11"/>
  <c r="E2730" i="11"/>
  <c r="G2729" i="11"/>
  <c r="E2729" i="11"/>
  <c r="G2728" i="11"/>
  <c r="E2728" i="11"/>
  <c r="G2727" i="11"/>
  <c r="E2727" i="11"/>
  <c r="G2726" i="11"/>
  <c r="E2726" i="11"/>
  <c r="G2725" i="11"/>
  <c r="E2725" i="11"/>
  <c r="G2724" i="11"/>
  <c r="E2724" i="11"/>
  <c r="G2723" i="11"/>
  <c r="E2723" i="11"/>
  <c r="G2722" i="11"/>
  <c r="E2722" i="11"/>
  <c r="G2721" i="11"/>
  <c r="E2721" i="11"/>
  <c r="G2720" i="11"/>
  <c r="E2720" i="11"/>
  <c r="G2719" i="11"/>
  <c r="E2719" i="11"/>
  <c r="G2718" i="11"/>
  <c r="E2718" i="11"/>
  <c r="G2717" i="11"/>
  <c r="E2717" i="11"/>
  <c r="G2716" i="11"/>
  <c r="E2716" i="11"/>
  <c r="G2715" i="11"/>
  <c r="E2715" i="11"/>
  <c r="G2714" i="11"/>
  <c r="E2714" i="11"/>
  <c r="G2713" i="11"/>
  <c r="E2713" i="11"/>
  <c r="G2712" i="11"/>
  <c r="E2712" i="11"/>
  <c r="G2711" i="11"/>
  <c r="E2711" i="11"/>
  <c r="G2710" i="11"/>
  <c r="E2710" i="11"/>
  <c r="G2709" i="11"/>
  <c r="E2709" i="11"/>
  <c r="G2708" i="11"/>
  <c r="E2708" i="11"/>
  <c r="G2707" i="11"/>
  <c r="E2707" i="11"/>
  <c r="G2706" i="11"/>
  <c r="E2706" i="11"/>
  <c r="G2705" i="11"/>
  <c r="E2705" i="11"/>
  <c r="G2704" i="11"/>
  <c r="E2704" i="11"/>
  <c r="G2703" i="11"/>
  <c r="E2703" i="11"/>
  <c r="G2702" i="11"/>
  <c r="E2702" i="11"/>
  <c r="G2701" i="11"/>
  <c r="E2701" i="11"/>
  <c r="G2700" i="11"/>
  <c r="E2700" i="11"/>
  <c r="G2699" i="11"/>
  <c r="E2699" i="11"/>
  <c r="G2698" i="11"/>
  <c r="E2698" i="11"/>
  <c r="G2697" i="11"/>
  <c r="E2697" i="11"/>
  <c r="G2696" i="11"/>
  <c r="E2696" i="11"/>
  <c r="G2695" i="11"/>
  <c r="E2695" i="11"/>
  <c r="G2694" i="11"/>
  <c r="E2694" i="11"/>
  <c r="G2693" i="11"/>
  <c r="E2693" i="11"/>
  <c r="G2692" i="11"/>
  <c r="E2692" i="11"/>
  <c r="G2691" i="11"/>
  <c r="E2691" i="11"/>
  <c r="G2690" i="11"/>
  <c r="E2690" i="11"/>
  <c r="G2689" i="11"/>
  <c r="E2689" i="11"/>
  <c r="G2688" i="11"/>
  <c r="E2688" i="11"/>
  <c r="G2687" i="11"/>
  <c r="E2687" i="11"/>
  <c r="G2686" i="11"/>
  <c r="E2686" i="11"/>
  <c r="G2685" i="11"/>
  <c r="E2685" i="11"/>
  <c r="G2684" i="11"/>
  <c r="E2684" i="11"/>
  <c r="G2683" i="11"/>
  <c r="E2683" i="11"/>
  <c r="G2682" i="11"/>
  <c r="E2682" i="11"/>
  <c r="G2681" i="11"/>
  <c r="E2681" i="11"/>
  <c r="G2680" i="11"/>
  <c r="E2680" i="11"/>
  <c r="G2679" i="11"/>
  <c r="E2679" i="11"/>
  <c r="G2678" i="11"/>
  <c r="E2678" i="11"/>
  <c r="G2677" i="11"/>
  <c r="E2677" i="11"/>
  <c r="G2676" i="11"/>
  <c r="E2676" i="11"/>
  <c r="G2675" i="11"/>
  <c r="E2675" i="11"/>
  <c r="G2674" i="11"/>
  <c r="E2674" i="11"/>
  <c r="G2673" i="11"/>
  <c r="E2673" i="11"/>
  <c r="G2672" i="11"/>
  <c r="E2672" i="11"/>
  <c r="G2671" i="11"/>
  <c r="E2671" i="11"/>
  <c r="G2670" i="11"/>
  <c r="E2670" i="11"/>
  <c r="G2669" i="11"/>
  <c r="E2669" i="11"/>
  <c r="G2668" i="11"/>
  <c r="E2668" i="11"/>
  <c r="G2667" i="11"/>
  <c r="E2667" i="11"/>
  <c r="G2666" i="11"/>
  <c r="E2666" i="11"/>
  <c r="G2665" i="11"/>
  <c r="E2665" i="11"/>
  <c r="G2664" i="11"/>
  <c r="E2664" i="11"/>
  <c r="G2663" i="11"/>
  <c r="E2663" i="11"/>
  <c r="G2662" i="11"/>
  <c r="E2662" i="11"/>
  <c r="G2661" i="11"/>
  <c r="E2661" i="11"/>
  <c r="G2660" i="11"/>
  <c r="E2660" i="11"/>
  <c r="G2659" i="11"/>
  <c r="E2659" i="11"/>
  <c r="G2658" i="11"/>
  <c r="E2658" i="11"/>
  <c r="G2657" i="11"/>
  <c r="E2657" i="11"/>
  <c r="G2656" i="11"/>
  <c r="E2656" i="11"/>
  <c r="G2655" i="11"/>
  <c r="E2655" i="11"/>
  <c r="G2654" i="11"/>
  <c r="E2654" i="11"/>
  <c r="G2653" i="11"/>
  <c r="E2653" i="11"/>
  <c r="G2652" i="11"/>
  <c r="E2652" i="11"/>
  <c r="G2651" i="11"/>
  <c r="E2651" i="11"/>
  <c r="G2650" i="11"/>
  <c r="E2650" i="11"/>
  <c r="G2649" i="11"/>
  <c r="E2649" i="11"/>
  <c r="G2648" i="11"/>
  <c r="E2648" i="11"/>
  <c r="G2647" i="11"/>
  <c r="E2647" i="11"/>
  <c r="G2646" i="11"/>
  <c r="E2646" i="11"/>
  <c r="G2645" i="11"/>
  <c r="E2645" i="11"/>
  <c r="G2644" i="11"/>
  <c r="E2644" i="11"/>
  <c r="G2643" i="11"/>
  <c r="E2643" i="11"/>
  <c r="G2642" i="11"/>
  <c r="E2642" i="11"/>
  <c r="G2641" i="11"/>
  <c r="E2641" i="11"/>
  <c r="G2640" i="11"/>
  <c r="E2640" i="11"/>
  <c r="G2639" i="11"/>
  <c r="E2639" i="11"/>
  <c r="G2638" i="11"/>
  <c r="E2638" i="11"/>
  <c r="G2637" i="11"/>
  <c r="E2637" i="11"/>
  <c r="G2636" i="11"/>
  <c r="E2636" i="11"/>
  <c r="G2635" i="11"/>
  <c r="E2635" i="11"/>
  <c r="G2634" i="11"/>
  <c r="E2634" i="11"/>
  <c r="G2633" i="11"/>
  <c r="E2633" i="11"/>
  <c r="G2632" i="11"/>
  <c r="E2632" i="11"/>
  <c r="G2631" i="11"/>
  <c r="E2631" i="11"/>
  <c r="G2630" i="11"/>
  <c r="E2630" i="11"/>
  <c r="G2629" i="11"/>
  <c r="E2629" i="11"/>
  <c r="G2628" i="11"/>
  <c r="E2628" i="11"/>
  <c r="G2627" i="11"/>
  <c r="E2627" i="11"/>
  <c r="G2626" i="11"/>
  <c r="E2626" i="11"/>
  <c r="G2625" i="11"/>
  <c r="E2625" i="11"/>
  <c r="G2624" i="11"/>
  <c r="E2624" i="11"/>
  <c r="G2623" i="11"/>
  <c r="E2623" i="11"/>
  <c r="G2622" i="11"/>
  <c r="E2622" i="11"/>
  <c r="G2621" i="11"/>
  <c r="E2621" i="11"/>
  <c r="G2620" i="11"/>
  <c r="E2620" i="11"/>
  <c r="G2619" i="11"/>
  <c r="E2619" i="11"/>
  <c r="G2618" i="11"/>
  <c r="E2618" i="11"/>
  <c r="G2617" i="11"/>
  <c r="E2617" i="11"/>
  <c r="G2616" i="11"/>
  <c r="E2616" i="11"/>
  <c r="G2615" i="11"/>
  <c r="E2615" i="11"/>
  <c r="G2614" i="11"/>
  <c r="E2614" i="11"/>
  <c r="G2613" i="11"/>
  <c r="E2613" i="11"/>
  <c r="G2612" i="11"/>
  <c r="E2612" i="11"/>
  <c r="G2611" i="11"/>
  <c r="E2611" i="11"/>
  <c r="G2610" i="11"/>
  <c r="E2610" i="11"/>
  <c r="G2609" i="11"/>
  <c r="E2609" i="11"/>
  <c r="G2608" i="11"/>
  <c r="E2608" i="11"/>
  <c r="G2607" i="11"/>
  <c r="E2607" i="11"/>
  <c r="G2606" i="11"/>
  <c r="E2606" i="11"/>
  <c r="G2605" i="11"/>
  <c r="E2605" i="11"/>
  <c r="G2604" i="11"/>
  <c r="E2604" i="11"/>
  <c r="G2603" i="11"/>
  <c r="E2603" i="11"/>
  <c r="G2602" i="11"/>
  <c r="E2602" i="11"/>
  <c r="G2601" i="11"/>
  <c r="E2601" i="11"/>
  <c r="G2600" i="11"/>
  <c r="E2600" i="11"/>
  <c r="G2599" i="11"/>
  <c r="E2599" i="11"/>
  <c r="G2598" i="11"/>
  <c r="E2598" i="11"/>
  <c r="G2597" i="11"/>
  <c r="E2597" i="11"/>
  <c r="G2596" i="11"/>
  <c r="E2596" i="11"/>
  <c r="G2595" i="11"/>
  <c r="E2595" i="11"/>
  <c r="G2594" i="11"/>
  <c r="E2594" i="11"/>
  <c r="G2593" i="11"/>
  <c r="E2593" i="11"/>
  <c r="G2592" i="11"/>
  <c r="E2592" i="11"/>
  <c r="G2591" i="11"/>
  <c r="E2591" i="11"/>
  <c r="G2590" i="11"/>
  <c r="E2590" i="11"/>
  <c r="G2589" i="11"/>
  <c r="E2589" i="11"/>
  <c r="G2588" i="11"/>
  <c r="E2588" i="11"/>
  <c r="G2587" i="11"/>
  <c r="E2587" i="11"/>
  <c r="G2586" i="11"/>
  <c r="E2586" i="11"/>
  <c r="G2585" i="11"/>
  <c r="E2585" i="11"/>
  <c r="G2584" i="11"/>
  <c r="E2584" i="11"/>
  <c r="G2583" i="11"/>
  <c r="E2583" i="11"/>
  <c r="G2582" i="11"/>
  <c r="E2582" i="11"/>
  <c r="G2581" i="11"/>
  <c r="E2581" i="11"/>
  <c r="G2580" i="11"/>
  <c r="E2580" i="11"/>
  <c r="G2579" i="11"/>
  <c r="E2579" i="11"/>
  <c r="G2578" i="11"/>
  <c r="E2578" i="11"/>
  <c r="G2577" i="11"/>
  <c r="E2577" i="11"/>
  <c r="G2576" i="11"/>
  <c r="E2576" i="11"/>
  <c r="G2575" i="11"/>
  <c r="E2575" i="11"/>
  <c r="G2574" i="11"/>
  <c r="E2574" i="11"/>
  <c r="G2573" i="11"/>
  <c r="E2573" i="11"/>
  <c r="G2572" i="11"/>
  <c r="E2572" i="11"/>
  <c r="G2571" i="11"/>
  <c r="E2571" i="11"/>
  <c r="G2570" i="11"/>
  <c r="E2570" i="11"/>
  <c r="G2569" i="11"/>
  <c r="E2569" i="11"/>
  <c r="G2568" i="11"/>
  <c r="E2568" i="11"/>
  <c r="G2567" i="11"/>
  <c r="E2567" i="11"/>
  <c r="G2566" i="11"/>
  <c r="E2566" i="11"/>
  <c r="G2565" i="11"/>
  <c r="E2565" i="11"/>
  <c r="G2564" i="11"/>
  <c r="E2564" i="11"/>
  <c r="G2563" i="11"/>
  <c r="E2563" i="11"/>
  <c r="G2562" i="11"/>
  <c r="E2562" i="11"/>
  <c r="G2561" i="11"/>
  <c r="E2561" i="11"/>
  <c r="G2560" i="11"/>
  <c r="E2560" i="11"/>
  <c r="G2559" i="11"/>
  <c r="E2559" i="11"/>
  <c r="G2558" i="11"/>
  <c r="E2558" i="11"/>
  <c r="G2557" i="11"/>
  <c r="E2557" i="11"/>
  <c r="G2556" i="11"/>
  <c r="E2556" i="11"/>
  <c r="G2555" i="11"/>
  <c r="E2555" i="11"/>
  <c r="G2554" i="11"/>
  <c r="E2554" i="11"/>
  <c r="G2553" i="11"/>
  <c r="E2553" i="11"/>
  <c r="G2552" i="11"/>
  <c r="E2552" i="11"/>
  <c r="G2551" i="11"/>
  <c r="E2551" i="11"/>
  <c r="G2550" i="11"/>
  <c r="E2550" i="11"/>
  <c r="G2549" i="11"/>
  <c r="E2549" i="11"/>
  <c r="G2548" i="11"/>
  <c r="E2548" i="11"/>
  <c r="G2547" i="11"/>
  <c r="E2547" i="11"/>
  <c r="G2546" i="11"/>
  <c r="E2546" i="11"/>
  <c r="G2545" i="11"/>
  <c r="E2545" i="11"/>
  <c r="G2544" i="11"/>
  <c r="E2544" i="11"/>
  <c r="G2543" i="11"/>
  <c r="E2543" i="11"/>
  <c r="G2542" i="11"/>
  <c r="E2542" i="11"/>
  <c r="G2541" i="11"/>
  <c r="E2541" i="11"/>
  <c r="G2540" i="11"/>
  <c r="E2540" i="11"/>
  <c r="G2539" i="11"/>
  <c r="E2539" i="11"/>
  <c r="G2538" i="11"/>
  <c r="E2538" i="11"/>
  <c r="G2537" i="11"/>
  <c r="E2537" i="11"/>
  <c r="G2536" i="11"/>
  <c r="E2536" i="11"/>
  <c r="G2535" i="11"/>
  <c r="E2535" i="11"/>
  <c r="G2534" i="11"/>
  <c r="E2534" i="11"/>
  <c r="G2533" i="11"/>
  <c r="E2533" i="11"/>
  <c r="G2532" i="11"/>
  <c r="E2532" i="11"/>
  <c r="G2531" i="11"/>
  <c r="E2531" i="11"/>
  <c r="G2530" i="11"/>
  <c r="E2530" i="11"/>
  <c r="G2529" i="11"/>
  <c r="E2529" i="11"/>
  <c r="G2528" i="11"/>
  <c r="E2528" i="11"/>
  <c r="G2527" i="11"/>
  <c r="E2527" i="11"/>
  <c r="G2526" i="11"/>
  <c r="E2526" i="11"/>
  <c r="G2525" i="11"/>
  <c r="E2525" i="11"/>
  <c r="G2524" i="11"/>
  <c r="E2524" i="11"/>
  <c r="G2523" i="11"/>
  <c r="E2523" i="11"/>
  <c r="G2522" i="11"/>
  <c r="E2522" i="11"/>
  <c r="G2521" i="11"/>
  <c r="E2521" i="11"/>
  <c r="G2520" i="11"/>
  <c r="E2520" i="11"/>
  <c r="G2519" i="11"/>
  <c r="E2519" i="11"/>
  <c r="G2518" i="11"/>
  <c r="E2518" i="11"/>
  <c r="G2517" i="11"/>
  <c r="E2517" i="11"/>
  <c r="G2516" i="11"/>
  <c r="E2516" i="11"/>
  <c r="G2515" i="11"/>
  <c r="E2515" i="11"/>
  <c r="G2514" i="11"/>
  <c r="E2514" i="11"/>
  <c r="G2513" i="11"/>
  <c r="E2513" i="11"/>
  <c r="G2512" i="11"/>
  <c r="E2512" i="11"/>
  <c r="G2511" i="11"/>
  <c r="E2511" i="11"/>
  <c r="G2510" i="11"/>
  <c r="E2510" i="11"/>
  <c r="G2509" i="11"/>
  <c r="E2509" i="11"/>
  <c r="G2508" i="11"/>
  <c r="E2508" i="11"/>
  <c r="G2507" i="11"/>
  <c r="E2507" i="11"/>
  <c r="G2506" i="11"/>
  <c r="E2506" i="11"/>
  <c r="G2505" i="11"/>
  <c r="E2505" i="11"/>
  <c r="G2504" i="11"/>
  <c r="E2504" i="11"/>
  <c r="G2503" i="11"/>
  <c r="E2503" i="11"/>
  <c r="G2502" i="11"/>
  <c r="E2502" i="11"/>
  <c r="G2501" i="11"/>
  <c r="E2501" i="11"/>
  <c r="G2500" i="11"/>
  <c r="E2500" i="11"/>
  <c r="G2499" i="11"/>
  <c r="E2499" i="11"/>
  <c r="G2498" i="11"/>
  <c r="E2498" i="11"/>
  <c r="G2497" i="11"/>
  <c r="E2497" i="11"/>
  <c r="G2496" i="11"/>
  <c r="E2496" i="11"/>
  <c r="G2495" i="11"/>
  <c r="E2495" i="11"/>
  <c r="G2494" i="11"/>
  <c r="E2494" i="11"/>
  <c r="G2493" i="11"/>
  <c r="E2493" i="11"/>
  <c r="G2492" i="11"/>
  <c r="E2492" i="11"/>
  <c r="G2491" i="11"/>
  <c r="E2491" i="11"/>
  <c r="G2490" i="11"/>
  <c r="E2490" i="11"/>
  <c r="G2489" i="11"/>
  <c r="E2489" i="11"/>
  <c r="G2488" i="11"/>
  <c r="E2488" i="11"/>
  <c r="G2487" i="11"/>
  <c r="E2487" i="11"/>
  <c r="G2486" i="11"/>
  <c r="E2486" i="11"/>
  <c r="G2485" i="11"/>
  <c r="E2485" i="11"/>
  <c r="G2484" i="11"/>
  <c r="E2484" i="11"/>
  <c r="G2483" i="11"/>
  <c r="E2483" i="11"/>
  <c r="G2482" i="11"/>
  <c r="E2482" i="11"/>
  <c r="G2481" i="11"/>
  <c r="E2481" i="11"/>
  <c r="G2480" i="11"/>
  <c r="E2480" i="11"/>
  <c r="G2479" i="11"/>
  <c r="E2479" i="11"/>
  <c r="G2478" i="11"/>
  <c r="E2478" i="11"/>
  <c r="G2477" i="11"/>
  <c r="E2477" i="11"/>
  <c r="G2476" i="11"/>
  <c r="E2476" i="11"/>
  <c r="G2475" i="11"/>
  <c r="E2475" i="11"/>
  <c r="G2474" i="11"/>
  <c r="E2474" i="11"/>
  <c r="G2473" i="11"/>
  <c r="E2473" i="11"/>
  <c r="G2472" i="11"/>
  <c r="E2472" i="11"/>
  <c r="G2471" i="11"/>
  <c r="E2471" i="11"/>
  <c r="G2470" i="11"/>
  <c r="E2470" i="11"/>
  <c r="G2469" i="11"/>
  <c r="E2469" i="11"/>
  <c r="G2468" i="11"/>
  <c r="E2468" i="11"/>
  <c r="G2467" i="11"/>
  <c r="E2467" i="11"/>
  <c r="G2466" i="11"/>
  <c r="E2466" i="11"/>
  <c r="G2465" i="11"/>
  <c r="E2465" i="11"/>
  <c r="G2464" i="11"/>
  <c r="E2464" i="11"/>
  <c r="G2463" i="11"/>
  <c r="E2463" i="11"/>
  <c r="G2462" i="11"/>
  <c r="E2462" i="11"/>
  <c r="G2461" i="11"/>
  <c r="E2461" i="11"/>
  <c r="G2460" i="11"/>
  <c r="E2460" i="11"/>
  <c r="G2459" i="11"/>
  <c r="E2459" i="11"/>
  <c r="G2458" i="11"/>
  <c r="E2458" i="11"/>
  <c r="G2457" i="11"/>
  <c r="E2457" i="11"/>
  <c r="G2456" i="11"/>
  <c r="E2456" i="11"/>
  <c r="G2455" i="11"/>
  <c r="E2455" i="11"/>
  <c r="G2454" i="11"/>
  <c r="E2454" i="11"/>
  <c r="G2453" i="11"/>
  <c r="E2453" i="11"/>
  <c r="G2452" i="11"/>
  <c r="E2452" i="11"/>
  <c r="G2451" i="11"/>
  <c r="E2451" i="11"/>
  <c r="G2450" i="11"/>
  <c r="E2450" i="11"/>
  <c r="G2449" i="11"/>
  <c r="E2449" i="11"/>
  <c r="G2448" i="11"/>
  <c r="E2448" i="11"/>
  <c r="G2447" i="11"/>
  <c r="E2447" i="11"/>
  <c r="G2446" i="11"/>
  <c r="E2446" i="11"/>
  <c r="G2445" i="11"/>
  <c r="E2445" i="11"/>
  <c r="G2444" i="11"/>
  <c r="E2444" i="11"/>
  <c r="G2443" i="11"/>
  <c r="E2443" i="11"/>
  <c r="G2442" i="11"/>
  <c r="E2442" i="11"/>
  <c r="G2441" i="11"/>
  <c r="E2441" i="11"/>
  <c r="G2440" i="11"/>
  <c r="E2440" i="11"/>
  <c r="G2439" i="11"/>
  <c r="E2439" i="11"/>
  <c r="G2438" i="11"/>
  <c r="E2438" i="11"/>
  <c r="G2437" i="11"/>
  <c r="E2437" i="11"/>
  <c r="G2436" i="11"/>
  <c r="E2436" i="11"/>
  <c r="G2435" i="11"/>
  <c r="E2435" i="11"/>
  <c r="G2434" i="11"/>
  <c r="E2434" i="11"/>
  <c r="G2433" i="11"/>
  <c r="E2433" i="11"/>
  <c r="G2432" i="11"/>
  <c r="E2432" i="11"/>
  <c r="G2431" i="11"/>
  <c r="E2431" i="11"/>
  <c r="G2430" i="11"/>
  <c r="E2430" i="11"/>
  <c r="G2429" i="11"/>
  <c r="E2429" i="11"/>
  <c r="G2428" i="11"/>
  <c r="E2428" i="11"/>
  <c r="G2427" i="11"/>
  <c r="E2427" i="11"/>
  <c r="G2426" i="11"/>
  <c r="E2426" i="11"/>
  <c r="G2425" i="11"/>
  <c r="E2425" i="11"/>
  <c r="G2424" i="11"/>
  <c r="E2424" i="11"/>
  <c r="G2423" i="11"/>
  <c r="E2423" i="11"/>
  <c r="G2422" i="11"/>
  <c r="E2422" i="11"/>
  <c r="G2421" i="11"/>
  <c r="E2421" i="11"/>
  <c r="G2420" i="11"/>
  <c r="E2420" i="11"/>
  <c r="G2419" i="11"/>
  <c r="E2419" i="11"/>
  <c r="G2418" i="11"/>
  <c r="E2418" i="11"/>
  <c r="G2417" i="11"/>
  <c r="E2417" i="11"/>
  <c r="G2416" i="11"/>
  <c r="E2416" i="11"/>
  <c r="G2415" i="11"/>
  <c r="E2415" i="11"/>
  <c r="G2414" i="11"/>
  <c r="E2414" i="11"/>
  <c r="G2413" i="11"/>
  <c r="E2413" i="11"/>
  <c r="G2412" i="11"/>
  <c r="E2412" i="11"/>
  <c r="G2411" i="11"/>
  <c r="E2411" i="11"/>
  <c r="G2410" i="11"/>
  <c r="E2410" i="11"/>
  <c r="G2409" i="11"/>
  <c r="E2409" i="11"/>
  <c r="G2408" i="11"/>
  <c r="E2408" i="11"/>
  <c r="G2407" i="11"/>
  <c r="E2407" i="11"/>
  <c r="G2406" i="11"/>
  <c r="E2406" i="11"/>
  <c r="G2405" i="11"/>
  <c r="E2405" i="11"/>
  <c r="G2404" i="11"/>
  <c r="E2404" i="11"/>
  <c r="G2403" i="11"/>
  <c r="E2403" i="11"/>
  <c r="G2402" i="11"/>
  <c r="E2402" i="11"/>
  <c r="G2401" i="11"/>
  <c r="E2401" i="11"/>
  <c r="G2400" i="11"/>
  <c r="E2400" i="11"/>
  <c r="G2399" i="11"/>
  <c r="E2399" i="11"/>
  <c r="G2398" i="11"/>
  <c r="E2398" i="11"/>
  <c r="G2397" i="11"/>
  <c r="E2397" i="11"/>
  <c r="G2396" i="11"/>
  <c r="E2396" i="11"/>
  <c r="G2395" i="11"/>
  <c r="E2395" i="11"/>
  <c r="G2394" i="11"/>
  <c r="E2394" i="11"/>
  <c r="G2393" i="11"/>
  <c r="E2393" i="11"/>
  <c r="G2392" i="11"/>
  <c r="E2392" i="11"/>
  <c r="G2391" i="11"/>
  <c r="E2391" i="11"/>
  <c r="G2390" i="11"/>
  <c r="E2390" i="11"/>
  <c r="G2389" i="11"/>
  <c r="E2389" i="11"/>
  <c r="G2388" i="11"/>
  <c r="E2388" i="11"/>
  <c r="G2387" i="11"/>
  <c r="E2387" i="11"/>
  <c r="G2386" i="11"/>
  <c r="E2386" i="11"/>
  <c r="G2385" i="11"/>
  <c r="E2385" i="11"/>
  <c r="G2384" i="11"/>
  <c r="E2384" i="11"/>
  <c r="G2383" i="11"/>
  <c r="E2383" i="11"/>
  <c r="G2382" i="11"/>
  <c r="E2382" i="11"/>
  <c r="G2381" i="11"/>
  <c r="E2381" i="11"/>
  <c r="G2380" i="11"/>
  <c r="E2380" i="11"/>
  <c r="G2379" i="11"/>
  <c r="E2379" i="11"/>
  <c r="G2378" i="11"/>
  <c r="E2378" i="11"/>
  <c r="G2377" i="11"/>
  <c r="E2377" i="11"/>
  <c r="G2376" i="11"/>
  <c r="E2376" i="11"/>
  <c r="G2375" i="11"/>
  <c r="E2375" i="11"/>
  <c r="G2374" i="11"/>
  <c r="E2374" i="11"/>
  <c r="G2373" i="11"/>
  <c r="E2373" i="11"/>
  <c r="G2372" i="11"/>
  <c r="E2372" i="11"/>
  <c r="G2371" i="11"/>
  <c r="E2371" i="11"/>
  <c r="G2370" i="11"/>
  <c r="E2370" i="11"/>
  <c r="G2369" i="11"/>
  <c r="E2369" i="11"/>
  <c r="G2368" i="11"/>
  <c r="E2368" i="11"/>
  <c r="G2367" i="11"/>
  <c r="E2367" i="11"/>
  <c r="G2366" i="11"/>
  <c r="E2366" i="11"/>
  <c r="G2365" i="11"/>
  <c r="E2365" i="11"/>
  <c r="G2364" i="11"/>
  <c r="E2364" i="11"/>
  <c r="G2363" i="11"/>
  <c r="E2363" i="11"/>
  <c r="G2362" i="11"/>
  <c r="E2362" i="11"/>
  <c r="G2361" i="11"/>
  <c r="E2361" i="11"/>
  <c r="G2360" i="11"/>
  <c r="E2360" i="11"/>
  <c r="G2359" i="11"/>
  <c r="E2359" i="11"/>
  <c r="G2358" i="11"/>
  <c r="E2358" i="11"/>
  <c r="G2357" i="11"/>
  <c r="E2357" i="11"/>
  <c r="G2356" i="11"/>
  <c r="E2356" i="11"/>
  <c r="G2355" i="11"/>
  <c r="E2355" i="11"/>
  <c r="G2354" i="11"/>
  <c r="E2354" i="11"/>
  <c r="G2353" i="11"/>
  <c r="E2353" i="11"/>
  <c r="G2352" i="11"/>
  <c r="E2352" i="11"/>
  <c r="G2351" i="11"/>
  <c r="E2351" i="11"/>
  <c r="G2350" i="11"/>
  <c r="E2350" i="11"/>
  <c r="G2349" i="11"/>
  <c r="E2349" i="11"/>
  <c r="G2348" i="11"/>
  <c r="E2348" i="11"/>
  <c r="G2347" i="11"/>
  <c r="E2347" i="11"/>
  <c r="G2346" i="11"/>
  <c r="E2346" i="11"/>
  <c r="G2345" i="11"/>
  <c r="E2345" i="11"/>
  <c r="G2344" i="11"/>
  <c r="E2344" i="11"/>
  <c r="G2343" i="11"/>
  <c r="E2343" i="11"/>
  <c r="G2342" i="11"/>
  <c r="E2342" i="11"/>
  <c r="G2341" i="11"/>
  <c r="E2341" i="11"/>
  <c r="G2340" i="11"/>
  <c r="E2340" i="11"/>
  <c r="G2339" i="11"/>
  <c r="E2339" i="11"/>
  <c r="G2338" i="11"/>
  <c r="E2338" i="11"/>
  <c r="G2337" i="11"/>
  <c r="E2337" i="11"/>
  <c r="G2336" i="11"/>
  <c r="E2336" i="11"/>
  <c r="G2335" i="11"/>
  <c r="E2335" i="11"/>
  <c r="G2334" i="11"/>
  <c r="E2334" i="11"/>
  <c r="G2333" i="11"/>
  <c r="E2333" i="11"/>
  <c r="G2332" i="11"/>
  <c r="E2332" i="11"/>
  <c r="G2331" i="11"/>
  <c r="E2331" i="11"/>
  <c r="G2330" i="11"/>
  <c r="E2330" i="11"/>
  <c r="G2329" i="11"/>
  <c r="E2329" i="11"/>
  <c r="G2328" i="11"/>
  <c r="E2328" i="11"/>
  <c r="G2327" i="11"/>
  <c r="E2327" i="11"/>
  <c r="G2326" i="11"/>
  <c r="E2326" i="11"/>
  <c r="G2325" i="11"/>
  <c r="E2325" i="11"/>
  <c r="G2324" i="11"/>
  <c r="E2324" i="11"/>
  <c r="G2323" i="11"/>
  <c r="E2323" i="11"/>
  <c r="G2322" i="11"/>
  <c r="E2322" i="11"/>
  <c r="G2321" i="11"/>
  <c r="E2321" i="11"/>
  <c r="G2320" i="11"/>
  <c r="E2320" i="11"/>
  <c r="G2319" i="11"/>
  <c r="E2319" i="11"/>
  <c r="G2318" i="11"/>
  <c r="E2318" i="11"/>
  <c r="G2317" i="11"/>
  <c r="E2317" i="11"/>
  <c r="G2316" i="11"/>
  <c r="E2316" i="11"/>
  <c r="G2315" i="11"/>
  <c r="E2315" i="11"/>
  <c r="G2314" i="11"/>
  <c r="E2314" i="11"/>
  <c r="G2313" i="11"/>
  <c r="E2313" i="11"/>
  <c r="G2312" i="11"/>
  <c r="E2312" i="11"/>
  <c r="G2311" i="11"/>
  <c r="E2311" i="11"/>
  <c r="G2310" i="11"/>
  <c r="E2310" i="11"/>
  <c r="G2309" i="11"/>
  <c r="E2309" i="11"/>
  <c r="G2308" i="11"/>
  <c r="E2308" i="11"/>
  <c r="G2307" i="11"/>
  <c r="E2307" i="11"/>
  <c r="G2306" i="11"/>
  <c r="E2306" i="11"/>
  <c r="G2305" i="11"/>
  <c r="E2305" i="11"/>
  <c r="G2304" i="11"/>
  <c r="E2304" i="11"/>
  <c r="G2303" i="11"/>
  <c r="E2303" i="11"/>
  <c r="G2302" i="11"/>
  <c r="E2302" i="11"/>
  <c r="G2301" i="11"/>
  <c r="E2301" i="11"/>
  <c r="G2300" i="11"/>
  <c r="E2300" i="11"/>
  <c r="G2299" i="11"/>
  <c r="E2299" i="11"/>
  <c r="G2298" i="11"/>
  <c r="E2298" i="11"/>
  <c r="G2297" i="11"/>
  <c r="E2297" i="11"/>
  <c r="G2296" i="11"/>
  <c r="E2296" i="11"/>
  <c r="G2295" i="11"/>
  <c r="E2295" i="11"/>
  <c r="G2294" i="11"/>
  <c r="E2294" i="11"/>
  <c r="G2293" i="11"/>
  <c r="E2293" i="11"/>
  <c r="G2292" i="11"/>
  <c r="E2292" i="11"/>
  <c r="G2291" i="11"/>
  <c r="E2291" i="11"/>
  <c r="G2290" i="11"/>
  <c r="E2290" i="11"/>
  <c r="G2289" i="11"/>
  <c r="E2289" i="11"/>
  <c r="G2288" i="11"/>
  <c r="E2288" i="11"/>
  <c r="G2287" i="11"/>
  <c r="E2287" i="11"/>
  <c r="G2286" i="11"/>
  <c r="E2286" i="11"/>
  <c r="G2285" i="11"/>
  <c r="E2285" i="11"/>
  <c r="G2284" i="11"/>
  <c r="E2284" i="11"/>
  <c r="G2283" i="11"/>
  <c r="E2283" i="11"/>
  <c r="G2282" i="11"/>
  <c r="E2282" i="11"/>
  <c r="G2281" i="11"/>
  <c r="E2281" i="11"/>
  <c r="G2280" i="11"/>
  <c r="E2280" i="11"/>
  <c r="G2279" i="11"/>
  <c r="E2279" i="11"/>
  <c r="G2278" i="11"/>
  <c r="E2278" i="11"/>
  <c r="G2277" i="11"/>
  <c r="E2277" i="11"/>
  <c r="G2276" i="11"/>
  <c r="E2276" i="11"/>
  <c r="G2275" i="11"/>
  <c r="E2275" i="11"/>
  <c r="G2274" i="11"/>
  <c r="E2274" i="11"/>
  <c r="G2273" i="11"/>
  <c r="E2273" i="11"/>
  <c r="G2272" i="11"/>
  <c r="E2272" i="11"/>
  <c r="G2271" i="11"/>
  <c r="E2271" i="11"/>
  <c r="G2270" i="11"/>
  <c r="E2270" i="11"/>
  <c r="G2269" i="11"/>
  <c r="E2269" i="11"/>
  <c r="G2268" i="11"/>
  <c r="E2268" i="11"/>
  <c r="G2267" i="11"/>
  <c r="E2267" i="11"/>
  <c r="G2266" i="11"/>
  <c r="E2266" i="11"/>
  <c r="G2265" i="11"/>
  <c r="E2265" i="11"/>
  <c r="G2264" i="11"/>
  <c r="E2264" i="11"/>
  <c r="G2263" i="11"/>
  <c r="E2263" i="11"/>
  <c r="G2262" i="11"/>
  <c r="E2262" i="11"/>
  <c r="G2261" i="11"/>
  <c r="E2261" i="11"/>
  <c r="G2260" i="11"/>
  <c r="E2260" i="11"/>
  <c r="G2259" i="11"/>
  <c r="E2259" i="11"/>
  <c r="G2258" i="11"/>
  <c r="E2258" i="11"/>
  <c r="G2257" i="11"/>
  <c r="E2257" i="11"/>
  <c r="G2256" i="11"/>
  <c r="E2256" i="11"/>
  <c r="G2255" i="11"/>
  <c r="E2255" i="11"/>
  <c r="G2254" i="11"/>
  <c r="E2254" i="11"/>
  <c r="G2253" i="11"/>
  <c r="E2253" i="11"/>
  <c r="G2252" i="11"/>
  <c r="E2252" i="11"/>
  <c r="G2251" i="11"/>
  <c r="E2251" i="11"/>
  <c r="G2250" i="11"/>
  <c r="E2250" i="11"/>
  <c r="G2249" i="11"/>
  <c r="E2249" i="11"/>
  <c r="G2248" i="11"/>
  <c r="E2248" i="11"/>
  <c r="G2247" i="11"/>
  <c r="E2247" i="11"/>
  <c r="G2246" i="11"/>
  <c r="E2246" i="11"/>
  <c r="G2245" i="11"/>
  <c r="E2245" i="11"/>
  <c r="G2244" i="11"/>
  <c r="E2244" i="11"/>
  <c r="G2243" i="11"/>
  <c r="E2243" i="11"/>
  <c r="G2242" i="11"/>
  <c r="E2242" i="11"/>
  <c r="G2241" i="11"/>
  <c r="E2241" i="11"/>
  <c r="G2240" i="11"/>
  <c r="E2240" i="11"/>
  <c r="G2239" i="11"/>
  <c r="E2239" i="11"/>
  <c r="G2238" i="11"/>
  <c r="E2238" i="11"/>
  <c r="G2237" i="11"/>
  <c r="E2237" i="11"/>
  <c r="G2236" i="11"/>
  <c r="E2236" i="11"/>
  <c r="G2235" i="11"/>
  <c r="E2235" i="11"/>
  <c r="G2234" i="11"/>
  <c r="E2234" i="11"/>
  <c r="G2233" i="11"/>
  <c r="E2233" i="11"/>
  <c r="G2232" i="11"/>
  <c r="E2232" i="11"/>
  <c r="G2231" i="11"/>
  <c r="E2231" i="11"/>
  <c r="G2230" i="11"/>
  <c r="E2230" i="11"/>
  <c r="G2229" i="11"/>
  <c r="E2229" i="11"/>
  <c r="G2228" i="11"/>
  <c r="E2228" i="11"/>
  <c r="G2227" i="11"/>
  <c r="E2227" i="11"/>
  <c r="G2226" i="11"/>
  <c r="E2226" i="11"/>
  <c r="G2225" i="11"/>
  <c r="E2225" i="11"/>
  <c r="G2224" i="11"/>
  <c r="E2224" i="11"/>
  <c r="G2223" i="11"/>
  <c r="E2223" i="11"/>
  <c r="G2222" i="11"/>
  <c r="E2222" i="11"/>
  <c r="G2221" i="11"/>
  <c r="E2221" i="11"/>
  <c r="G2220" i="11"/>
  <c r="E2220" i="11"/>
  <c r="G2219" i="11"/>
  <c r="E2219" i="11"/>
  <c r="G2218" i="11"/>
  <c r="E2218" i="11"/>
  <c r="G2217" i="11"/>
  <c r="E2217" i="11"/>
  <c r="G2216" i="11"/>
  <c r="E2216" i="11"/>
  <c r="G2215" i="11"/>
  <c r="E2215" i="11"/>
  <c r="G2214" i="11"/>
  <c r="E2214" i="11"/>
  <c r="G2213" i="11"/>
  <c r="E2213" i="11"/>
  <c r="G2212" i="11"/>
  <c r="E2212" i="11"/>
  <c r="G2211" i="11"/>
  <c r="E2211" i="11"/>
  <c r="G2210" i="11"/>
  <c r="E2210" i="11"/>
  <c r="G2209" i="11"/>
  <c r="E2209" i="11"/>
  <c r="G2208" i="11"/>
  <c r="E2208" i="11"/>
  <c r="G2207" i="11"/>
  <c r="E2207" i="11"/>
  <c r="G2206" i="11"/>
  <c r="E2206" i="11"/>
  <c r="G2205" i="11"/>
  <c r="E2205" i="11"/>
  <c r="G2204" i="11"/>
  <c r="E2204" i="11"/>
  <c r="G2203" i="11"/>
  <c r="E2203" i="11"/>
  <c r="G2202" i="11"/>
  <c r="E2202" i="11"/>
  <c r="G2201" i="11"/>
  <c r="E2201" i="11"/>
  <c r="G2200" i="11"/>
  <c r="E2200" i="11"/>
  <c r="G2199" i="11"/>
  <c r="E2199" i="11"/>
  <c r="G2198" i="11"/>
  <c r="E2198" i="11"/>
  <c r="G2197" i="11"/>
  <c r="E2197" i="11"/>
  <c r="G2196" i="11"/>
  <c r="E2196" i="11"/>
  <c r="G2195" i="11"/>
  <c r="E2195" i="11"/>
  <c r="G2194" i="11"/>
  <c r="E2194" i="11"/>
  <c r="G2193" i="11"/>
  <c r="E2193" i="11"/>
  <c r="G2192" i="11"/>
  <c r="E2192" i="11"/>
  <c r="G2191" i="11"/>
  <c r="E2191" i="11"/>
  <c r="G2190" i="11"/>
  <c r="E2190" i="11"/>
  <c r="G2189" i="11"/>
  <c r="E2189" i="11"/>
  <c r="G2188" i="11"/>
  <c r="E2188" i="11"/>
  <c r="G2187" i="11"/>
  <c r="E2187" i="11"/>
  <c r="G2186" i="11"/>
  <c r="E2186" i="11"/>
  <c r="G2185" i="11"/>
  <c r="E2185" i="11"/>
  <c r="G2184" i="11"/>
  <c r="E2184" i="11"/>
  <c r="G2183" i="11"/>
  <c r="E2183" i="11"/>
  <c r="G2182" i="11"/>
  <c r="E2182" i="11"/>
  <c r="G2181" i="11"/>
  <c r="E2181" i="11"/>
  <c r="G2180" i="11"/>
  <c r="E2180" i="11"/>
  <c r="G2179" i="11"/>
  <c r="E2179" i="11"/>
  <c r="G2178" i="11"/>
  <c r="E2178" i="11"/>
  <c r="G2177" i="11"/>
  <c r="E2177" i="11"/>
  <c r="G2176" i="11"/>
  <c r="E2176" i="11"/>
  <c r="G2175" i="11"/>
  <c r="E2175" i="11"/>
  <c r="G2174" i="11"/>
  <c r="E2174" i="11"/>
  <c r="G2173" i="11"/>
  <c r="E2173" i="11"/>
  <c r="G2172" i="11"/>
  <c r="E2172" i="11"/>
  <c r="G2171" i="11"/>
  <c r="E2171" i="11"/>
  <c r="G2170" i="11"/>
  <c r="E2170" i="11"/>
  <c r="G2169" i="11"/>
  <c r="E2169" i="11"/>
  <c r="G2168" i="11"/>
  <c r="E2168" i="11"/>
  <c r="G2167" i="11"/>
  <c r="E2167" i="11"/>
  <c r="G2166" i="11"/>
  <c r="E2166" i="11"/>
  <c r="G2165" i="11"/>
  <c r="E2165" i="11"/>
  <c r="G2164" i="11"/>
  <c r="E2164" i="11"/>
  <c r="G2163" i="11"/>
  <c r="E2163" i="11"/>
  <c r="G2162" i="11"/>
  <c r="E2162" i="11"/>
  <c r="G2161" i="11"/>
  <c r="E2161" i="11"/>
  <c r="G2160" i="11"/>
  <c r="E2160" i="11"/>
  <c r="G2159" i="11"/>
  <c r="E2159" i="11"/>
  <c r="G2158" i="11"/>
  <c r="E2158" i="11"/>
  <c r="G2157" i="11"/>
  <c r="E2157" i="11"/>
  <c r="G2156" i="11"/>
  <c r="E2156" i="11"/>
  <c r="G2155" i="11"/>
  <c r="E2155" i="11"/>
  <c r="G2154" i="11"/>
  <c r="E2154" i="11"/>
  <c r="G2153" i="11"/>
  <c r="E2153" i="11"/>
  <c r="G2152" i="11"/>
  <c r="E2152" i="11"/>
  <c r="G2151" i="11"/>
  <c r="E2151" i="11"/>
  <c r="G2150" i="11"/>
  <c r="E2150" i="11"/>
  <c r="G2149" i="11"/>
  <c r="E2149" i="11"/>
  <c r="G2148" i="11"/>
  <c r="E2148" i="11"/>
  <c r="G2147" i="11"/>
  <c r="E2147" i="11"/>
  <c r="G2146" i="11"/>
  <c r="E2146" i="11"/>
  <c r="G2145" i="11"/>
  <c r="E2145" i="11"/>
  <c r="G2144" i="11"/>
  <c r="E2144" i="11"/>
  <c r="G2143" i="11"/>
  <c r="E2143" i="11"/>
  <c r="G2142" i="11"/>
  <c r="E2142" i="11"/>
  <c r="G2141" i="11"/>
  <c r="E2141" i="11"/>
  <c r="G2140" i="11"/>
  <c r="E2140" i="11"/>
  <c r="G2139" i="11"/>
  <c r="E2139" i="11"/>
  <c r="G2138" i="11"/>
  <c r="E2138" i="11"/>
  <c r="G2137" i="11"/>
  <c r="E2137" i="11"/>
  <c r="G2136" i="11"/>
  <c r="E2136" i="11"/>
  <c r="G2135" i="11"/>
  <c r="E2135" i="11"/>
  <c r="G2134" i="11"/>
  <c r="E2134" i="11"/>
  <c r="G2133" i="11"/>
  <c r="E2133" i="11"/>
  <c r="G2132" i="11"/>
  <c r="E2132" i="11"/>
  <c r="G2131" i="11"/>
  <c r="E2131" i="11"/>
  <c r="G2130" i="11"/>
  <c r="E2130" i="11"/>
  <c r="G2129" i="11"/>
  <c r="E2129" i="11"/>
  <c r="G2128" i="11"/>
  <c r="E2128" i="11"/>
  <c r="G2127" i="11"/>
  <c r="E2127" i="11"/>
  <c r="G2126" i="11"/>
  <c r="E2126" i="11"/>
  <c r="G2125" i="11"/>
  <c r="E2125" i="11"/>
  <c r="G2124" i="11"/>
  <c r="E2124" i="11"/>
  <c r="G2123" i="11"/>
  <c r="E2123" i="11"/>
  <c r="G2122" i="11"/>
  <c r="E2122" i="11"/>
  <c r="G2121" i="11"/>
  <c r="E2121" i="11"/>
  <c r="G2120" i="11"/>
  <c r="E2120" i="11"/>
  <c r="G2119" i="11"/>
  <c r="E2119" i="11"/>
  <c r="G2118" i="11"/>
  <c r="E2118" i="11"/>
  <c r="G2117" i="11"/>
  <c r="E2117" i="11"/>
  <c r="G2116" i="11"/>
  <c r="E2116" i="11"/>
  <c r="G2115" i="11"/>
  <c r="E2115" i="11"/>
  <c r="G2114" i="11"/>
  <c r="E2114" i="11"/>
  <c r="G2113" i="11"/>
  <c r="E2113" i="11"/>
  <c r="G2112" i="11"/>
  <c r="E2112" i="11"/>
  <c r="G2111" i="11"/>
  <c r="E2111" i="11"/>
  <c r="G2110" i="11"/>
  <c r="E2110" i="11"/>
  <c r="G2109" i="11"/>
  <c r="E2109" i="11"/>
  <c r="G2108" i="11"/>
  <c r="E2108" i="11"/>
  <c r="G2107" i="11"/>
  <c r="E2107" i="11"/>
  <c r="G2106" i="11"/>
  <c r="E2106" i="11"/>
  <c r="G2105" i="11"/>
  <c r="E2105" i="11"/>
  <c r="G2104" i="11"/>
  <c r="E2104" i="11"/>
  <c r="G2103" i="11"/>
  <c r="E2103" i="11"/>
  <c r="G2102" i="11"/>
  <c r="E2102" i="11"/>
  <c r="G2101" i="11"/>
  <c r="E2101" i="11"/>
  <c r="G2100" i="11"/>
  <c r="E2100" i="11"/>
  <c r="G2099" i="11"/>
  <c r="E2099" i="11"/>
  <c r="G2098" i="11"/>
  <c r="E2098" i="11"/>
  <c r="G2097" i="11"/>
  <c r="E2097" i="11"/>
  <c r="G2096" i="11"/>
  <c r="E2096" i="11"/>
  <c r="G2095" i="11"/>
  <c r="E2095" i="11"/>
  <c r="G2094" i="11"/>
  <c r="E2094" i="11"/>
  <c r="G2093" i="11"/>
  <c r="E2093" i="11"/>
  <c r="G2092" i="11"/>
  <c r="E2092" i="11"/>
  <c r="G2091" i="11"/>
  <c r="E2091" i="11"/>
  <c r="G2090" i="11"/>
  <c r="E2090" i="11"/>
  <c r="G2089" i="11"/>
  <c r="E2089" i="11"/>
  <c r="G2088" i="11"/>
  <c r="E2088" i="11"/>
  <c r="G2087" i="11"/>
  <c r="E2087" i="11"/>
  <c r="G2086" i="11"/>
  <c r="E2086" i="11"/>
  <c r="G2085" i="11"/>
  <c r="E2085" i="11"/>
  <c r="G2084" i="11"/>
  <c r="E2084" i="11"/>
  <c r="G2083" i="11"/>
  <c r="E2083" i="11"/>
  <c r="G2082" i="11"/>
  <c r="E2082" i="11"/>
  <c r="G2081" i="11"/>
  <c r="E2081" i="11"/>
  <c r="G2080" i="11"/>
  <c r="E2080" i="11"/>
  <c r="G2079" i="11"/>
  <c r="E2079" i="11"/>
  <c r="G2078" i="11"/>
  <c r="E2078" i="11"/>
  <c r="G2077" i="11"/>
  <c r="E2077" i="11"/>
  <c r="G2076" i="11"/>
  <c r="E2076" i="11"/>
  <c r="G2075" i="11"/>
  <c r="E2075" i="11"/>
  <c r="G2074" i="11"/>
  <c r="E2074" i="11"/>
  <c r="G2073" i="11"/>
  <c r="E2073" i="11"/>
  <c r="G2072" i="11"/>
  <c r="E2072" i="11"/>
  <c r="G2071" i="11"/>
  <c r="E2071" i="11"/>
  <c r="G2070" i="11"/>
  <c r="E2070" i="11"/>
  <c r="G2069" i="11"/>
  <c r="E2069" i="11"/>
  <c r="G2068" i="11"/>
  <c r="E2068" i="11"/>
  <c r="G2067" i="11"/>
  <c r="E2067" i="11"/>
  <c r="G2066" i="11"/>
  <c r="E2066" i="11"/>
  <c r="G2065" i="11"/>
  <c r="E2065" i="11"/>
  <c r="G2064" i="11"/>
  <c r="E2064" i="11"/>
  <c r="G2063" i="11"/>
  <c r="E2063" i="11"/>
  <c r="G2062" i="11"/>
  <c r="E2062" i="11"/>
  <c r="G2061" i="11"/>
  <c r="E2061" i="11"/>
  <c r="G2060" i="11"/>
  <c r="E2060" i="11"/>
  <c r="G2059" i="11"/>
  <c r="E2059" i="11"/>
  <c r="G2058" i="11"/>
  <c r="E2058" i="11"/>
  <c r="G2057" i="11"/>
  <c r="E2057" i="11"/>
  <c r="G2056" i="11"/>
  <c r="E2056" i="11"/>
  <c r="G2055" i="11"/>
  <c r="E2055" i="11"/>
  <c r="G2054" i="11"/>
  <c r="E2054" i="11"/>
  <c r="G2053" i="11"/>
  <c r="E2053" i="11"/>
  <c r="G2052" i="11"/>
  <c r="E2052" i="11"/>
  <c r="G2051" i="11"/>
  <c r="E2051" i="11"/>
  <c r="G2050" i="11"/>
  <c r="E2050" i="11"/>
  <c r="G2049" i="11"/>
  <c r="E2049" i="11"/>
  <c r="G2048" i="11"/>
  <c r="E2048" i="11"/>
  <c r="G2047" i="11"/>
  <c r="E2047" i="11"/>
  <c r="G2046" i="11"/>
  <c r="E2046" i="11"/>
  <c r="G2045" i="11"/>
  <c r="E2045" i="11"/>
  <c r="G2044" i="11"/>
  <c r="E2044" i="11"/>
  <c r="G2043" i="11"/>
  <c r="E2043" i="11"/>
  <c r="G2042" i="11"/>
  <c r="E2042" i="11"/>
  <c r="G2041" i="11"/>
  <c r="E2041" i="11"/>
  <c r="G2040" i="11"/>
  <c r="E2040" i="11"/>
  <c r="G2039" i="11"/>
  <c r="E2039" i="11"/>
  <c r="G2038" i="11"/>
  <c r="E2038" i="11"/>
  <c r="G2037" i="11"/>
  <c r="E2037" i="11"/>
  <c r="G2036" i="11"/>
  <c r="E2036" i="11"/>
  <c r="G2035" i="11"/>
  <c r="E2035" i="11"/>
  <c r="G2034" i="11"/>
  <c r="E2034" i="11"/>
  <c r="G2033" i="11"/>
  <c r="E2033" i="11"/>
  <c r="G2032" i="11"/>
  <c r="E2032" i="11"/>
  <c r="G2031" i="11"/>
  <c r="E2031" i="11"/>
  <c r="G2030" i="11"/>
  <c r="E2030" i="11"/>
  <c r="G2029" i="11"/>
  <c r="E2029" i="11"/>
  <c r="G2028" i="11"/>
  <c r="E2028" i="11"/>
  <c r="G2027" i="11"/>
  <c r="E2027" i="11"/>
  <c r="G2026" i="11"/>
  <c r="E2026" i="11"/>
  <c r="G2025" i="11"/>
  <c r="E2025" i="11"/>
  <c r="G2024" i="11"/>
  <c r="E2024" i="11"/>
  <c r="G2023" i="11"/>
  <c r="E2023" i="11"/>
  <c r="G2022" i="11"/>
  <c r="E2022" i="11"/>
  <c r="G2021" i="11"/>
  <c r="E2021" i="11"/>
  <c r="G2020" i="11"/>
  <c r="E2020" i="11"/>
  <c r="G2019" i="11"/>
  <c r="E2019" i="11"/>
  <c r="G2018" i="11"/>
  <c r="E2018" i="11"/>
  <c r="G2017" i="11"/>
  <c r="E2017" i="11"/>
  <c r="G2016" i="11"/>
  <c r="E2016" i="11"/>
  <c r="G2015" i="11"/>
  <c r="E2015" i="11"/>
  <c r="G2014" i="11"/>
  <c r="E2014" i="11"/>
  <c r="G2013" i="11"/>
  <c r="E2013" i="11"/>
  <c r="G2012" i="11"/>
  <c r="E2012" i="11"/>
  <c r="G2011" i="11"/>
  <c r="E2011" i="11"/>
  <c r="G2010" i="11"/>
  <c r="E2010" i="11"/>
  <c r="G2009" i="11"/>
  <c r="E2009" i="11"/>
  <c r="G2008" i="11"/>
  <c r="E2008" i="11"/>
  <c r="G2007" i="11"/>
  <c r="E2007" i="11"/>
  <c r="G2006" i="11"/>
  <c r="E2006" i="11"/>
  <c r="G2005" i="11"/>
  <c r="E2005" i="11"/>
  <c r="G2004" i="11"/>
  <c r="E2004" i="11"/>
  <c r="G2003" i="11"/>
  <c r="E2003" i="11"/>
  <c r="G2002" i="11"/>
  <c r="E2002" i="11"/>
  <c r="G2001" i="11"/>
  <c r="E2001" i="11"/>
  <c r="G2000" i="11"/>
  <c r="E2000" i="11"/>
  <c r="G1999" i="11"/>
  <c r="E1999" i="11"/>
  <c r="G1998" i="11"/>
  <c r="E1998" i="11"/>
  <c r="G1997" i="11"/>
  <c r="E1997" i="11"/>
  <c r="G1996" i="11"/>
  <c r="E1996" i="11"/>
  <c r="G1995" i="11"/>
  <c r="E1995" i="11"/>
  <c r="G1994" i="11"/>
  <c r="E1994" i="11"/>
  <c r="G1993" i="11"/>
  <c r="E1993" i="11"/>
  <c r="G1992" i="11"/>
  <c r="E1992" i="11"/>
  <c r="G1991" i="11"/>
  <c r="E1991" i="11"/>
  <c r="G1990" i="11"/>
  <c r="E1990" i="11"/>
  <c r="G1989" i="11"/>
  <c r="E1989" i="11"/>
  <c r="G1988" i="11"/>
  <c r="E1988" i="11"/>
  <c r="G1987" i="11"/>
  <c r="E1987" i="11"/>
  <c r="G1986" i="11"/>
  <c r="E1986" i="11"/>
  <c r="G1985" i="11"/>
  <c r="E1985" i="11"/>
  <c r="G1984" i="11"/>
  <c r="E1984" i="11"/>
  <c r="G1983" i="11"/>
  <c r="E1983" i="11"/>
  <c r="G1982" i="11"/>
  <c r="E1982" i="11"/>
  <c r="G1981" i="11"/>
  <c r="E1981" i="11"/>
  <c r="G1980" i="11"/>
  <c r="E1980" i="11"/>
  <c r="G1979" i="11"/>
  <c r="E1979" i="11"/>
  <c r="G1978" i="11"/>
  <c r="E1978" i="11"/>
  <c r="G1977" i="11"/>
  <c r="E1977" i="11"/>
  <c r="G1976" i="11"/>
  <c r="E1976" i="11"/>
  <c r="G1975" i="11"/>
  <c r="E1975" i="11"/>
  <c r="G1974" i="11"/>
  <c r="E1974" i="11"/>
  <c r="G1973" i="11"/>
  <c r="E1973" i="11"/>
  <c r="G1972" i="11"/>
  <c r="E1972" i="11"/>
  <c r="G1971" i="11"/>
  <c r="E1971" i="11"/>
  <c r="G1970" i="11"/>
  <c r="E1970" i="11"/>
  <c r="G1969" i="11"/>
  <c r="E1969" i="11"/>
  <c r="G1968" i="11"/>
  <c r="E1968" i="11"/>
  <c r="G1967" i="11"/>
  <c r="E1967" i="11"/>
  <c r="G1966" i="11"/>
  <c r="E1966" i="11"/>
  <c r="G1965" i="11"/>
  <c r="E1965" i="11"/>
  <c r="G1964" i="11"/>
  <c r="E1964" i="11"/>
  <c r="G1963" i="11"/>
  <c r="E1963" i="11"/>
  <c r="G1962" i="11"/>
  <c r="E1962" i="11"/>
  <c r="G1961" i="11"/>
  <c r="E1961" i="11"/>
  <c r="G1960" i="11"/>
  <c r="E1960" i="11"/>
  <c r="G1959" i="11"/>
  <c r="E1959" i="11"/>
  <c r="G1958" i="11"/>
  <c r="E1958" i="11"/>
  <c r="G1957" i="11"/>
  <c r="E1957" i="11"/>
  <c r="G1956" i="11"/>
  <c r="E1956" i="11"/>
  <c r="G1955" i="11"/>
  <c r="E1955" i="11"/>
  <c r="G1954" i="11"/>
  <c r="E1954" i="11"/>
  <c r="G1953" i="11"/>
  <c r="E1953" i="11"/>
  <c r="G1952" i="11"/>
  <c r="E1952" i="11"/>
  <c r="G1951" i="11"/>
  <c r="E1951" i="11"/>
  <c r="G1950" i="11"/>
  <c r="E1950" i="11"/>
  <c r="G1949" i="11"/>
  <c r="E1949" i="11"/>
  <c r="G1948" i="11"/>
  <c r="E1948" i="11"/>
  <c r="G1947" i="11"/>
  <c r="E1947" i="11"/>
  <c r="G1946" i="11"/>
  <c r="E1946" i="11"/>
  <c r="G1945" i="11"/>
  <c r="E1945" i="11"/>
  <c r="G1944" i="11"/>
  <c r="E1944" i="11"/>
  <c r="G1943" i="11"/>
  <c r="E1943" i="11"/>
  <c r="G1942" i="11"/>
  <c r="E1942" i="11"/>
  <c r="G1941" i="11"/>
  <c r="E1941" i="11"/>
  <c r="G1940" i="11"/>
  <c r="E1940" i="11"/>
  <c r="G1939" i="11"/>
  <c r="E1939" i="11"/>
  <c r="G1938" i="11"/>
  <c r="E1938" i="11"/>
  <c r="G1937" i="11"/>
  <c r="E1937" i="11"/>
  <c r="G1936" i="11"/>
  <c r="E1936" i="11"/>
  <c r="G1935" i="11"/>
  <c r="E1935" i="11"/>
  <c r="G1934" i="11"/>
  <c r="E1934" i="11"/>
  <c r="G1933" i="11"/>
  <c r="E1933" i="11"/>
  <c r="G1932" i="11"/>
  <c r="E1932" i="11"/>
  <c r="G1931" i="11"/>
  <c r="E1931" i="11"/>
  <c r="G1930" i="11"/>
  <c r="E1930" i="11"/>
  <c r="G1929" i="11"/>
  <c r="E1929" i="11"/>
  <c r="G1928" i="11"/>
  <c r="E1928" i="11"/>
  <c r="G1927" i="11"/>
  <c r="E1927" i="11"/>
  <c r="G1926" i="11"/>
  <c r="E1926" i="11"/>
  <c r="G1925" i="11"/>
  <c r="E1925" i="11"/>
  <c r="G1924" i="11"/>
  <c r="E1924" i="11"/>
  <c r="G1923" i="11"/>
  <c r="E1923" i="11"/>
  <c r="G1922" i="11"/>
  <c r="E1922" i="11"/>
  <c r="G1921" i="11"/>
  <c r="E1921" i="11"/>
  <c r="G1920" i="11"/>
  <c r="E1920" i="11"/>
  <c r="G1919" i="11"/>
  <c r="E1919" i="11"/>
  <c r="G1918" i="11"/>
  <c r="E1918" i="11"/>
  <c r="G1917" i="11"/>
  <c r="E1917" i="11"/>
  <c r="G1916" i="11"/>
  <c r="E1916" i="11"/>
  <c r="G1915" i="11"/>
  <c r="E1915" i="11"/>
  <c r="G1914" i="11"/>
  <c r="E1914" i="11"/>
  <c r="G1913" i="11"/>
  <c r="E1913" i="11"/>
  <c r="G1912" i="11"/>
  <c r="E1912" i="11"/>
  <c r="G1911" i="11"/>
  <c r="E1911" i="11"/>
  <c r="G1910" i="11"/>
  <c r="E1910" i="11"/>
  <c r="G1909" i="11"/>
  <c r="E1909" i="11"/>
  <c r="G1908" i="11"/>
  <c r="E1908" i="11"/>
  <c r="G1907" i="11"/>
  <c r="E1907" i="11"/>
  <c r="G1906" i="11"/>
  <c r="E1906" i="11"/>
  <c r="G1905" i="11"/>
  <c r="E1905" i="11"/>
  <c r="G1904" i="11"/>
  <c r="E1904" i="11"/>
  <c r="G1903" i="11"/>
  <c r="E1903" i="11"/>
  <c r="G1902" i="11"/>
  <c r="E1902" i="11"/>
  <c r="G1901" i="11"/>
  <c r="E1901" i="11"/>
  <c r="G1900" i="11"/>
  <c r="E1900" i="11"/>
  <c r="G1899" i="11"/>
  <c r="E1899" i="11"/>
  <c r="G1898" i="11"/>
  <c r="E1898" i="11"/>
  <c r="G1897" i="11"/>
  <c r="E1897" i="11"/>
  <c r="G1896" i="11"/>
  <c r="E1896" i="11"/>
  <c r="G1895" i="11"/>
  <c r="E1895" i="11"/>
  <c r="G1894" i="11"/>
  <c r="E1894" i="11"/>
  <c r="G1893" i="11"/>
  <c r="E1893" i="11"/>
  <c r="G1892" i="11"/>
  <c r="E1892" i="11"/>
  <c r="G1891" i="11"/>
  <c r="E1891" i="11"/>
  <c r="G1890" i="11"/>
  <c r="E1890" i="11"/>
  <c r="G1889" i="11"/>
  <c r="E1889" i="11"/>
  <c r="G1888" i="11"/>
  <c r="E1888" i="11"/>
  <c r="G1887" i="11"/>
  <c r="E1887" i="11"/>
  <c r="G1886" i="11"/>
  <c r="E1886" i="11"/>
  <c r="G1885" i="11"/>
  <c r="E1885" i="11"/>
  <c r="G1884" i="11"/>
  <c r="E1884" i="11"/>
  <c r="G1883" i="11"/>
  <c r="E1883" i="11"/>
  <c r="G1882" i="11"/>
  <c r="E1882" i="11"/>
  <c r="G1881" i="11"/>
  <c r="E1881" i="11"/>
  <c r="G1880" i="11"/>
  <c r="E1880" i="11"/>
  <c r="G1879" i="11"/>
  <c r="E1879" i="11"/>
  <c r="G1878" i="11"/>
  <c r="E1878" i="11"/>
  <c r="G1877" i="11"/>
  <c r="E1877" i="11"/>
  <c r="G1876" i="11"/>
  <c r="E1876" i="11"/>
  <c r="G1875" i="11"/>
  <c r="E1875" i="11"/>
  <c r="G1874" i="11"/>
  <c r="E1874" i="11"/>
  <c r="G1873" i="11"/>
  <c r="E1873" i="11"/>
  <c r="G1872" i="11"/>
  <c r="E1872" i="11"/>
  <c r="G1871" i="11"/>
  <c r="E1871" i="11"/>
  <c r="G1870" i="11"/>
  <c r="E1870" i="11"/>
  <c r="G1869" i="11"/>
  <c r="E1869" i="11"/>
  <c r="G1868" i="11"/>
  <c r="E1868" i="11"/>
  <c r="G1867" i="11"/>
  <c r="E1867" i="11"/>
  <c r="G1866" i="11"/>
  <c r="E1866" i="11"/>
  <c r="G1865" i="11"/>
  <c r="E1865" i="11"/>
  <c r="G1864" i="11"/>
  <c r="E1864" i="11"/>
  <c r="G1863" i="11"/>
  <c r="E1863" i="11"/>
  <c r="G1862" i="11"/>
  <c r="E1862" i="11"/>
  <c r="G1861" i="11"/>
  <c r="E1861" i="11"/>
  <c r="G1860" i="11"/>
  <c r="E1860" i="11"/>
  <c r="G1859" i="11"/>
  <c r="E1859" i="11"/>
  <c r="G1858" i="11"/>
  <c r="E1858" i="11"/>
  <c r="G1857" i="11"/>
  <c r="E1857" i="11"/>
  <c r="G1856" i="11"/>
  <c r="E1856" i="11"/>
  <c r="G1855" i="11"/>
  <c r="E1855" i="11"/>
  <c r="G1854" i="11"/>
  <c r="E1854" i="11"/>
  <c r="G1853" i="11"/>
  <c r="E1853" i="11"/>
  <c r="G1852" i="11"/>
  <c r="E1852" i="11"/>
  <c r="G1851" i="11"/>
  <c r="E1851" i="11"/>
  <c r="G1850" i="11"/>
  <c r="E1850" i="11"/>
  <c r="G1849" i="11"/>
  <c r="E1849" i="11"/>
  <c r="G1848" i="11"/>
  <c r="E1848" i="11"/>
  <c r="G1847" i="11"/>
  <c r="E1847" i="11"/>
  <c r="G1846" i="11"/>
  <c r="E1846" i="11"/>
  <c r="G1845" i="11"/>
  <c r="E1845" i="11"/>
  <c r="G1844" i="11"/>
  <c r="E1844" i="11"/>
  <c r="G1843" i="11"/>
  <c r="E1843" i="11"/>
  <c r="G1842" i="11"/>
  <c r="E1842" i="11"/>
  <c r="G1841" i="11"/>
  <c r="E1841" i="11"/>
  <c r="G1840" i="11"/>
  <c r="E1840" i="11"/>
  <c r="G1839" i="11"/>
  <c r="E1839" i="11"/>
  <c r="G1838" i="11"/>
  <c r="E1838" i="11"/>
  <c r="G1837" i="11"/>
  <c r="E1837" i="11"/>
  <c r="G1836" i="11"/>
  <c r="E1836" i="11"/>
  <c r="G1835" i="11"/>
  <c r="E1835" i="11"/>
  <c r="G1834" i="11"/>
  <c r="E1834" i="11"/>
  <c r="G1833" i="11"/>
  <c r="E1833" i="11"/>
  <c r="G1832" i="11"/>
  <c r="E1832" i="11"/>
  <c r="G1831" i="11"/>
  <c r="E1831" i="11"/>
  <c r="G1830" i="11"/>
  <c r="E1830" i="11"/>
  <c r="G1829" i="11"/>
  <c r="E1829" i="11"/>
  <c r="G1828" i="11"/>
  <c r="E1828" i="11"/>
  <c r="G1827" i="11"/>
  <c r="E1827" i="11"/>
  <c r="G1826" i="11"/>
  <c r="E1826" i="11"/>
  <c r="G1825" i="11"/>
  <c r="E1825" i="11"/>
  <c r="G1824" i="11"/>
  <c r="E1824" i="11"/>
  <c r="G1823" i="11"/>
  <c r="E1823" i="11"/>
  <c r="G1822" i="11"/>
  <c r="E1822" i="11"/>
  <c r="G1821" i="11"/>
  <c r="E1821" i="11"/>
  <c r="G1820" i="11"/>
  <c r="E1820" i="11"/>
  <c r="G1819" i="11"/>
  <c r="E1819" i="11"/>
  <c r="G1818" i="11"/>
  <c r="E1818" i="11"/>
  <c r="G1817" i="11"/>
  <c r="E1817" i="11"/>
  <c r="G1816" i="11"/>
  <c r="E1816" i="11"/>
  <c r="G1815" i="11"/>
  <c r="E1815" i="11"/>
  <c r="G1814" i="11"/>
  <c r="E1814" i="11"/>
  <c r="G1813" i="11"/>
  <c r="E1813" i="11"/>
  <c r="G1812" i="11"/>
  <c r="E1812" i="11"/>
  <c r="G1811" i="11"/>
  <c r="E1811" i="11"/>
  <c r="G1810" i="11"/>
  <c r="E1810" i="11"/>
  <c r="G1809" i="11"/>
  <c r="E1809" i="11"/>
  <c r="G1808" i="11"/>
  <c r="E1808" i="11"/>
  <c r="G1807" i="11"/>
  <c r="E1807" i="11"/>
  <c r="G1806" i="11"/>
  <c r="E1806" i="11"/>
  <c r="G1805" i="11"/>
  <c r="E1805" i="11"/>
  <c r="G1804" i="11"/>
  <c r="E1804" i="11"/>
  <c r="G1803" i="11"/>
  <c r="E1803" i="11"/>
  <c r="G1802" i="11"/>
  <c r="E1802" i="11"/>
  <c r="G1801" i="11"/>
  <c r="E1801" i="11"/>
  <c r="G1800" i="11"/>
  <c r="E1800" i="11"/>
  <c r="G1799" i="11"/>
  <c r="E1799" i="11"/>
  <c r="G1798" i="11"/>
  <c r="E1798" i="11"/>
  <c r="G1797" i="11"/>
  <c r="E1797" i="11"/>
  <c r="G1796" i="11"/>
  <c r="E1796" i="11"/>
  <c r="G1795" i="11"/>
  <c r="E1795" i="11"/>
  <c r="G1794" i="11"/>
  <c r="E1794" i="11"/>
  <c r="G1793" i="11"/>
  <c r="E1793" i="11"/>
  <c r="G1792" i="11"/>
  <c r="E1792" i="11"/>
  <c r="G1791" i="11"/>
  <c r="E1791" i="11"/>
  <c r="G1790" i="11"/>
  <c r="E1790" i="11"/>
  <c r="G1789" i="11"/>
  <c r="E1789" i="11"/>
  <c r="G1788" i="11"/>
  <c r="E1788" i="11"/>
  <c r="G1787" i="11"/>
  <c r="E1787" i="11"/>
  <c r="G1786" i="11"/>
  <c r="E1786" i="11"/>
  <c r="G1785" i="11"/>
  <c r="E1785" i="11"/>
  <c r="G1784" i="11"/>
  <c r="E1784" i="11"/>
  <c r="G1783" i="11"/>
  <c r="E1783" i="11"/>
  <c r="G1782" i="11"/>
  <c r="E1782" i="11"/>
  <c r="G1781" i="11"/>
  <c r="E1781" i="11"/>
  <c r="G1780" i="11"/>
  <c r="E1780" i="11"/>
  <c r="G1779" i="11"/>
  <c r="E1779" i="11"/>
  <c r="G1778" i="11"/>
  <c r="E1778" i="11"/>
  <c r="G1777" i="11"/>
  <c r="E1777" i="11"/>
  <c r="G1776" i="11"/>
  <c r="E1776" i="11"/>
  <c r="G1775" i="11"/>
  <c r="E1775" i="11"/>
  <c r="G1774" i="11"/>
  <c r="E1774" i="11"/>
  <c r="G1773" i="11"/>
  <c r="E1773" i="11"/>
  <c r="G1772" i="11"/>
  <c r="E1772" i="11"/>
  <c r="G1771" i="11"/>
  <c r="E1771" i="11"/>
  <c r="G1770" i="11"/>
  <c r="E1770" i="11"/>
  <c r="G1769" i="11"/>
  <c r="E1769" i="11"/>
  <c r="G1768" i="11"/>
  <c r="E1768" i="11"/>
  <c r="G1767" i="11"/>
  <c r="E1767" i="11"/>
  <c r="G1766" i="11"/>
  <c r="E1766" i="11"/>
  <c r="G1765" i="11"/>
  <c r="E1765" i="11"/>
  <c r="G1764" i="11"/>
  <c r="E1764" i="11"/>
  <c r="G1763" i="11"/>
  <c r="E1763" i="11"/>
  <c r="G1762" i="11"/>
  <c r="E1762" i="11"/>
  <c r="G1761" i="11"/>
  <c r="E1761" i="11"/>
  <c r="G1760" i="11"/>
  <c r="E1760" i="11"/>
  <c r="G1759" i="11"/>
  <c r="E1759" i="11"/>
  <c r="G1758" i="11"/>
  <c r="E1758" i="11"/>
  <c r="G1757" i="11"/>
  <c r="E1757" i="11"/>
  <c r="G1756" i="11"/>
  <c r="E1756" i="11"/>
  <c r="G1755" i="11"/>
  <c r="E1755" i="11"/>
  <c r="G1754" i="11"/>
  <c r="E1754" i="11"/>
  <c r="G1753" i="11"/>
  <c r="E1753" i="11"/>
  <c r="G1752" i="11"/>
  <c r="E1752" i="11"/>
  <c r="G1751" i="11"/>
  <c r="E1751" i="11"/>
  <c r="G1750" i="11"/>
  <c r="E1750" i="11"/>
  <c r="G1749" i="11"/>
  <c r="E1749" i="11"/>
  <c r="G1748" i="11"/>
  <c r="E1748" i="11"/>
  <c r="G1747" i="11"/>
  <c r="E1747" i="11"/>
  <c r="G1746" i="11"/>
  <c r="E1746" i="11"/>
  <c r="G1745" i="11"/>
  <c r="E1745" i="11"/>
  <c r="G1744" i="11"/>
  <c r="E1744" i="11"/>
  <c r="G1743" i="11"/>
  <c r="E1743" i="11"/>
  <c r="G1742" i="11"/>
  <c r="E1742" i="11"/>
  <c r="G1741" i="11"/>
  <c r="E1741" i="11"/>
  <c r="G1740" i="11"/>
  <c r="E1740" i="11"/>
  <c r="G1739" i="11"/>
  <c r="E1739" i="11"/>
  <c r="G1738" i="11"/>
  <c r="E1738" i="11"/>
  <c r="G1737" i="11"/>
  <c r="E1737" i="11"/>
  <c r="G1736" i="11"/>
  <c r="E1736" i="11"/>
  <c r="G1735" i="11"/>
  <c r="E1735" i="11"/>
  <c r="G1734" i="11"/>
  <c r="E1734" i="11"/>
  <c r="G1733" i="11"/>
  <c r="E1733" i="11"/>
  <c r="G1732" i="11"/>
  <c r="E1732" i="11"/>
  <c r="G1731" i="11"/>
  <c r="E1731" i="11"/>
  <c r="G1730" i="11"/>
  <c r="E1730" i="11"/>
  <c r="G1729" i="11"/>
  <c r="E1729" i="11"/>
  <c r="G1728" i="11"/>
  <c r="E1728" i="11"/>
  <c r="G1727" i="11"/>
  <c r="E1727" i="11"/>
  <c r="G1726" i="11"/>
  <c r="E1726" i="11"/>
  <c r="G1725" i="11"/>
  <c r="E1725" i="11"/>
  <c r="G1724" i="11"/>
  <c r="E1724" i="11"/>
  <c r="G1723" i="11"/>
  <c r="E1723" i="11"/>
  <c r="G1722" i="11"/>
  <c r="E1722" i="11"/>
  <c r="G1721" i="11"/>
  <c r="E1721" i="11"/>
  <c r="G1720" i="11"/>
  <c r="E1720" i="11"/>
  <c r="G1719" i="11"/>
  <c r="E1719" i="11"/>
  <c r="G1718" i="11"/>
  <c r="E1718" i="11"/>
  <c r="G1717" i="11"/>
  <c r="E1717" i="11"/>
  <c r="G1716" i="11"/>
  <c r="E1716" i="11"/>
  <c r="G1715" i="11"/>
  <c r="E1715" i="11"/>
  <c r="G1714" i="11"/>
  <c r="E1714" i="11"/>
  <c r="G1713" i="11"/>
  <c r="E1713" i="11"/>
  <c r="G1712" i="11"/>
  <c r="E1712" i="11"/>
  <c r="G1711" i="11"/>
  <c r="E1711" i="11"/>
  <c r="G1710" i="11"/>
  <c r="E1710" i="11"/>
  <c r="G1709" i="11"/>
  <c r="E1709" i="11"/>
  <c r="G1708" i="11"/>
  <c r="E1708" i="11"/>
  <c r="G1707" i="11"/>
  <c r="E1707" i="11"/>
  <c r="G1706" i="11"/>
  <c r="E1706" i="11"/>
  <c r="G1705" i="11"/>
  <c r="E1705" i="11"/>
  <c r="G1704" i="11"/>
  <c r="E1704" i="11"/>
  <c r="G1703" i="11"/>
  <c r="E1703" i="11"/>
  <c r="G1702" i="11"/>
  <c r="E1702" i="11"/>
  <c r="G1701" i="11"/>
  <c r="E1701" i="11"/>
  <c r="G1700" i="11"/>
  <c r="E1700" i="11"/>
  <c r="G1699" i="11"/>
  <c r="E1699" i="11"/>
  <c r="G1698" i="11"/>
  <c r="E1698" i="11"/>
  <c r="G1697" i="11"/>
  <c r="E1697" i="11"/>
  <c r="G1696" i="11"/>
  <c r="E1696" i="11"/>
  <c r="G1695" i="11"/>
  <c r="E1695" i="11"/>
  <c r="G1694" i="11"/>
  <c r="E1694" i="11"/>
  <c r="G1693" i="11"/>
  <c r="E1693" i="11"/>
  <c r="G1692" i="11"/>
  <c r="E1692" i="11"/>
  <c r="G1691" i="11"/>
  <c r="E1691" i="11"/>
  <c r="G1690" i="11"/>
  <c r="E1690" i="11"/>
  <c r="G1689" i="11"/>
  <c r="E1689" i="11"/>
  <c r="G1688" i="11"/>
  <c r="E1688" i="11"/>
  <c r="G1687" i="11"/>
  <c r="E1687" i="11"/>
  <c r="G1686" i="11"/>
  <c r="E1686" i="11"/>
  <c r="G1685" i="11"/>
  <c r="E1685" i="11"/>
  <c r="G1684" i="11"/>
  <c r="E1684" i="11"/>
  <c r="G1683" i="11"/>
  <c r="E1683" i="11"/>
  <c r="G1682" i="11"/>
  <c r="E1682" i="11"/>
  <c r="G1681" i="11"/>
  <c r="E1681" i="11"/>
  <c r="G1680" i="11"/>
  <c r="E1680" i="11"/>
  <c r="G1679" i="11"/>
  <c r="E1679" i="11"/>
  <c r="G1678" i="11"/>
  <c r="E1678" i="11"/>
  <c r="G1677" i="11"/>
  <c r="E1677" i="11"/>
  <c r="G1676" i="11"/>
  <c r="E1676" i="11"/>
  <c r="G1675" i="11"/>
  <c r="E1675" i="11"/>
  <c r="G1674" i="11"/>
  <c r="E1674" i="11"/>
  <c r="G1673" i="11"/>
  <c r="E1673" i="11"/>
  <c r="G1672" i="11"/>
  <c r="E1672" i="11"/>
  <c r="G1671" i="11"/>
  <c r="E1671" i="11"/>
  <c r="G1670" i="11"/>
  <c r="E1670" i="11"/>
  <c r="G1669" i="11"/>
  <c r="E1669" i="11"/>
  <c r="G1668" i="11"/>
  <c r="E1668" i="11"/>
  <c r="G1667" i="11"/>
  <c r="E1667" i="11"/>
  <c r="G1666" i="11"/>
  <c r="E1666" i="11"/>
  <c r="G1665" i="11"/>
  <c r="E1665" i="11"/>
  <c r="G1664" i="11"/>
  <c r="E1664" i="11"/>
  <c r="G1663" i="11"/>
  <c r="E1663" i="11"/>
  <c r="G1662" i="11"/>
  <c r="E1662" i="11"/>
  <c r="G1661" i="11"/>
  <c r="E1661" i="11"/>
  <c r="G1660" i="11"/>
  <c r="E1660" i="11"/>
  <c r="G1659" i="11"/>
  <c r="E1659" i="11"/>
  <c r="G1658" i="11"/>
  <c r="E1658" i="11"/>
  <c r="G1657" i="11"/>
  <c r="E1657" i="11"/>
  <c r="G1656" i="11"/>
  <c r="E1656" i="11"/>
  <c r="G1655" i="11"/>
  <c r="E1655" i="11"/>
  <c r="G1654" i="11"/>
  <c r="E1654" i="11"/>
  <c r="G1653" i="11"/>
  <c r="E1653" i="11"/>
  <c r="G1652" i="11"/>
  <c r="E1652" i="11"/>
  <c r="G1651" i="11"/>
  <c r="E1651" i="11"/>
  <c r="G1650" i="11"/>
  <c r="E1650" i="11"/>
  <c r="G1649" i="11"/>
  <c r="E1649" i="11"/>
  <c r="G1648" i="11"/>
  <c r="E1648" i="11"/>
  <c r="G1647" i="11"/>
  <c r="E1647" i="11"/>
  <c r="G1646" i="11"/>
  <c r="E1646" i="11"/>
  <c r="G1645" i="11"/>
  <c r="E1645" i="11"/>
  <c r="G1644" i="11"/>
  <c r="E1644" i="11"/>
  <c r="G1643" i="11"/>
  <c r="E1643" i="11"/>
  <c r="G1642" i="11"/>
  <c r="E1642" i="11"/>
  <c r="G1641" i="11"/>
  <c r="E1641" i="11"/>
  <c r="G1640" i="11"/>
  <c r="E1640" i="11"/>
  <c r="G1639" i="11"/>
  <c r="E1639" i="11"/>
  <c r="G1638" i="11"/>
  <c r="E1638" i="11"/>
  <c r="G1637" i="11"/>
  <c r="E1637" i="11"/>
  <c r="G1636" i="11"/>
  <c r="E1636" i="11"/>
  <c r="G1635" i="11"/>
  <c r="E1635" i="11"/>
  <c r="G1634" i="11"/>
  <c r="E1634" i="11"/>
  <c r="G1633" i="11"/>
  <c r="E1633" i="11"/>
  <c r="G1632" i="11"/>
  <c r="E1632" i="11"/>
  <c r="G1631" i="11"/>
  <c r="E1631" i="11"/>
  <c r="G1630" i="11"/>
  <c r="E1630" i="11"/>
  <c r="G1629" i="11"/>
  <c r="E1629" i="11"/>
  <c r="G1628" i="11"/>
  <c r="E1628" i="11"/>
  <c r="G1627" i="11"/>
  <c r="E1627" i="11"/>
  <c r="G1626" i="11"/>
  <c r="E1626" i="11"/>
  <c r="G1625" i="11"/>
  <c r="E1625" i="11"/>
  <c r="G1624" i="11"/>
  <c r="E1624" i="11"/>
  <c r="G1623" i="11"/>
  <c r="E1623" i="11"/>
  <c r="G1622" i="11"/>
  <c r="E1622" i="11"/>
  <c r="G1621" i="11"/>
  <c r="E1621" i="11"/>
  <c r="G1620" i="11"/>
  <c r="E1620" i="11"/>
  <c r="G1619" i="11"/>
  <c r="E1619" i="11"/>
  <c r="G1618" i="11"/>
  <c r="E1618" i="11"/>
  <c r="G1617" i="11"/>
  <c r="E1617" i="11"/>
  <c r="G1616" i="11"/>
  <c r="E1616" i="11"/>
  <c r="G1615" i="11"/>
  <c r="E1615" i="11"/>
  <c r="G1614" i="11"/>
  <c r="E1614" i="11"/>
  <c r="G1613" i="11"/>
  <c r="E1613" i="11"/>
  <c r="G1612" i="11"/>
  <c r="E1612" i="11"/>
  <c r="G1611" i="11"/>
  <c r="E1611" i="11"/>
  <c r="G1610" i="11"/>
  <c r="E1610" i="11"/>
  <c r="G1609" i="11"/>
  <c r="E1609" i="11"/>
  <c r="G1608" i="11"/>
  <c r="E1608" i="11"/>
  <c r="G1607" i="11"/>
  <c r="E1607" i="11"/>
  <c r="G1606" i="11"/>
  <c r="E1606" i="11"/>
  <c r="G1605" i="11"/>
  <c r="E1605" i="11"/>
  <c r="G1604" i="11"/>
  <c r="E1604" i="11"/>
  <c r="G1603" i="11"/>
  <c r="E1603" i="11"/>
  <c r="G1602" i="11"/>
  <c r="E1602" i="11"/>
  <c r="G1601" i="11"/>
  <c r="E1601" i="11"/>
  <c r="G1600" i="11"/>
  <c r="E1600" i="11"/>
  <c r="G1599" i="11"/>
  <c r="E1599" i="11"/>
  <c r="G1598" i="11"/>
  <c r="E1598" i="11"/>
  <c r="G1597" i="11"/>
  <c r="E1597" i="11"/>
  <c r="G1596" i="11"/>
  <c r="E1596" i="11"/>
  <c r="G1595" i="11"/>
  <c r="E1595" i="11"/>
  <c r="G1594" i="11"/>
  <c r="E1594" i="11"/>
  <c r="G1593" i="11"/>
  <c r="E1593" i="11"/>
  <c r="G1592" i="11"/>
  <c r="E1592" i="11"/>
  <c r="G1591" i="11"/>
  <c r="E1591" i="11"/>
  <c r="G1590" i="11"/>
  <c r="E1590" i="11"/>
  <c r="G1589" i="11"/>
  <c r="E1589" i="11"/>
  <c r="G1588" i="11"/>
  <c r="E1588" i="11"/>
  <c r="G1587" i="11"/>
  <c r="E1587" i="11"/>
  <c r="G1586" i="11"/>
  <c r="E1586" i="11"/>
  <c r="G1585" i="11"/>
  <c r="E1585" i="11"/>
  <c r="G1584" i="11"/>
  <c r="E1584" i="11"/>
  <c r="G1583" i="11"/>
  <c r="E1583" i="11"/>
  <c r="G1582" i="11"/>
  <c r="E1582" i="11"/>
  <c r="G1581" i="11"/>
  <c r="E1581" i="11"/>
  <c r="G1580" i="11"/>
  <c r="E1580" i="11"/>
  <c r="G1579" i="11"/>
  <c r="E1579" i="11"/>
  <c r="G1578" i="11"/>
  <c r="E1578" i="11"/>
  <c r="G1577" i="11"/>
  <c r="E1577" i="11"/>
  <c r="G1576" i="11"/>
  <c r="E1576" i="11"/>
  <c r="G1575" i="11"/>
  <c r="E1575" i="11"/>
  <c r="G1574" i="11"/>
  <c r="E1574" i="11"/>
  <c r="G1573" i="11"/>
  <c r="E1573" i="11"/>
  <c r="G1572" i="11"/>
  <c r="E1572" i="11"/>
  <c r="G1571" i="11"/>
  <c r="E1571" i="11"/>
  <c r="G1570" i="11"/>
  <c r="E1570" i="11"/>
  <c r="G1569" i="11"/>
  <c r="E1569" i="11"/>
  <c r="G1568" i="11"/>
  <c r="E1568" i="11"/>
  <c r="G1567" i="11"/>
  <c r="E1567" i="11"/>
  <c r="G1566" i="11"/>
  <c r="E1566" i="11"/>
  <c r="G1565" i="11"/>
  <c r="E1565" i="11"/>
  <c r="G1564" i="11"/>
  <c r="E1564" i="11"/>
  <c r="G1563" i="11"/>
  <c r="E1563" i="11"/>
  <c r="G1562" i="11"/>
  <c r="E1562" i="11"/>
  <c r="G1561" i="11"/>
  <c r="E1561" i="11"/>
  <c r="G1560" i="11"/>
  <c r="E1560" i="11"/>
  <c r="G1559" i="11"/>
  <c r="E1559" i="11"/>
  <c r="G1558" i="11"/>
  <c r="E1558" i="11"/>
  <c r="G1557" i="11"/>
  <c r="E1557" i="11"/>
  <c r="G1556" i="11"/>
  <c r="E1556" i="11"/>
  <c r="G1555" i="11"/>
  <c r="E1555" i="11"/>
  <c r="G1554" i="11"/>
  <c r="E1554" i="11"/>
  <c r="G1553" i="11"/>
  <c r="E1553" i="11"/>
  <c r="G1552" i="11"/>
  <c r="E1552" i="11"/>
  <c r="G1551" i="11"/>
  <c r="E1551" i="11"/>
  <c r="G1550" i="11"/>
  <c r="E1550" i="11"/>
  <c r="G1549" i="11"/>
  <c r="E1549" i="11"/>
  <c r="G1548" i="11"/>
  <c r="E1548" i="11"/>
  <c r="G1547" i="11"/>
  <c r="E1547" i="11"/>
  <c r="G1546" i="11"/>
  <c r="E1546" i="11"/>
  <c r="G1545" i="11"/>
  <c r="E1545" i="11"/>
  <c r="G1544" i="11"/>
  <c r="E1544" i="11"/>
  <c r="G1543" i="11"/>
  <c r="E1543" i="11"/>
  <c r="G1542" i="11"/>
  <c r="E1542" i="11"/>
  <c r="G1541" i="11"/>
  <c r="E1541" i="11"/>
  <c r="G1540" i="11"/>
  <c r="E1540" i="11"/>
  <c r="G1539" i="11"/>
  <c r="E1539" i="11"/>
  <c r="G1538" i="11"/>
  <c r="E1538" i="11"/>
  <c r="G1537" i="11"/>
  <c r="E1537" i="11"/>
  <c r="G1536" i="11"/>
  <c r="E1536" i="11"/>
  <c r="G1535" i="11"/>
  <c r="E1535" i="11"/>
  <c r="G1534" i="11"/>
  <c r="E1534" i="11"/>
  <c r="G1533" i="11"/>
  <c r="E1533" i="11"/>
  <c r="G1532" i="11"/>
  <c r="E1532" i="11"/>
  <c r="G1531" i="11"/>
  <c r="E1531" i="11"/>
  <c r="G1530" i="11"/>
  <c r="E1530" i="11"/>
  <c r="G1529" i="11"/>
  <c r="E1529" i="11"/>
  <c r="G1528" i="11"/>
  <c r="E1528" i="11"/>
  <c r="G1527" i="11"/>
  <c r="E1527" i="11"/>
  <c r="G1526" i="11"/>
  <c r="E1526" i="11"/>
  <c r="G1525" i="11"/>
  <c r="E1525" i="11"/>
  <c r="G1524" i="11"/>
  <c r="E1524" i="11"/>
  <c r="G1523" i="11"/>
  <c r="E1523" i="11"/>
  <c r="G1522" i="11"/>
  <c r="E1522" i="11"/>
  <c r="G1521" i="11"/>
  <c r="E1521" i="11"/>
  <c r="G1520" i="11"/>
  <c r="E1520" i="11"/>
  <c r="G1519" i="11"/>
  <c r="E1519" i="11"/>
  <c r="G1518" i="11"/>
  <c r="E1518" i="11"/>
  <c r="G1517" i="11"/>
  <c r="E1517" i="11"/>
  <c r="G1516" i="11"/>
  <c r="E1516" i="11"/>
  <c r="G1515" i="11"/>
  <c r="E1515" i="11"/>
  <c r="G1514" i="11"/>
  <c r="E1514" i="11"/>
  <c r="G1513" i="11"/>
  <c r="E1513" i="11"/>
  <c r="G1512" i="11"/>
  <c r="E1512" i="11"/>
  <c r="G1511" i="11"/>
  <c r="E1511" i="11"/>
  <c r="G1510" i="11"/>
  <c r="E1510" i="11"/>
  <c r="G1509" i="11"/>
  <c r="E1509" i="11"/>
  <c r="G1508" i="11"/>
  <c r="E1508" i="11"/>
  <c r="G1507" i="11"/>
  <c r="E1507" i="11"/>
  <c r="G1506" i="11"/>
  <c r="E1506" i="11"/>
  <c r="G1505" i="11"/>
  <c r="E1505" i="11"/>
  <c r="G1504" i="11"/>
  <c r="E1504" i="11"/>
  <c r="G1503" i="11"/>
  <c r="E1503" i="11"/>
  <c r="G1502" i="11"/>
  <c r="E1502" i="11"/>
  <c r="G1501" i="11"/>
  <c r="E1501" i="11"/>
  <c r="G1500" i="11"/>
  <c r="E1500" i="11"/>
  <c r="G1499" i="11"/>
  <c r="E1499" i="11"/>
  <c r="G1498" i="11"/>
  <c r="E1498" i="11"/>
  <c r="G1497" i="11"/>
  <c r="E1497" i="11"/>
  <c r="G1496" i="11"/>
  <c r="E1496" i="11"/>
  <c r="G1495" i="11"/>
  <c r="E1495" i="11"/>
  <c r="G1494" i="11"/>
  <c r="E1494" i="11"/>
  <c r="G1493" i="11"/>
  <c r="E1493" i="11"/>
  <c r="G1492" i="11"/>
  <c r="E1492" i="11"/>
  <c r="G1491" i="11"/>
  <c r="E1491" i="11"/>
  <c r="G1490" i="11"/>
  <c r="E1490" i="11"/>
  <c r="G1489" i="11"/>
  <c r="E1489" i="11"/>
  <c r="G1488" i="11"/>
  <c r="E1488" i="11"/>
  <c r="G1487" i="11"/>
  <c r="E1487" i="11"/>
  <c r="G1486" i="11"/>
  <c r="E1486" i="11"/>
  <c r="G1485" i="11"/>
  <c r="E1485" i="11"/>
  <c r="G1484" i="11"/>
  <c r="E1484" i="11"/>
  <c r="G1483" i="11"/>
  <c r="E1483" i="11"/>
  <c r="G1482" i="11"/>
  <c r="E1482" i="11"/>
  <c r="G1481" i="11"/>
  <c r="E1481" i="11"/>
  <c r="G1480" i="11"/>
  <c r="E1480" i="11"/>
  <c r="G1479" i="11"/>
  <c r="E1479" i="11"/>
  <c r="G1478" i="11"/>
  <c r="E1478" i="11"/>
  <c r="G1477" i="11"/>
  <c r="E1477" i="11"/>
  <c r="G1476" i="11"/>
  <c r="E1476" i="11"/>
  <c r="G1475" i="11"/>
  <c r="E1475" i="11"/>
  <c r="G1474" i="11"/>
  <c r="E1474" i="11"/>
  <c r="G1473" i="11"/>
  <c r="E1473" i="11"/>
  <c r="G1472" i="11"/>
  <c r="E1472" i="11"/>
  <c r="G1471" i="11"/>
  <c r="E1471" i="11"/>
  <c r="G1470" i="11"/>
  <c r="E1470" i="11"/>
  <c r="G1469" i="11"/>
  <c r="E1469" i="11"/>
  <c r="G1468" i="11"/>
  <c r="E1468" i="11"/>
  <c r="G1467" i="11"/>
  <c r="E1467" i="11"/>
  <c r="G1466" i="11"/>
  <c r="E1466" i="11"/>
  <c r="G1465" i="11"/>
  <c r="E1465" i="11"/>
  <c r="G1464" i="11"/>
  <c r="E1464" i="11"/>
  <c r="G1463" i="11"/>
  <c r="E1463" i="11"/>
  <c r="G1462" i="11"/>
  <c r="E1462" i="11"/>
  <c r="G1461" i="11"/>
  <c r="E1461" i="11"/>
  <c r="G1460" i="11"/>
  <c r="E1460" i="11"/>
  <c r="G1459" i="11"/>
  <c r="E1459" i="11"/>
  <c r="G1458" i="11"/>
  <c r="E1458" i="11"/>
  <c r="G1457" i="11"/>
  <c r="E1457" i="11"/>
  <c r="G1456" i="11"/>
  <c r="E1456" i="11"/>
  <c r="G1455" i="11"/>
  <c r="E1455" i="11"/>
  <c r="G1454" i="11"/>
  <c r="E1454" i="11"/>
  <c r="G1453" i="11"/>
  <c r="E1453" i="11"/>
  <c r="G1452" i="11"/>
  <c r="E1452" i="11"/>
  <c r="G1451" i="11"/>
  <c r="E1451" i="11"/>
  <c r="G1450" i="11"/>
  <c r="E1450" i="11"/>
  <c r="G1449" i="11"/>
  <c r="E1449" i="11"/>
  <c r="G1448" i="11"/>
  <c r="E1448" i="11"/>
  <c r="G1447" i="11"/>
  <c r="E1447" i="11"/>
  <c r="G1446" i="11"/>
  <c r="E1446" i="11"/>
  <c r="G1445" i="11"/>
  <c r="E1445" i="11"/>
  <c r="G1444" i="11"/>
  <c r="E1444" i="11"/>
  <c r="G1443" i="11"/>
  <c r="E1443" i="11"/>
  <c r="G1442" i="11"/>
  <c r="E1442" i="11"/>
  <c r="G1441" i="11"/>
  <c r="E1441" i="11"/>
  <c r="G1440" i="11"/>
  <c r="E1440" i="11"/>
  <c r="G1439" i="11"/>
  <c r="E1439" i="11"/>
  <c r="G1438" i="11"/>
  <c r="E1438" i="11"/>
  <c r="G1437" i="11"/>
  <c r="E1437" i="11"/>
  <c r="G1436" i="11"/>
  <c r="E1436" i="11"/>
  <c r="G1435" i="11"/>
  <c r="E1435" i="11"/>
  <c r="G1434" i="11"/>
  <c r="E1434" i="11"/>
  <c r="G1433" i="11"/>
  <c r="E1433" i="11"/>
  <c r="G1432" i="11"/>
  <c r="E1432" i="11"/>
  <c r="G1431" i="11"/>
  <c r="E1431" i="11"/>
  <c r="G1430" i="11"/>
  <c r="E1430" i="11"/>
  <c r="G1429" i="11"/>
  <c r="E1429" i="11"/>
  <c r="G1428" i="11"/>
  <c r="E1428" i="11"/>
  <c r="G1427" i="11"/>
  <c r="E1427" i="11"/>
  <c r="G1426" i="11"/>
  <c r="E1426" i="11"/>
  <c r="G1425" i="11"/>
  <c r="E1425" i="11"/>
  <c r="G1424" i="11"/>
  <c r="E1424" i="11"/>
  <c r="G1423" i="11"/>
  <c r="E1423" i="11"/>
  <c r="G1422" i="11"/>
  <c r="E1422" i="11"/>
  <c r="G1421" i="11"/>
  <c r="E1421" i="11"/>
  <c r="G1420" i="11"/>
  <c r="E1420" i="11"/>
  <c r="G1419" i="11"/>
  <c r="E1419" i="11"/>
  <c r="G1418" i="11"/>
  <c r="E1418" i="11"/>
  <c r="G1417" i="11"/>
  <c r="E1417" i="11"/>
  <c r="G1416" i="11"/>
  <c r="E1416" i="11"/>
  <c r="G1415" i="11"/>
  <c r="E1415" i="11"/>
  <c r="G1414" i="11"/>
  <c r="E1414" i="11"/>
  <c r="G1413" i="11"/>
  <c r="E1413" i="11"/>
  <c r="G1412" i="11"/>
  <c r="E1412" i="11"/>
  <c r="G1411" i="11"/>
  <c r="E1411" i="11"/>
  <c r="G1410" i="11"/>
  <c r="E1410" i="11"/>
  <c r="G1409" i="11"/>
  <c r="E1409" i="11"/>
  <c r="G1408" i="11"/>
  <c r="E1408" i="11"/>
  <c r="G1407" i="11"/>
  <c r="E1407" i="11"/>
  <c r="G1406" i="11"/>
  <c r="E1406" i="11"/>
  <c r="G1405" i="11"/>
  <c r="E1405" i="11"/>
  <c r="G1404" i="11"/>
  <c r="E1404" i="11"/>
  <c r="G1403" i="11"/>
  <c r="E1403" i="11"/>
  <c r="G1402" i="11"/>
  <c r="E1402" i="11"/>
  <c r="G1401" i="11"/>
  <c r="E1401" i="11"/>
  <c r="G1400" i="11"/>
  <c r="E1400" i="11"/>
  <c r="G1399" i="11"/>
  <c r="E1399" i="11"/>
  <c r="G1398" i="11"/>
  <c r="E1398" i="11"/>
  <c r="G1397" i="11"/>
  <c r="E1397" i="11"/>
  <c r="G1396" i="11"/>
  <c r="E1396" i="11"/>
  <c r="G1395" i="11"/>
  <c r="E1395" i="11"/>
  <c r="G1394" i="11"/>
  <c r="E1394" i="11"/>
  <c r="G1393" i="11"/>
  <c r="E1393" i="11"/>
  <c r="G1392" i="11"/>
  <c r="E1392" i="11"/>
  <c r="G1391" i="11"/>
  <c r="E1391" i="11"/>
  <c r="G1390" i="11"/>
  <c r="E1390" i="11"/>
  <c r="G1389" i="11"/>
  <c r="E1389" i="11"/>
  <c r="G1388" i="11"/>
  <c r="E1388" i="11"/>
  <c r="G1387" i="11"/>
  <c r="E1387" i="11"/>
  <c r="G1386" i="11"/>
  <c r="E1386" i="11"/>
  <c r="G1385" i="11"/>
  <c r="E1385" i="11"/>
  <c r="G1384" i="11"/>
  <c r="E1384" i="11"/>
  <c r="G1383" i="11"/>
  <c r="E1383" i="11"/>
  <c r="G1382" i="11"/>
  <c r="E1382" i="11"/>
  <c r="G1381" i="11"/>
  <c r="E1381" i="11"/>
  <c r="G1380" i="11"/>
  <c r="E1380" i="11"/>
  <c r="G1379" i="11"/>
  <c r="E1379" i="11"/>
  <c r="G1378" i="11"/>
  <c r="E1378" i="11"/>
  <c r="G1377" i="11"/>
  <c r="E1377" i="11"/>
  <c r="G1376" i="11"/>
  <c r="E1376" i="11"/>
  <c r="G1375" i="11"/>
  <c r="E1375" i="11"/>
  <c r="G1374" i="11"/>
  <c r="E1374" i="11"/>
  <c r="G1373" i="11"/>
  <c r="E1373" i="11"/>
  <c r="G1372" i="11"/>
  <c r="E1372" i="11"/>
  <c r="G1371" i="11"/>
  <c r="E1371" i="11"/>
  <c r="G1370" i="11"/>
  <c r="E1370" i="11"/>
  <c r="G1369" i="11"/>
  <c r="E1369" i="11"/>
  <c r="G1368" i="11"/>
  <c r="E1368" i="11"/>
  <c r="G1367" i="11"/>
  <c r="E1367" i="11"/>
  <c r="G1366" i="11"/>
  <c r="E1366" i="11"/>
  <c r="G1365" i="11"/>
  <c r="E1365" i="11"/>
  <c r="G1364" i="11"/>
  <c r="E1364" i="11"/>
  <c r="G1363" i="11"/>
  <c r="E1363" i="11"/>
  <c r="G1362" i="11"/>
  <c r="E1362" i="11"/>
  <c r="G1361" i="11"/>
  <c r="E1361" i="11"/>
  <c r="G1360" i="11"/>
  <c r="E1360" i="11"/>
  <c r="G1359" i="11"/>
  <c r="E1359" i="11"/>
  <c r="G1358" i="11"/>
  <c r="E1358" i="11"/>
  <c r="G1357" i="11"/>
  <c r="E1357" i="11"/>
  <c r="G1356" i="11"/>
  <c r="E1356" i="11"/>
  <c r="G1355" i="11"/>
  <c r="E1355" i="11"/>
  <c r="G1354" i="11"/>
  <c r="E1354" i="11"/>
  <c r="G1353" i="11"/>
  <c r="E1353" i="11"/>
  <c r="G1352" i="11"/>
  <c r="E1352" i="11"/>
  <c r="G1351" i="11"/>
  <c r="E1351" i="11"/>
  <c r="G1350" i="11"/>
  <c r="E1350" i="11"/>
  <c r="G1349" i="11"/>
  <c r="E1349" i="11"/>
  <c r="G1348" i="11"/>
  <c r="E1348" i="11"/>
  <c r="G1347" i="11"/>
  <c r="E1347" i="11"/>
  <c r="G1346" i="11"/>
  <c r="E1346" i="11"/>
  <c r="G1345" i="11"/>
  <c r="E1345" i="11"/>
  <c r="G1344" i="11"/>
  <c r="E1344" i="11"/>
  <c r="G1343" i="11"/>
  <c r="E1343" i="11"/>
  <c r="G1342" i="11"/>
  <c r="E1342" i="11"/>
  <c r="G1341" i="11"/>
  <c r="E1341" i="11"/>
  <c r="G1340" i="11"/>
  <c r="E1340" i="11"/>
  <c r="G1339" i="11"/>
  <c r="E1339" i="11"/>
  <c r="G1338" i="11"/>
  <c r="E1338" i="11"/>
  <c r="G1337" i="11"/>
  <c r="E1337" i="11"/>
  <c r="G1336" i="11"/>
  <c r="E1336" i="11"/>
  <c r="G1335" i="11"/>
  <c r="E1335" i="11"/>
  <c r="G1334" i="11"/>
  <c r="E1334" i="11"/>
  <c r="G1333" i="11"/>
  <c r="E1333" i="11"/>
  <c r="G1332" i="11"/>
  <c r="E1332" i="11"/>
  <c r="G1331" i="11"/>
  <c r="E1331" i="11"/>
  <c r="G1330" i="11"/>
  <c r="E1330" i="11"/>
  <c r="G1329" i="11"/>
  <c r="E1329" i="11"/>
  <c r="G1328" i="11"/>
  <c r="E1328" i="11"/>
  <c r="G1327" i="11"/>
  <c r="E1327" i="11"/>
  <c r="G1326" i="11"/>
  <c r="E1326" i="11"/>
  <c r="G1325" i="11"/>
  <c r="E1325" i="11"/>
  <c r="G1324" i="11"/>
  <c r="E1324" i="11"/>
  <c r="G1323" i="11"/>
  <c r="E1323" i="11"/>
  <c r="G1322" i="11"/>
  <c r="E1322" i="11"/>
  <c r="G1321" i="11"/>
  <c r="E1321" i="11"/>
  <c r="G1320" i="11"/>
  <c r="E1320" i="11"/>
  <c r="G1319" i="11"/>
  <c r="E1319" i="11"/>
  <c r="G1318" i="11"/>
  <c r="E1318" i="11"/>
  <c r="G1317" i="11"/>
  <c r="E1317" i="11"/>
  <c r="G1316" i="11"/>
  <c r="E1316" i="11"/>
  <c r="G1315" i="11"/>
  <c r="E1315" i="11"/>
  <c r="G1314" i="11"/>
  <c r="E1314" i="11"/>
  <c r="G1313" i="11"/>
  <c r="E1313" i="11"/>
  <c r="G1312" i="11"/>
  <c r="E1312" i="11"/>
  <c r="G1311" i="11"/>
  <c r="E1311" i="11"/>
  <c r="G1310" i="11"/>
  <c r="E1310" i="11"/>
  <c r="G1309" i="11"/>
  <c r="E1309" i="11"/>
  <c r="G1308" i="11"/>
  <c r="E1308" i="11"/>
  <c r="G1307" i="11"/>
  <c r="E1307" i="11"/>
  <c r="G1306" i="11"/>
  <c r="E1306" i="11"/>
  <c r="G1305" i="11"/>
  <c r="E1305" i="11"/>
  <c r="G1304" i="11"/>
  <c r="E1304" i="11"/>
  <c r="G1303" i="11"/>
  <c r="E1303" i="11"/>
  <c r="G1302" i="11"/>
  <c r="E1302" i="11"/>
  <c r="G1301" i="11"/>
  <c r="E1301" i="11"/>
  <c r="G1300" i="11"/>
  <c r="E1300" i="11"/>
  <c r="G1299" i="11"/>
  <c r="E1299" i="11"/>
  <c r="G1298" i="11"/>
  <c r="E1298" i="11"/>
  <c r="G1297" i="11"/>
  <c r="E1297" i="11"/>
  <c r="G1296" i="11"/>
  <c r="E1296" i="11"/>
  <c r="G1295" i="11"/>
  <c r="E1295" i="11"/>
  <c r="G1294" i="11"/>
  <c r="E1294" i="11"/>
  <c r="G1293" i="11"/>
  <c r="E1293" i="11"/>
  <c r="G1292" i="11"/>
  <c r="E1292" i="11"/>
  <c r="G1291" i="11"/>
  <c r="E1291" i="11"/>
  <c r="G1290" i="11"/>
  <c r="E1290" i="11"/>
  <c r="G1289" i="11"/>
  <c r="E1289" i="11"/>
  <c r="G1288" i="11"/>
  <c r="E1288" i="11"/>
  <c r="G1287" i="11"/>
  <c r="E1287" i="11"/>
  <c r="G1286" i="11"/>
  <c r="E1286" i="11"/>
  <c r="G1285" i="11"/>
  <c r="E1285" i="11"/>
  <c r="G1284" i="11"/>
  <c r="E1284" i="11"/>
  <c r="G1283" i="11"/>
  <c r="E1283" i="11"/>
  <c r="G1282" i="11"/>
  <c r="E1282" i="11"/>
  <c r="G1281" i="11"/>
  <c r="E1281" i="11"/>
  <c r="G1280" i="11"/>
  <c r="E1280" i="11"/>
  <c r="G1279" i="11"/>
  <c r="E1279" i="11"/>
  <c r="G1278" i="11"/>
  <c r="E1278" i="11"/>
  <c r="G1277" i="11"/>
  <c r="E1277" i="11"/>
  <c r="G1276" i="11"/>
  <c r="E1276" i="11"/>
  <c r="G1275" i="11"/>
  <c r="E1275" i="11"/>
  <c r="G1274" i="11"/>
  <c r="E1274" i="11"/>
  <c r="G1273" i="11"/>
  <c r="E1273" i="11"/>
  <c r="G1272" i="11"/>
  <c r="E1272" i="11"/>
  <c r="G1271" i="11"/>
  <c r="E1271" i="11"/>
  <c r="G1270" i="11"/>
  <c r="E1270" i="11"/>
  <c r="G1269" i="11"/>
  <c r="E1269" i="11"/>
  <c r="G1268" i="11"/>
  <c r="E1268" i="11"/>
  <c r="G1267" i="11"/>
  <c r="E1267" i="11"/>
  <c r="G1266" i="11"/>
  <c r="E1266" i="11"/>
  <c r="G1265" i="11"/>
  <c r="E1265" i="11"/>
  <c r="G1264" i="11"/>
  <c r="E1264" i="11"/>
  <c r="G1263" i="11"/>
  <c r="E1263" i="11"/>
  <c r="G1262" i="11"/>
  <c r="E1262" i="11"/>
  <c r="G1261" i="11"/>
  <c r="E1261" i="11"/>
  <c r="G1260" i="11"/>
  <c r="E1260" i="11"/>
  <c r="G1259" i="11"/>
  <c r="E1259" i="11"/>
  <c r="G1258" i="11"/>
  <c r="E1258" i="11"/>
  <c r="G1257" i="11"/>
  <c r="E1257" i="11"/>
  <c r="G1256" i="11"/>
  <c r="E1256" i="11"/>
  <c r="G1255" i="11"/>
  <c r="E1255" i="11"/>
  <c r="G1254" i="11"/>
  <c r="E1254" i="11"/>
  <c r="G1253" i="11"/>
  <c r="E1253" i="11"/>
  <c r="G1252" i="11"/>
  <c r="E1252" i="11"/>
  <c r="G1251" i="11"/>
  <c r="E1251" i="11"/>
  <c r="G1250" i="11"/>
  <c r="E1250" i="11"/>
  <c r="G1249" i="11"/>
  <c r="E1249" i="11"/>
  <c r="G1248" i="11"/>
  <c r="E1248" i="11"/>
  <c r="G1247" i="11"/>
  <c r="E1247" i="11"/>
  <c r="G1246" i="11"/>
  <c r="E1246" i="11"/>
  <c r="G1245" i="11"/>
  <c r="E1245" i="11"/>
  <c r="G1244" i="11"/>
  <c r="E1244" i="11"/>
  <c r="G1243" i="11"/>
  <c r="E1243" i="11"/>
  <c r="G1242" i="11"/>
  <c r="E1242" i="11"/>
  <c r="G1241" i="11"/>
  <c r="E1241" i="11"/>
  <c r="G1240" i="11"/>
  <c r="E1240" i="11"/>
  <c r="G1239" i="11"/>
  <c r="E1239" i="11"/>
  <c r="G1238" i="11"/>
  <c r="E1238" i="11"/>
  <c r="G1237" i="11"/>
  <c r="E1237" i="11"/>
  <c r="G1236" i="11"/>
  <c r="E1236" i="11"/>
  <c r="G1235" i="11"/>
  <c r="E1235" i="11"/>
  <c r="G1234" i="11"/>
  <c r="E1234" i="11"/>
  <c r="G1233" i="11"/>
  <c r="E1233" i="11"/>
  <c r="G1232" i="11"/>
  <c r="E1232" i="11"/>
  <c r="G1231" i="11"/>
  <c r="E1231" i="11"/>
  <c r="G1230" i="11"/>
  <c r="E1230" i="11"/>
  <c r="G1229" i="11"/>
  <c r="E1229" i="11"/>
  <c r="G1228" i="11"/>
  <c r="E1228" i="11"/>
  <c r="G1227" i="11"/>
  <c r="E1227" i="11"/>
  <c r="G1226" i="11"/>
  <c r="E1226" i="11"/>
  <c r="G1225" i="11"/>
  <c r="E1225" i="11"/>
  <c r="G1224" i="11"/>
  <c r="E1224" i="11"/>
  <c r="G1223" i="11"/>
  <c r="E1223" i="11"/>
  <c r="G1222" i="11"/>
  <c r="E1222" i="11"/>
  <c r="G1221" i="11"/>
  <c r="E1221" i="11"/>
  <c r="G1220" i="11"/>
  <c r="E1220" i="11"/>
  <c r="G1219" i="11"/>
  <c r="E1219" i="11"/>
  <c r="G1218" i="11"/>
  <c r="E1218" i="11"/>
  <c r="G1217" i="11"/>
  <c r="E1217" i="11"/>
  <c r="G1216" i="11"/>
  <c r="E1216" i="11"/>
  <c r="G1215" i="11"/>
  <c r="E1215" i="11"/>
  <c r="G1214" i="11"/>
  <c r="E1214" i="11"/>
  <c r="G1213" i="11"/>
  <c r="E1213" i="11"/>
  <c r="G1212" i="11"/>
  <c r="E1212" i="11"/>
  <c r="G1211" i="11"/>
  <c r="E1211" i="11"/>
  <c r="G1210" i="11"/>
  <c r="E1210" i="11"/>
  <c r="G1209" i="11"/>
  <c r="E1209" i="11"/>
  <c r="G1208" i="11"/>
  <c r="E1208" i="11"/>
  <c r="G1207" i="11"/>
  <c r="E1207" i="11"/>
  <c r="G1206" i="11"/>
  <c r="E1206" i="11"/>
  <c r="G1205" i="11"/>
  <c r="E1205" i="11"/>
  <c r="G1204" i="11"/>
  <c r="E1204" i="11"/>
  <c r="G1203" i="11"/>
  <c r="E1203" i="11"/>
  <c r="G1202" i="11"/>
  <c r="E1202" i="11"/>
  <c r="G1201" i="11"/>
  <c r="E1201" i="11"/>
  <c r="G1200" i="11"/>
  <c r="E1200" i="11"/>
  <c r="G1199" i="11"/>
  <c r="E1199" i="11"/>
  <c r="G1198" i="11"/>
  <c r="E1198" i="11"/>
  <c r="G1197" i="11"/>
  <c r="E1197" i="11"/>
  <c r="G1196" i="11"/>
  <c r="E1196" i="11"/>
  <c r="G1195" i="11"/>
  <c r="E1195" i="11"/>
  <c r="G1194" i="11"/>
  <c r="E1194" i="11"/>
  <c r="G1193" i="11"/>
  <c r="E1193" i="11"/>
  <c r="G1192" i="11"/>
  <c r="E1192" i="11"/>
  <c r="G1191" i="11"/>
  <c r="E1191" i="11"/>
  <c r="G1190" i="11"/>
  <c r="E1190" i="11"/>
  <c r="G1189" i="11"/>
  <c r="E1189" i="11"/>
  <c r="G1188" i="11"/>
  <c r="E1188" i="11"/>
  <c r="G1187" i="11"/>
  <c r="E1187" i="11"/>
  <c r="G1186" i="11"/>
  <c r="E1186" i="11"/>
  <c r="G1185" i="11"/>
  <c r="E1185" i="11"/>
  <c r="G1184" i="11"/>
  <c r="E1184" i="11"/>
  <c r="G1183" i="11"/>
  <c r="E1183" i="11"/>
  <c r="G1182" i="11"/>
  <c r="E1182" i="11"/>
  <c r="G1181" i="11"/>
  <c r="E1181" i="11"/>
  <c r="G1180" i="11"/>
  <c r="E1180" i="11"/>
  <c r="G1179" i="11"/>
  <c r="E1179" i="11"/>
  <c r="G1178" i="11"/>
  <c r="E1178" i="11"/>
  <c r="G1177" i="11"/>
  <c r="E1177" i="11"/>
  <c r="G1176" i="11"/>
  <c r="E1176" i="11"/>
  <c r="G1175" i="11"/>
  <c r="E1175" i="11"/>
  <c r="G1174" i="11"/>
  <c r="E1174" i="11"/>
  <c r="G1173" i="11"/>
  <c r="E1173" i="11"/>
  <c r="G1172" i="11"/>
  <c r="E1172" i="11"/>
  <c r="G1171" i="11"/>
  <c r="E1171" i="11"/>
  <c r="G1170" i="11"/>
  <c r="E1170" i="11"/>
  <c r="G1169" i="11"/>
  <c r="E1169" i="11"/>
  <c r="G1168" i="11"/>
  <c r="E1168" i="11"/>
  <c r="G1167" i="11"/>
  <c r="E1167" i="11"/>
  <c r="G1166" i="11"/>
  <c r="E1166" i="11"/>
  <c r="G1165" i="11"/>
  <c r="E1165" i="11"/>
  <c r="G1164" i="11"/>
  <c r="E1164" i="11"/>
  <c r="G1163" i="11"/>
  <c r="E1163" i="11"/>
  <c r="G1162" i="11"/>
  <c r="E1162" i="11"/>
  <c r="G1161" i="11"/>
  <c r="E1161" i="11"/>
  <c r="G1160" i="11"/>
  <c r="E1160" i="11"/>
  <c r="G1159" i="11"/>
  <c r="E1159" i="11"/>
  <c r="G1158" i="11"/>
  <c r="E1158" i="11"/>
  <c r="G1157" i="11"/>
  <c r="E1157" i="11"/>
  <c r="G1156" i="11"/>
  <c r="E1156" i="11"/>
  <c r="G1155" i="11"/>
  <c r="E1155" i="11"/>
  <c r="G1154" i="11"/>
  <c r="E1154" i="11"/>
  <c r="G1153" i="11"/>
  <c r="E1153" i="11"/>
  <c r="G1152" i="11"/>
  <c r="E1152" i="11"/>
  <c r="G1151" i="11"/>
  <c r="E1151" i="11"/>
  <c r="G1150" i="11"/>
  <c r="E1150" i="11"/>
  <c r="G1149" i="11"/>
  <c r="E1149" i="11"/>
  <c r="G1148" i="11"/>
  <c r="E1148" i="11"/>
  <c r="G1147" i="11"/>
  <c r="E1147" i="11"/>
  <c r="G1146" i="11"/>
  <c r="E1146" i="11"/>
  <c r="G1145" i="11"/>
  <c r="E1145" i="11"/>
  <c r="G1144" i="11"/>
  <c r="E1144" i="11"/>
  <c r="G1143" i="11"/>
  <c r="E1143" i="11"/>
  <c r="G1142" i="11"/>
  <c r="E1142" i="11"/>
  <c r="G1141" i="11"/>
  <c r="E1141" i="11"/>
  <c r="G1140" i="11"/>
  <c r="E1140" i="11"/>
  <c r="G1139" i="11"/>
  <c r="E1139" i="11"/>
  <c r="G1138" i="11"/>
  <c r="E1138" i="11"/>
  <c r="G1137" i="11"/>
  <c r="E1137" i="11"/>
  <c r="G1136" i="11"/>
  <c r="E1136" i="11"/>
  <c r="G1135" i="11"/>
  <c r="E1135" i="11"/>
  <c r="G1134" i="11"/>
  <c r="E1134" i="11"/>
  <c r="G1133" i="11"/>
  <c r="E1133" i="11"/>
  <c r="G1132" i="11"/>
  <c r="E1132" i="11"/>
  <c r="G1131" i="11"/>
  <c r="E1131" i="11"/>
  <c r="G1130" i="11"/>
  <c r="E1130" i="11"/>
  <c r="G1129" i="11"/>
  <c r="E1129" i="11"/>
  <c r="G1128" i="11"/>
  <c r="E1128" i="11"/>
  <c r="G1127" i="11"/>
  <c r="E1127" i="11"/>
  <c r="G1126" i="11"/>
  <c r="E1126" i="11"/>
  <c r="G1125" i="11"/>
  <c r="E1125" i="11"/>
  <c r="G1124" i="11"/>
  <c r="E1124" i="11"/>
  <c r="G1123" i="11"/>
  <c r="E1123" i="11"/>
  <c r="G1122" i="11"/>
  <c r="E1122" i="11"/>
  <c r="G1121" i="11"/>
  <c r="E1121" i="11"/>
  <c r="G1120" i="11"/>
  <c r="E1120" i="11"/>
  <c r="G1119" i="11"/>
  <c r="E1119" i="11"/>
  <c r="G1118" i="11"/>
  <c r="E1118" i="11"/>
  <c r="G1117" i="11"/>
  <c r="E1117" i="11"/>
  <c r="G1116" i="11"/>
  <c r="E1116" i="11"/>
  <c r="G1115" i="11"/>
  <c r="E1115" i="11"/>
  <c r="G1114" i="11"/>
  <c r="E1114" i="11"/>
  <c r="G1113" i="11"/>
  <c r="E1113" i="11"/>
  <c r="G1112" i="11"/>
  <c r="E1112" i="11"/>
  <c r="G1111" i="11"/>
  <c r="E1111" i="11"/>
  <c r="G1110" i="11"/>
  <c r="E1110" i="11"/>
  <c r="G1109" i="11"/>
  <c r="E1109" i="11"/>
  <c r="G1108" i="11"/>
  <c r="E1108" i="11"/>
  <c r="G1107" i="11"/>
  <c r="E1107" i="11"/>
  <c r="G1106" i="11"/>
  <c r="E1106" i="11"/>
  <c r="G1105" i="11"/>
  <c r="E1105" i="11"/>
  <c r="G1104" i="11"/>
  <c r="E1104" i="11"/>
  <c r="G1103" i="11"/>
  <c r="E1103" i="11"/>
  <c r="G1102" i="11"/>
  <c r="E1102" i="11"/>
  <c r="G1101" i="11"/>
  <c r="E1101" i="11"/>
  <c r="G1100" i="11"/>
  <c r="E1100" i="11"/>
  <c r="G1099" i="11"/>
  <c r="E1099" i="11"/>
  <c r="G1098" i="11"/>
  <c r="E1098" i="11"/>
  <c r="G1097" i="11"/>
  <c r="E1097" i="11"/>
  <c r="G1096" i="11"/>
  <c r="E1096" i="11"/>
  <c r="G1095" i="11"/>
  <c r="E1095" i="11"/>
  <c r="G1094" i="11"/>
  <c r="E1094" i="11"/>
  <c r="G1093" i="11"/>
  <c r="E1093" i="11"/>
  <c r="G1092" i="11"/>
  <c r="E1092" i="11"/>
  <c r="G1091" i="11"/>
  <c r="E1091" i="11"/>
  <c r="G1090" i="11"/>
  <c r="E1090" i="11"/>
  <c r="G1089" i="11"/>
  <c r="E1089" i="11"/>
  <c r="G1088" i="11"/>
  <c r="E1088" i="11"/>
  <c r="G1087" i="11"/>
  <c r="E1087" i="11"/>
  <c r="G1086" i="11"/>
  <c r="E1086" i="11"/>
  <c r="G1085" i="11"/>
  <c r="E1085" i="11"/>
  <c r="G1084" i="11"/>
  <c r="E1084" i="11"/>
  <c r="G1083" i="11"/>
  <c r="E1083" i="11"/>
  <c r="G1082" i="11"/>
  <c r="E1082" i="11"/>
  <c r="G1081" i="11"/>
  <c r="E1081" i="11"/>
  <c r="G1080" i="11"/>
  <c r="E1080" i="11"/>
  <c r="G1079" i="11"/>
  <c r="E1079" i="11"/>
  <c r="G1078" i="11"/>
  <c r="E1078" i="11"/>
  <c r="G1077" i="11"/>
  <c r="E1077" i="11"/>
  <c r="G1076" i="11"/>
  <c r="E1076" i="11"/>
  <c r="G1075" i="11"/>
  <c r="E1075" i="11"/>
  <c r="G1074" i="11"/>
  <c r="E1074" i="11"/>
  <c r="G1073" i="11"/>
  <c r="E1073" i="11"/>
  <c r="G1072" i="11"/>
  <c r="E1072" i="11"/>
  <c r="G1071" i="11"/>
  <c r="E1071" i="11"/>
  <c r="G1070" i="11"/>
  <c r="E1070" i="11"/>
  <c r="G1069" i="11"/>
  <c r="E1069" i="11"/>
  <c r="G1068" i="11"/>
  <c r="E1068" i="11"/>
  <c r="G1067" i="11"/>
  <c r="E1067" i="11"/>
  <c r="G1066" i="11"/>
  <c r="E1066" i="11"/>
  <c r="G1065" i="11"/>
  <c r="E1065" i="11"/>
  <c r="G1064" i="11"/>
  <c r="E1064" i="11"/>
  <c r="G1063" i="11"/>
  <c r="E1063" i="11"/>
  <c r="G1062" i="11"/>
  <c r="E1062" i="11"/>
  <c r="G1061" i="11"/>
  <c r="E1061" i="11"/>
  <c r="G1060" i="11"/>
  <c r="E1060" i="11"/>
  <c r="G1059" i="11"/>
  <c r="E1059" i="11"/>
  <c r="G1058" i="11"/>
  <c r="E1058" i="11"/>
  <c r="G1057" i="11"/>
  <c r="E1057" i="11"/>
  <c r="G1056" i="11"/>
  <c r="E1056" i="11"/>
  <c r="G1055" i="11"/>
  <c r="E1055" i="11"/>
  <c r="G1054" i="11"/>
  <c r="E1054" i="11"/>
  <c r="G1053" i="11"/>
  <c r="E1053" i="11"/>
  <c r="G1052" i="11"/>
  <c r="E1052" i="11"/>
  <c r="G1051" i="11"/>
  <c r="E1051" i="11"/>
  <c r="G1050" i="11"/>
  <c r="E1050" i="11"/>
  <c r="G1049" i="11"/>
  <c r="E1049" i="11"/>
  <c r="G1048" i="11"/>
  <c r="E1048" i="11"/>
  <c r="G1047" i="11"/>
  <c r="E1047" i="11"/>
  <c r="G1046" i="11"/>
  <c r="E1046" i="11"/>
  <c r="G1045" i="11"/>
  <c r="E1045" i="11"/>
  <c r="G1044" i="11"/>
  <c r="E1044" i="11"/>
  <c r="G1043" i="11"/>
  <c r="E1043" i="11"/>
  <c r="G1042" i="11"/>
  <c r="E1042" i="11"/>
  <c r="G1041" i="11"/>
  <c r="E1041" i="11"/>
  <c r="G1040" i="11"/>
  <c r="E1040" i="11"/>
  <c r="G1039" i="11"/>
  <c r="E1039" i="11"/>
  <c r="G1038" i="11"/>
  <c r="E1038" i="11"/>
  <c r="G1037" i="11"/>
  <c r="E1037" i="11"/>
  <c r="G1036" i="11"/>
  <c r="E1036" i="11"/>
  <c r="G1035" i="11"/>
  <c r="E1035" i="11"/>
  <c r="G1034" i="11"/>
  <c r="E1034" i="11"/>
  <c r="G1033" i="11"/>
  <c r="E1033" i="11"/>
  <c r="G1032" i="11"/>
  <c r="E1032" i="11"/>
  <c r="G1031" i="11"/>
  <c r="E1031" i="11"/>
  <c r="G1030" i="11"/>
  <c r="E1030" i="11"/>
  <c r="G1029" i="11"/>
  <c r="E1029" i="11"/>
  <c r="G1028" i="11"/>
  <c r="E1028" i="11"/>
  <c r="G1027" i="11"/>
  <c r="E1027" i="11"/>
  <c r="G1026" i="11"/>
  <c r="E1026" i="11"/>
  <c r="G1025" i="11"/>
  <c r="E1025" i="11"/>
  <c r="G1024" i="11"/>
  <c r="E1024" i="11"/>
  <c r="G1023" i="11"/>
  <c r="E1023" i="11"/>
  <c r="G1022" i="11"/>
  <c r="E1022" i="11"/>
  <c r="G1021" i="11"/>
  <c r="E1021" i="11"/>
  <c r="G1020" i="11"/>
  <c r="E1020" i="11"/>
  <c r="G1019" i="11"/>
  <c r="E1019" i="11"/>
  <c r="G1018" i="11"/>
  <c r="E1018" i="11"/>
  <c r="G1017" i="11"/>
  <c r="E1017" i="11"/>
  <c r="G1016" i="11"/>
  <c r="E1016" i="11"/>
  <c r="G1015" i="11"/>
  <c r="E1015" i="11"/>
  <c r="G1014" i="11"/>
  <c r="E1014" i="11"/>
  <c r="G1013" i="11"/>
  <c r="E1013" i="11"/>
  <c r="G1012" i="11"/>
  <c r="E1012" i="11"/>
  <c r="G1011" i="11"/>
  <c r="E1011" i="11"/>
  <c r="G1010" i="11"/>
  <c r="E1010" i="11"/>
  <c r="G1009" i="11"/>
  <c r="E1009" i="11"/>
  <c r="G1008" i="11"/>
  <c r="E1008" i="11"/>
  <c r="G1007" i="11"/>
  <c r="E1007" i="11"/>
  <c r="G1006" i="11"/>
  <c r="E1006" i="11"/>
  <c r="G1005" i="11"/>
  <c r="E1005" i="11"/>
  <c r="G1004" i="11"/>
  <c r="E1004" i="11"/>
  <c r="G1003" i="11"/>
  <c r="E1003" i="11"/>
  <c r="G1002" i="11"/>
  <c r="E1002" i="11"/>
  <c r="G1001" i="11"/>
  <c r="E1001" i="11"/>
  <c r="G1000" i="11"/>
  <c r="E1000" i="11"/>
  <c r="G999" i="11"/>
  <c r="E999" i="11"/>
  <c r="G998" i="11"/>
  <c r="E998" i="11"/>
  <c r="G997" i="11"/>
  <c r="E997" i="11"/>
  <c r="G6" i="11"/>
  <c r="E6" i="11"/>
  <c r="G5" i="11"/>
  <c r="E5" i="11"/>
  <c r="G4" i="11"/>
  <c r="E4" i="11"/>
  <c r="G996" i="11"/>
  <c r="G995" i="11"/>
  <c r="G994" i="11"/>
  <c r="G993" i="11"/>
  <c r="G992" i="11"/>
  <c r="G991" i="11"/>
  <c r="G990" i="11"/>
  <c r="G989" i="11"/>
  <c r="G988" i="11"/>
  <c r="G987" i="11"/>
  <c r="G986" i="11"/>
  <c r="G985" i="11"/>
  <c r="G984" i="11"/>
  <c r="G983" i="11"/>
  <c r="G982" i="11"/>
  <c r="G981" i="11"/>
  <c r="G980" i="11"/>
  <c r="G979" i="11"/>
  <c r="G978" i="11"/>
  <c r="G977" i="11"/>
  <c r="G976" i="11"/>
  <c r="G975" i="11"/>
  <c r="G974" i="11"/>
  <c r="G973" i="11"/>
  <c r="G972" i="11"/>
  <c r="G971" i="11"/>
  <c r="G970" i="11"/>
  <c r="G969" i="11"/>
  <c r="G968" i="11"/>
  <c r="G967" i="11"/>
  <c r="G966" i="11"/>
  <c r="G965" i="11"/>
  <c r="G964" i="11"/>
  <c r="G963" i="11"/>
  <c r="G962" i="11"/>
  <c r="G961" i="11"/>
  <c r="G960" i="11"/>
  <c r="G959" i="11"/>
  <c r="G958" i="11"/>
  <c r="G957" i="11"/>
  <c r="G956" i="11"/>
  <c r="G955" i="11"/>
  <c r="G954" i="11"/>
  <c r="G953" i="11"/>
  <c r="G952" i="11"/>
  <c r="G951" i="11"/>
  <c r="G950" i="11"/>
  <c r="G949" i="11"/>
  <c r="G948" i="11"/>
  <c r="G947" i="11"/>
  <c r="G946" i="11"/>
  <c r="G945" i="11"/>
  <c r="G944" i="11"/>
  <c r="G943" i="11"/>
  <c r="G942" i="11"/>
  <c r="G941" i="11"/>
  <c r="G940" i="11"/>
  <c r="G939" i="11"/>
  <c r="G938" i="11"/>
  <c r="G937" i="11"/>
  <c r="G936" i="11"/>
  <c r="G935" i="11"/>
  <c r="G934" i="11"/>
  <c r="G933" i="11"/>
  <c r="G932" i="11"/>
  <c r="G931" i="11"/>
  <c r="G930" i="11"/>
  <c r="G929" i="11"/>
  <c r="G928" i="11"/>
  <c r="G927" i="11"/>
  <c r="G926" i="11"/>
  <c r="G925" i="11"/>
  <c r="G924" i="11"/>
  <c r="G923" i="11"/>
  <c r="G922" i="11"/>
  <c r="G921" i="11"/>
  <c r="G920" i="11"/>
  <c r="G919" i="11"/>
  <c r="G918" i="11"/>
  <c r="G917" i="11"/>
  <c r="G916" i="11"/>
  <c r="G915" i="11"/>
  <c r="G914" i="11"/>
  <c r="G913" i="11"/>
  <c r="G912" i="11"/>
  <c r="G911" i="11"/>
  <c r="G910" i="11"/>
  <c r="G909" i="11"/>
  <c r="G908" i="11"/>
  <c r="G907" i="11"/>
  <c r="G906" i="11"/>
  <c r="G905" i="11"/>
  <c r="G904" i="11"/>
  <c r="G903" i="11"/>
  <c r="G902" i="11"/>
  <c r="G901" i="11"/>
  <c r="G900" i="11"/>
  <c r="G899" i="11"/>
  <c r="G898" i="11"/>
  <c r="G897" i="11"/>
  <c r="G896" i="11"/>
  <c r="G895" i="11"/>
  <c r="G894" i="11"/>
  <c r="G893" i="11"/>
  <c r="G892" i="11"/>
  <c r="G891" i="11"/>
  <c r="G890" i="11"/>
  <c r="G889" i="11"/>
  <c r="G888" i="11"/>
  <c r="G887" i="11"/>
  <c r="G886" i="11"/>
  <c r="G885" i="11"/>
  <c r="G884" i="11"/>
  <c r="G883" i="11"/>
  <c r="G882" i="11"/>
  <c r="G881" i="11"/>
  <c r="G880" i="11"/>
  <c r="G879" i="11"/>
  <c r="G878" i="11"/>
  <c r="G877" i="11"/>
  <c r="G876" i="11"/>
  <c r="G875" i="11"/>
  <c r="G874" i="11"/>
  <c r="G873" i="11"/>
  <c r="G872" i="11"/>
  <c r="G871" i="11"/>
  <c r="G870" i="11"/>
  <c r="G869" i="11"/>
  <c r="G868" i="11"/>
  <c r="G867" i="11"/>
  <c r="G866" i="11"/>
  <c r="G865" i="11"/>
  <c r="G864" i="11"/>
  <c r="G863" i="11"/>
  <c r="G862" i="11"/>
  <c r="G861" i="11"/>
  <c r="G860" i="11"/>
  <c r="G859" i="11"/>
  <c r="G858" i="11"/>
  <c r="G857" i="11"/>
  <c r="G856" i="11"/>
  <c r="G855" i="11"/>
  <c r="G854" i="11"/>
  <c r="G853" i="11"/>
  <c r="G852" i="11"/>
  <c r="G851" i="11"/>
  <c r="G850" i="11"/>
  <c r="G849" i="11"/>
  <c r="G848" i="11"/>
  <c r="G847" i="11"/>
  <c r="G846" i="11"/>
  <c r="G845" i="11"/>
  <c r="G844" i="11"/>
  <c r="G843" i="11"/>
  <c r="G842" i="11"/>
  <c r="G841" i="11"/>
  <c r="G840" i="11"/>
  <c r="G839" i="11"/>
  <c r="G838" i="11"/>
  <c r="G837" i="11"/>
  <c r="G836" i="11"/>
  <c r="G835" i="11"/>
  <c r="G834" i="11"/>
  <c r="G833" i="11"/>
  <c r="G832" i="11"/>
  <c r="G831" i="11"/>
  <c r="G830" i="11"/>
  <c r="G829" i="11"/>
  <c r="G828" i="11"/>
  <c r="G827" i="11"/>
  <c r="G826" i="11"/>
  <c r="G825" i="11"/>
  <c r="G824" i="11"/>
  <c r="G823" i="11"/>
  <c r="G822" i="11"/>
  <c r="G821" i="11"/>
  <c r="G820" i="11"/>
  <c r="G819" i="11"/>
  <c r="G818" i="11"/>
  <c r="G817" i="11"/>
  <c r="G816" i="11"/>
  <c r="G815" i="11"/>
  <c r="G814" i="11"/>
  <c r="G813" i="11"/>
  <c r="G812" i="11"/>
  <c r="G811" i="11"/>
  <c r="G810" i="11"/>
  <c r="G809" i="11"/>
  <c r="G808" i="11"/>
  <c r="G807" i="11"/>
  <c r="G806" i="11"/>
  <c r="G805" i="11"/>
  <c r="G804" i="11"/>
  <c r="G803" i="11"/>
  <c r="G802" i="11"/>
  <c r="G801" i="11"/>
  <c r="G800" i="11"/>
  <c r="G799" i="11"/>
  <c r="G798" i="11"/>
  <c r="G797" i="11"/>
  <c r="G796" i="11"/>
  <c r="G795" i="11"/>
  <c r="G794" i="11"/>
  <c r="G793" i="11"/>
  <c r="G792" i="11"/>
  <c r="G791" i="11"/>
  <c r="G790" i="11"/>
  <c r="G789" i="11"/>
  <c r="G788" i="11"/>
  <c r="G787" i="11"/>
  <c r="G786" i="11"/>
  <c r="G785" i="11"/>
  <c r="G784" i="11"/>
  <c r="G783" i="11"/>
  <c r="G782" i="11"/>
  <c r="G781" i="11"/>
  <c r="G780" i="11"/>
  <c r="G779" i="11"/>
  <c r="G778" i="11"/>
  <c r="G777" i="11"/>
  <c r="G776" i="11"/>
  <c r="G775" i="11"/>
  <c r="G774" i="11"/>
  <c r="G773" i="11"/>
  <c r="G772" i="11"/>
  <c r="G771" i="11"/>
  <c r="G770" i="11"/>
  <c r="G769" i="11"/>
  <c r="G768" i="11"/>
  <c r="G767" i="11"/>
  <c r="G766" i="11"/>
  <c r="G765" i="11"/>
  <c r="G764" i="11"/>
  <c r="G763" i="11"/>
  <c r="G762" i="11"/>
  <c r="G761" i="11"/>
  <c r="G760" i="11"/>
  <c r="G759" i="11"/>
  <c r="G758" i="11"/>
  <c r="G757" i="11"/>
  <c r="G756" i="11"/>
  <c r="G755" i="11"/>
  <c r="G754" i="11"/>
  <c r="G753" i="11"/>
  <c r="G752" i="11"/>
  <c r="G751" i="11"/>
  <c r="G750" i="11"/>
  <c r="G749" i="11"/>
  <c r="G748" i="11"/>
  <c r="G747" i="11"/>
  <c r="G746" i="11"/>
  <c r="G745" i="11"/>
  <c r="G744" i="11"/>
  <c r="G743" i="11"/>
  <c r="G742" i="11"/>
  <c r="G741" i="11"/>
  <c r="G740" i="11"/>
  <c r="G739" i="11"/>
  <c r="G738" i="11"/>
  <c r="G737" i="11"/>
  <c r="G736" i="11"/>
  <c r="G735" i="11"/>
  <c r="G734" i="11"/>
  <c r="G733" i="11"/>
  <c r="G732" i="11"/>
  <c r="G731" i="11"/>
  <c r="G730" i="11"/>
  <c r="G729" i="11"/>
  <c r="G728" i="11"/>
  <c r="G727" i="11"/>
  <c r="G726" i="11"/>
  <c r="G725" i="11"/>
  <c r="G724" i="11"/>
  <c r="G723" i="11"/>
  <c r="G722" i="11"/>
  <c r="G721" i="11"/>
  <c r="G720" i="11"/>
  <c r="G719" i="11"/>
  <c r="G718" i="11"/>
  <c r="G717" i="11"/>
  <c r="G716" i="11"/>
  <c r="G715" i="11"/>
  <c r="G714" i="11"/>
  <c r="G713" i="11"/>
  <c r="G712" i="11"/>
  <c r="G711" i="11"/>
  <c r="G710" i="11"/>
  <c r="G709" i="11"/>
  <c r="G708" i="11"/>
  <c r="G707" i="11"/>
  <c r="G706" i="11"/>
  <c r="G705" i="11"/>
  <c r="G704" i="11"/>
  <c r="G703" i="11"/>
  <c r="G702" i="11"/>
  <c r="G701" i="11"/>
  <c r="G700" i="11"/>
  <c r="G699" i="11"/>
  <c r="G698" i="11"/>
  <c r="G697" i="11"/>
  <c r="G696" i="11"/>
  <c r="G695" i="11"/>
  <c r="G694" i="11"/>
  <c r="G693" i="11"/>
  <c r="G692" i="11"/>
  <c r="G691" i="11"/>
  <c r="G690" i="11"/>
  <c r="G689" i="11"/>
  <c r="G688" i="11"/>
  <c r="G687" i="11"/>
  <c r="G686" i="11"/>
  <c r="G685" i="11"/>
  <c r="G684" i="11"/>
  <c r="G683" i="11"/>
  <c r="G682" i="11"/>
  <c r="G681" i="11"/>
  <c r="G680" i="11"/>
  <c r="G679" i="11"/>
  <c r="G678" i="11"/>
  <c r="G677" i="11"/>
  <c r="G676" i="11"/>
  <c r="G675" i="11"/>
  <c r="G674" i="11"/>
  <c r="G673" i="11"/>
  <c r="G672" i="11"/>
  <c r="G671" i="11"/>
  <c r="G670" i="11"/>
  <c r="G669" i="11"/>
  <c r="G668" i="11"/>
  <c r="G667" i="11"/>
  <c r="G666" i="11"/>
  <c r="G665" i="11"/>
  <c r="G664" i="11"/>
  <c r="G663" i="11"/>
  <c r="G662" i="11"/>
  <c r="G661" i="11"/>
  <c r="G660" i="11"/>
  <c r="G659" i="11"/>
  <c r="G658" i="11"/>
  <c r="G657" i="11"/>
  <c r="G656" i="11"/>
  <c r="G655" i="11"/>
  <c r="G654" i="11"/>
  <c r="G653" i="11"/>
  <c r="G652" i="11"/>
  <c r="G651" i="11"/>
  <c r="G650" i="11"/>
  <c r="G649" i="11"/>
  <c r="G648" i="11"/>
  <c r="G647" i="11"/>
  <c r="G646" i="11"/>
  <c r="G645" i="11"/>
  <c r="G644" i="11"/>
  <c r="G643" i="11"/>
  <c r="G642" i="11"/>
  <c r="G641" i="11"/>
  <c r="G640" i="11"/>
  <c r="G639" i="11"/>
  <c r="G638" i="11"/>
  <c r="G637" i="11"/>
  <c r="G636" i="11"/>
  <c r="G635" i="11"/>
  <c r="G634" i="11"/>
  <c r="G633" i="11"/>
  <c r="G632" i="11"/>
  <c r="G631" i="11"/>
  <c r="G630" i="11"/>
  <c r="G629" i="11"/>
  <c r="G628" i="11"/>
  <c r="G627" i="11"/>
  <c r="G626" i="11"/>
  <c r="G625" i="11"/>
  <c r="G624" i="11"/>
  <c r="G623" i="11"/>
  <c r="G622" i="11"/>
  <c r="G621" i="11"/>
  <c r="G620" i="11"/>
  <c r="G619" i="11"/>
  <c r="G618" i="11"/>
  <c r="G617" i="11"/>
  <c r="G616" i="11"/>
  <c r="G615" i="11"/>
  <c r="G614" i="11"/>
  <c r="G613" i="11"/>
  <c r="G612" i="11"/>
  <c r="G611" i="11"/>
  <c r="G610" i="11"/>
  <c r="G609" i="11"/>
  <c r="G608" i="11"/>
  <c r="G607" i="11"/>
  <c r="G606" i="11"/>
  <c r="G605" i="11"/>
  <c r="G604" i="11"/>
  <c r="G603" i="11"/>
  <c r="G602" i="11"/>
  <c r="G601" i="11"/>
  <c r="G600" i="11"/>
  <c r="G599" i="11"/>
  <c r="G598" i="11"/>
  <c r="G597" i="11"/>
  <c r="G596" i="11"/>
  <c r="G595" i="11"/>
  <c r="G594" i="11"/>
  <c r="G593" i="11"/>
  <c r="G592" i="11"/>
  <c r="G591" i="11"/>
  <c r="G590" i="11"/>
  <c r="G589" i="11"/>
  <c r="G588" i="11"/>
  <c r="G587" i="11"/>
  <c r="G586" i="11"/>
  <c r="G585" i="11"/>
  <c r="G584" i="11"/>
  <c r="G583" i="11"/>
  <c r="G582" i="11"/>
  <c r="G581" i="11"/>
  <c r="G580" i="11"/>
  <c r="G579" i="11"/>
  <c r="G578" i="11"/>
  <c r="G577" i="11"/>
  <c r="G576" i="11"/>
  <c r="G575" i="11"/>
  <c r="G574" i="11"/>
  <c r="G573" i="11"/>
  <c r="G572" i="11"/>
  <c r="G571" i="11"/>
  <c r="G570" i="11"/>
  <c r="G569" i="11"/>
  <c r="G568" i="11"/>
  <c r="G567" i="11"/>
  <c r="G566" i="11"/>
  <c r="G565" i="11"/>
  <c r="G564" i="11"/>
  <c r="G563" i="11"/>
  <c r="G562" i="11"/>
  <c r="G561" i="11"/>
  <c r="G560" i="11"/>
  <c r="G559" i="11"/>
  <c r="G558" i="11"/>
  <c r="G557" i="11"/>
  <c r="G556" i="11"/>
  <c r="G555" i="11"/>
  <c r="G554" i="11"/>
  <c r="G553" i="11"/>
  <c r="G552" i="11"/>
  <c r="G551" i="11"/>
  <c r="G550" i="11"/>
  <c r="G549" i="11"/>
  <c r="G548" i="11"/>
  <c r="G547" i="11"/>
  <c r="G546" i="11"/>
  <c r="G545" i="11"/>
  <c r="G544" i="11"/>
  <c r="G543" i="11"/>
  <c r="G542" i="11"/>
  <c r="G541" i="11"/>
  <c r="G540" i="11"/>
  <c r="G539" i="11"/>
  <c r="G538" i="11"/>
  <c r="G537" i="11"/>
  <c r="G536" i="11"/>
  <c r="G535" i="11"/>
  <c r="G534" i="11"/>
  <c r="G533" i="11"/>
  <c r="G532" i="11"/>
  <c r="G531" i="11"/>
  <c r="G530" i="11"/>
  <c r="G529" i="11"/>
  <c r="G528" i="11"/>
  <c r="G527" i="11"/>
  <c r="G526" i="11"/>
  <c r="G525" i="11"/>
  <c r="G524" i="11"/>
  <c r="G523" i="11"/>
  <c r="G522" i="11"/>
  <c r="G521" i="11"/>
  <c r="G520" i="11"/>
  <c r="G519" i="11"/>
  <c r="G518" i="11"/>
  <c r="G517" i="11"/>
  <c r="G516" i="11"/>
  <c r="G515" i="11"/>
  <c r="G514" i="11"/>
  <c r="G513" i="11"/>
  <c r="G512" i="11"/>
  <c r="G511" i="11"/>
  <c r="G510" i="11"/>
  <c r="G509" i="11"/>
  <c r="G508" i="11"/>
  <c r="G507" i="11"/>
  <c r="G506" i="11"/>
  <c r="G505" i="11"/>
  <c r="G504" i="11"/>
  <c r="G503" i="11"/>
  <c r="G502" i="11"/>
  <c r="G501" i="11"/>
  <c r="G500" i="11"/>
  <c r="G499" i="11"/>
  <c r="G498" i="11"/>
  <c r="G497" i="11"/>
  <c r="G496" i="11"/>
  <c r="G495" i="11"/>
  <c r="G494" i="11"/>
  <c r="G493" i="11"/>
  <c r="G492" i="11"/>
  <c r="G491" i="11"/>
  <c r="G490" i="11"/>
  <c r="G489" i="11"/>
  <c r="G488" i="11"/>
  <c r="G487" i="11"/>
  <c r="G486" i="11"/>
  <c r="G485" i="11"/>
  <c r="G484" i="11"/>
  <c r="G483" i="11"/>
  <c r="G482" i="11"/>
  <c r="G481" i="11"/>
  <c r="G480" i="11"/>
  <c r="G479" i="11"/>
  <c r="G478" i="11"/>
  <c r="G477" i="11"/>
  <c r="G476" i="11"/>
  <c r="G475" i="11"/>
  <c r="G474" i="11"/>
  <c r="G473" i="11"/>
  <c r="G472" i="11"/>
  <c r="G471" i="11"/>
  <c r="G470" i="11"/>
  <c r="G469" i="11"/>
  <c r="G468" i="11"/>
  <c r="G467" i="11"/>
  <c r="G466" i="11"/>
  <c r="G465" i="11"/>
  <c r="G464" i="11"/>
  <c r="G463" i="11"/>
  <c r="G462" i="11"/>
  <c r="G461" i="11"/>
  <c r="G460" i="11"/>
  <c r="G459" i="11"/>
  <c r="G458" i="11"/>
  <c r="G457" i="11"/>
  <c r="G456" i="11"/>
  <c r="G455" i="11"/>
  <c r="G454" i="11"/>
  <c r="G453" i="11"/>
  <c r="G452" i="11"/>
  <c r="G451" i="11"/>
  <c r="G450" i="11"/>
  <c r="G449" i="11"/>
  <c r="G448" i="11"/>
  <c r="G447" i="11"/>
  <c r="G446" i="11"/>
  <c r="G445" i="11"/>
  <c r="G444" i="11"/>
  <c r="G443" i="11"/>
  <c r="G442" i="11"/>
  <c r="G441" i="11"/>
  <c r="G440" i="11"/>
  <c r="G439" i="11"/>
  <c r="G438" i="11"/>
  <c r="G437" i="11"/>
  <c r="G436" i="11"/>
  <c r="G435" i="11"/>
  <c r="G434" i="11"/>
  <c r="G433" i="11"/>
  <c r="G432" i="11"/>
  <c r="G431" i="11"/>
  <c r="G430" i="11"/>
  <c r="G429" i="11"/>
  <c r="G428" i="11"/>
  <c r="G427" i="11"/>
  <c r="G426" i="11"/>
  <c r="G425" i="11"/>
  <c r="G424" i="11"/>
  <c r="G423" i="11"/>
  <c r="G422" i="11"/>
  <c r="G421" i="11"/>
  <c r="G420" i="11"/>
  <c r="G419" i="11"/>
  <c r="G418" i="11"/>
  <c r="G417" i="11"/>
  <c r="G416" i="11"/>
  <c r="G415" i="11"/>
  <c r="G414" i="11"/>
  <c r="G413" i="11"/>
  <c r="G412" i="11"/>
  <c r="G411" i="11"/>
  <c r="G410" i="11"/>
  <c r="G409" i="11"/>
  <c r="G408" i="11"/>
  <c r="G407" i="11"/>
  <c r="G406" i="11"/>
  <c r="G405" i="11"/>
  <c r="G404" i="11"/>
  <c r="G403" i="11"/>
  <c r="G402" i="11"/>
  <c r="G401" i="11"/>
  <c r="G400" i="11"/>
  <c r="G399" i="11"/>
  <c r="G398" i="11"/>
  <c r="G397" i="11"/>
  <c r="G396" i="11"/>
  <c r="G395" i="11"/>
  <c r="G394" i="11"/>
  <c r="G393" i="11"/>
  <c r="G392" i="11"/>
  <c r="G391" i="11"/>
  <c r="G390" i="11"/>
  <c r="G389" i="11"/>
  <c r="G388" i="11"/>
  <c r="G387" i="11"/>
  <c r="G386" i="11"/>
  <c r="G385" i="11"/>
  <c r="G384" i="11"/>
  <c r="G383" i="11"/>
  <c r="G382" i="11"/>
  <c r="G381" i="11"/>
  <c r="G380" i="11"/>
  <c r="G379" i="11"/>
  <c r="G378" i="11"/>
  <c r="G377" i="11"/>
  <c r="G376" i="11"/>
  <c r="G375" i="11"/>
  <c r="G374" i="11"/>
  <c r="G373" i="11"/>
  <c r="G372" i="11"/>
  <c r="G371" i="11"/>
  <c r="G370" i="11"/>
  <c r="G369" i="11"/>
  <c r="G368" i="11"/>
  <c r="G367" i="11"/>
  <c r="G366" i="11"/>
  <c r="G365" i="11"/>
  <c r="G364" i="11"/>
  <c r="G363" i="11"/>
  <c r="G362" i="11"/>
  <c r="G361" i="11"/>
  <c r="G360" i="11"/>
  <c r="G359" i="11"/>
  <c r="G358" i="11"/>
  <c r="G357" i="11"/>
  <c r="G356" i="11"/>
  <c r="G355" i="11"/>
  <c r="G354" i="11"/>
  <c r="G353" i="11"/>
  <c r="G352" i="11"/>
  <c r="G351" i="11"/>
  <c r="G350" i="11"/>
  <c r="G349" i="11"/>
  <c r="G348" i="11"/>
  <c r="G347" i="11"/>
  <c r="G346" i="11"/>
  <c r="G345" i="11"/>
  <c r="G344" i="11"/>
  <c r="G343" i="11"/>
  <c r="G342" i="11"/>
  <c r="G341" i="11"/>
  <c r="G340" i="11"/>
  <c r="G339" i="11"/>
  <c r="G338" i="11"/>
  <c r="G337" i="11"/>
  <c r="G336" i="11"/>
  <c r="G335" i="11"/>
  <c r="G334" i="11"/>
  <c r="G333" i="11"/>
  <c r="G332" i="11"/>
  <c r="G331" i="11"/>
  <c r="G330" i="11"/>
  <c r="G329" i="11"/>
  <c r="G328" i="11"/>
  <c r="G327" i="11"/>
  <c r="G326" i="11"/>
  <c r="G325" i="11"/>
  <c r="G324" i="11"/>
  <c r="G323" i="11"/>
  <c r="G322" i="11"/>
  <c r="G321" i="11"/>
  <c r="G320" i="11"/>
  <c r="G319" i="11"/>
  <c r="G318" i="11"/>
  <c r="G317" i="11"/>
  <c r="G316" i="11"/>
  <c r="G315" i="11"/>
  <c r="G314" i="11"/>
  <c r="G313" i="11"/>
  <c r="G312" i="11"/>
  <c r="G311" i="11"/>
  <c r="G310" i="11"/>
  <c r="G309" i="11"/>
  <c r="G308" i="11"/>
  <c r="G307" i="11"/>
  <c r="G306" i="11"/>
  <c r="G305" i="11"/>
  <c r="G304" i="11"/>
  <c r="G303" i="11"/>
  <c r="G302" i="11"/>
  <c r="G301" i="11"/>
  <c r="G300" i="11"/>
  <c r="G299" i="11"/>
  <c r="G298" i="11"/>
  <c r="G297" i="11"/>
  <c r="G296" i="11"/>
  <c r="G295" i="11"/>
  <c r="G294" i="11"/>
  <c r="G293" i="11"/>
  <c r="G292" i="11"/>
  <c r="G291" i="11"/>
  <c r="G290" i="11"/>
  <c r="G289" i="11"/>
  <c r="G288" i="11"/>
  <c r="G287" i="11"/>
  <c r="G286" i="11"/>
  <c r="G285" i="11"/>
  <c r="G284" i="11"/>
  <c r="G283" i="11"/>
  <c r="G282" i="11"/>
  <c r="G281" i="11"/>
  <c r="G280" i="11"/>
  <c r="G279" i="11"/>
  <c r="G278" i="11"/>
  <c r="G277" i="11"/>
  <c r="G276" i="11"/>
  <c r="G275" i="11"/>
  <c r="G274" i="11"/>
  <c r="G273" i="11"/>
  <c r="G272" i="11"/>
  <c r="G271" i="11"/>
  <c r="G270" i="11"/>
  <c r="G269" i="11"/>
  <c r="G268" i="11"/>
  <c r="G267" i="11"/>
  <c r="G266" i="11"/>
  <c r="G265" i="11"/>
  <c r="G264" i="11"/>
  <c r="G263" i="11"/>
  <c r="G262" i="11"/>
  <c r="G261" i="11"/>
  <c r="G260" i="11"/>
  <c r="G259" i="11"/>
  <c r="G258" i="11"/>
  <c r="G257" i="11"/>
  <c r="G256" i="11"/>
  <c r="G255" i="11"/>
  <c r="G254" i="11"/>
  <c r="G253" i="11"/>
  <c r="G252" i="11"/>
  <c r="G251" i="11"/>
  <c r="G250" i="11"/>
  <c r="G249" i="11"/>
  <c r="G248" i="11"/>
  <c r="G247" i="11"/>
  <c r="G246" i="11"/>
  <c r="G245" i="11"/>
  <c r="G244" i="11"/>
  <c r="G243" i="11"/>
  <c r="G242" i="11"/>
  <c r="G241" i="11"/>
  <c r="G240" i="11"/>
  <c r="G239" i="11"/>
  <c r="G238" i="11"/>
  <c r="G237" i="11"/>
  <c r="G236" i="11"/>
  <c r="G235" i="11"/>
  <c r="G234" i="11"/>
  <c r="G233" i="11"/>
  <c r="G232" i="11"/>
  <c r="G231" i="11"/>
  <c r="G230" i="11"/>
  <c r="G229" i="11"/>
  <c r="G228" i="11"/>
  <c r="G227" i="11"/>
  <c r="G226" i="11"/>
  <c r="G225" i="11"/>
  <c r="G224" i="11"/>
  <c r="G223" i="11"/>
  <c r="G222" i="11"/>
  <c r="G221" i="11"/>
  <c r="G220" i="11"/>
  <c r="G219" i="11"/>
  <c r="G218" i="11"/>
  <c r="G217" i="11"/>
  <c r="G216" i="11"/>
  <c r="G215" i="11"/>
  <c r="G214" i="11"/>
  <c r="G213" i="11"/>
  <c r="G212" i="11"/>
  <c r="G211" i="11"/>
  <c r="G210" i="11"/>
  <c r="G209" i="11"/>
  <c r="G208" i="11"/>
  <c r="G207" i="11"/>
  <c r="G206" i="11"/>
  <c r="G205" i="11"/>
  <c r="G204" i="11"/>
  <c r="G203" i="11"/>
  <c r="G202" i="11"/>
  <c r="G201" i="11"/>
  <c r="G200" i="11"/>
  <c r="G199" i="11"/>
  <c r="G198" i="11"/>
  <c r="G197" i="11"/>
  <c r="G196" i="11"/>
  <c r="G195" i="11"/>
  <c r="G194" i="11"/>
  <c r="G193" i="11"/>
  <c r="G192" i="11"/>
  <c r="G191" i="11"/>
  <c r="G190" i="11"/>
  <c r="G189" i="11"/>
  <c r="G188" i="11"/>
  <c r="G187" i="11"/>
  <c r="G186" i="11"/>
  <c r="G185" i="11"/>
  <c r="G184" i="11"/>
  <c r="G183" i="11"/>
  <c r="G182" i="11"/>
  <c r="G181" i="11"/>
  <c r="G180" i="11"/>
  <c r="G179" i="11"/>
  <c r="G178" i="11"/>
  <c r="G177" i="11"/>
  <c r="G176" i="11"/>
  <c r="G175" i="11"/>
  <c r="G174" i="11"/>
  <c r="G173" i="11"/>
  <c r="G172" i="11"/>
  <c r="G171" i="11"/>
  <c r="G170" i="11"/>
  <c r="G169" i="11"/>
  <c r="G168" i="11"/>
  <c r="G167" i="11"/>
  <c r="G166" i="11"/>
  <c r="G165" i="11"/>
  <c r="G164" i="11"/>
  <c r="G163" i="11"/>
  <c r="G162" i="11"/>
  <c r="G161" i="11"/>
  <c r="G160" i="11"/>
  <c r="G159" i="11"/>
  <c r="G158" i="11"/>
  <c r="G157" i="11"/>
  <c r="G156" i="11"/>
  <c r="G155" i="11"/>
  <c r="G154" i="11"/>
  <c r="G153" i="11"/>
  <c r="G152" i="11"/>
  <c r="G151" i="11"/>
  <c r="G150" i="11"/>
  <c r="G149" i="11"/>
  <c r="G148" i="11"/>
  <c r="G147" i="11"/>
  <c r="G146" i="11"/>
  <c r="G145" i="11"/>
  <c r="G144" i="11"/>
  <c r="G143" i="11"/>
  <c r="G142" i="11"/>
  <c r="G141" i="11"/>
  <c r="G140" i="11"/>
  <c r="G139" i="11"/>
  <c r="G138" i="11"/>
  <c r="G137" i="11"/>
  <c r="G136" i="11"/>
  <c r="G135" i="11"/>
  <c r="G134" i="11"/>
  <c r="G133" i="11"/>
  <c r="G132" i="11"/>
  <c r="G131" i="11"/>
  <c r="G130" i="11"/>
  <c r="G129" i="11"/>
  <c r="G128" i="11"/>
  <c r="G127" i="11"/>
  <c r="G126" i="11"/>
  <c r="G125" i="11"/>
  <c r="G124" i="11"/>
  <c r="G123" i="11"/>
  <c r="G122" i="11"/>
  <c r="G121" i="11"/>
  <c r="G120" i="11"/>
  <c r="G119" i="11"/>
  <c r="G118" i="11"/>
  <c r="G117" i="11"/>
  <c r="G116" i="11"/>
  <c r="G115" i="11"/>
  <c r="G114" i="11"/>
  <c r="G113" i="11"/>
  <c r="G112" i="11"/>
  <c r="G111" i="11"/>
  <c r="G110" i="11"/>
  <c r="G109" i="11"/>
  <c r="G108" i="11"/>
  <c r="G107" i="11"/>
  <c r="G106" i="11"/>
  <c r="G105" i="11"/>
  <c r="G104" i="11"/>
  <c r="G103" i="11"/>
  <c r="G102" i="11"/>
  <c r="G101" i="11"/>
  <c r="G100" i="11"/>
  <c r="G99" i="11"/>
  <c r="G98" i="11"/>
  <c r="G97" i="11"/>
  <c r="G96" i="11"/>
  <c r="G95" i="11"/>
  <c r="G94" i="11"/>
  <c r="G93" i="11"/>
  <c r="G92" i="11"/>
  <c r="G91" i="11"/>
  <c r="G90" i="11"/>
  <c r="G89" i="11"/>
  <c r="G88" i="11"/>
  <c r="G87" i="11"/>
  <c r="G86" i="11"/>
  <c r="G85" i="11"/>
  <c r="G84" i="11"/>
  <c r="G83" i="11"/>
  <c r="G82" i="11"/>
  <c r="G81" i="11"/>
  <c r="G80" i="11"/>
  <c r="G79" i="11"/>
  <c r="G78" i="11"/>
  <c r="G77" i="11"/>
  <c r="G76" i="11"/>
  <c r="G75" i="11"/>
  <c r="G74" i="11"/>
  <c r="G73" i="11"/>
  <c r="G72" i="11"/>
  <c r="G71" i="11"/>
  <c r="G70" i="11"/>
  <c r="G69" i="11"/>
  <c r="G68" i="11"/>
  <c r="G67" i="11"/>
  <c r="G66" i="11"/>
  <c r="G65" i="11"/>
  <c r="G64" i="11"/>
  <c r="G63" i="11"/>
  <c r="G62" i="11"/>
  <c r="G61" i="11"/>
  <c r="G60" i="11"/>
  <c r="G59" i="11"/>
  <c r="G58" i="11"/>
  <c r="G57" i="11"/>
  <c r="G56" i="11"/>
  <c r="G55" i="11"/>
  <c r="G54" i="11"/>
  <c r="G53" i="11"/>
  <c r="G52" i="11"/>
  <c r="G51" i="11"/>
  <c r="G50" i="11"/>
  <c r="G49" i="11"/>
  <c r="G48" i="11"/>
  <c r="G47" i="11"/>
  <c r="G46" i="11"/>
  <c r="G45" i="11"/>
  <c r="G44" i="11"/>
  <c r="G43" i="11"/>
  <c r="G42" i="11"/>
  <c r="G41" i="11"/>
  <c r="G40" i="11"/>
  <c r="G39" i="11"/>
  <c r="G38" i="11"/>
  <c r="G37" i="11"/>
  <c r="G36"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G9" i="11"/>
  <c r="G8" i="11"/>
  <c r="G7" i="11"/>
  <c r="F4000" i="10"/>
  <c r="D4000" i="10"/>
  <c r="F3999" i="10"/>
  <c r="D3999" i="10"/>
  <c r="F3998" i="10"/>
  <c r="D3998" i="10"/>
  <c r="F3997" i="10"/>
  <c r="D3997" i="10"/>
  <c r="F3996" i="10"/>
  <c r="D3996" i="10"/>
  <c r="F3995" i="10"/>
  <c r="D3995" i="10"/>
  <c r="F3994" i="10"/>
  <c r="D3994" i="10"/>
  <c r="F3993" i="10"/>
  <c r="D3993" i="10"/>
  <c r="F3992" i="10"/>
  <c r="D3992" i="10"/>
  <c r="F3991" i="10"/>
  <c r="D3991" i="10"/>
  <c r="F3990" i="10"/>
  <c r="D3990" i="10"/>
  <c r="F3989" i="10"/>
  <c r="D3989" i="10"/>
  <c r="F3988" i="10"/>
  <c r="D3988" i="10"/>
  <c r="F3987" i="10"/>
  <c r="D3987" i="10"/>
  <c r="F3986" i="10"/>
  <c r="D3986" i="10"/>
  <c r="F3985" i="10"/>
  <c r="F3984" i="10"/>
  <c r="F3983" i="10"/>
  <c r="F3982" i="10"/>
  <c r="F3981" i="10"/>
  <c r="F3980" i="10"/>
  <c r="F3979" i="10"/>
  <c r="F3978" i="10"/>
  <c r="F3977" i="10"/>
  <c r="F3976" i="10"/>
  <c r="F3975" i="10"/>
  <c r="F3974" i="10"/>
  <c r="F3973" i="10"/>
  <c r="F3972" i="10"/>
  <c r="F3971" i="10"/>
  <c r="F3970" i="10"/>
  <c r="F3969" i="10"/>
  <c r="F3968" i="10"/>
  <c r="D3968" i="10"/>
  <c r="F3967" i="10"/>
  <c r="D3967" i="10"/>
  <c r="F3966" i="10"/>
  <c r="D3966" i="10"/>
  <c r="F3965" i="10"/>
  <c r="D3965" i="10"/>
  <c r="F3964" i="10"/>
  <c r="D3964" i="10"/>
  <c r="F3963" i="10"/>
  <c r="D3963" i="10"/>
  <c r="F3962" i="10"/>
  <c r="D3962" i="10"/>
  <c r="F3961" i="10"/>
  <c r="D3961" i="10"/>
  <c r="F3960" i="10"/>
  <c r="D3960" i="10"/>
  <c r="F3959" i="10"/>
  <c r="D3959" i="10"/>
  <c r="F3958" i="10"/>
  <c r="D3958" i="10"/>
  <c r="F3957" i="10"/>
  <c r="D3957" i="10"/>
  <c r="F3956" i="10"/>
  <c r="D3956" i="10"/>
  <c r="F3955" i="10"/>
  <c r="D3955" i="10"/>
  <c r="F3954" i="10"/>
  <c r="D3954" i="10"/>
  <c r="F3953" i="10"/>
  <c r="D3953" i="10"/>
  <c r="F3952" i="10"/>
  <c r="D3952" i="10"/>
  <c r="F3951" i="10"/>
  <c r="D3951" i="10"/>
  <c r="F3950" i="10"/>
  <c r="D3950" i="10"/>
  <c r="F3949" i="10"/>
  <c r="D3949" i="10"/>
  <c r="F3948" i="10"/>
  <c r="D3948" i="10"/>
  <c r="F3947" i="10"/>
  <c r="D3947" i="10"/>
  <c r="F3946" i="10"/>
  <c r="D3946" i="10"/>
  <c r="F3945" i="10"/>
  <c r="D3945" i="10"/>
  <c r="F3944" i="10"/>
  <c r="D3944" i="10"/>
  <c r="F3943" i="10"/>
  <c r="D3943" i="10"/>
  <c r="F3942" i="10"/>
  <c r="D3942" i="10"/>
  <c r="F3941" i="10"/>
  <c r="D3941" i="10"/>
  <c r="F3940" i="10"/>
  <c r="D3940" i="10"/>
  <c r="F3939" i="10"/>
  <c r="D3939" i="10"/>
  <c r="F3938" i="10"/>
  <c r="D3938" i="10"/>
  <c r="F3937" i="10"/>
  <c r="D3937" i="10"/>
  <c r="F3936" i="10"/>
  <c r="D3936" i="10"/>
  <c r="F3935" i="10"/>
  <c r="D3935" i="10"/>
  <c r="F3934" i="10"/>
  <c r="D3934" i="10"/>
  <c r="F3933" i="10"/>
  <c r="D3933" i="10"/>
  <c r="F3932" i="10"/>
  <c r="D3932" i="10"/>
  <c r="F3931" i="10"/>
  <c r="D3931" i="10"/>
  <c r="F3930" i="10"/>
  <c r="D3930" i="10"/>
  <c r="F3929" i="10"/>
  <c r="D3929" i="10"/>
  <c r="F3928" i="10"/>
  <c r="D3928" i="10"/>
  <c r="F3927" i="10"/>
  <c r="D3927" i="10"/>
  <c r="F3926" i="10"/>
  <c r="D3926" i="10"/>
  <c r="F3925" i="10"/>
  <c r="D3925" i="10"/>
  <c r="F3924" i="10"/>
  <c r="D3924" i="10"/>
  <c r="F3923" i="10"/>
  <c r="D3923" i="10"/>
  <c r="F3922" i="10"/>
  <c r="D3922" i="10"/>
  <c r="F3921" i="10"/>
  <c r="D3921" i="10"/>
  <c r="F3920" i="10"/>
  <c r="D3920" i="10"/>
  <c r="F3919" i="10"/>
  <c r="D3919" i="10"/>
  <c r="F3918" i="10"/>
  <c r="D3918" i="10"/>
  <c r="F3917" i="10"/>
  <c r="D3917" i="10"/>
  <c r="F3916" i="10"/>
  <c r="D3916" i="10"/>
  <c r="F3915" i="10"/>
  <c r="D3915" i="10"/>
  <c r="F3914" i="10"/>
  <c r="D3914" i="10"/>
  <c r="F3913" i="10"/>
  <c r="D3913" i="10"/>
  <c r="F3912" i="10"/>
  <c r="D3912" i="10"/>
  <c r="F3911" i="10"/>
  <c r="D3911" i="10"/>
  <c r="F3910" i="10"/>
  <c r="D3910" i="10"/>
  <c r="F3909" i="10"/>
  <c r="D3909" i="10"/>
  <c r="F3908" i="10"/>
  <c r="D3908" i="10"/>
  <c r="F3907" i="10"/>
  <c r="D3907" i="10"/>
  <c r="F3906" i="10"/>
  <c r="D3906" i="10"/>
  <c r="F3905" i="10"/>
  <c r="D3905" i="10"/>
  <c r="F3904" i="10"/>
  <c r="D3904" i="10"/>
  <c r="F3903" i="10"/>
  <c r="D3903" i="10"/>
  <c r="F3902" i="10"/>
  <c r="D3902" i="10"/>
  <c r="F3901" i="10"/>
  <c r="D3901" i="10"/>
  <c r="F3900" i="10"/>
  <c r="D3900" i="10"/>
  <c r="F3899" i="10"/>
  <c r="D3899" i="10"/>
  <c r="F3898" i="10"/>
  <c r="D3898" i="10"/>
  <c r="F3897" i="10"/>
  <c r="D3897" i="10"/>
  <c r="F3896" i="10"/>
  <c r="D3896" i="10"/>
  <c r="F3895" i="10"/>
  <c r="D3895" i="10"/>
  <c r="F3894" i="10"/>
  <c r="D3894" i="10"/>
  <c r="F3893" i="10"/>
  <c r="D3893" i="10"/>
  <c r="F3892" i="10"/>
  <c r="D3892" i="10"/>
  <c r="F3891" i="10"/>
  <c r="D3891" i="10"/>
  <c r="F3890" i="10"/>
  <c r="D3890" i="10"/>
  <c r="F3889" i="10"/>
  <c r="D3889" i="10"/>
  <c r="F3888" i="10"/>
  <c r="D3888" i="10"/>
  <c r="F3887" i="10"/>
  <c r="D3887" i="10"/>
  <c r="F3886" i="10"/>
  <c r="D3886" i="10"/>
  <c r="F3885" i="10"/>
  <c r="D3885" i="10"/>
  <c r="F3884" i="10"/>
  <c r="D3884" i="10"/>
  <c r="F3883" i="10"/>
  <c r="D3883" i="10"/>
  <c r="F3882" i="10"/>
  <c r="D3882" i="10"/>
  <c r="F3881" i="10"/>
  <c r="D3881" i="10"/>
  <c r="F3880" i="10"/>
  <c r="D3880" i="10"/>
  <c r="F3879" i="10"/>
  <c r="D3879" i="10"/>
  <c r="F3878" i="10"/>
  <c r="D3878" i="10"/>
  <c r="F3877" i="10"/>
  <c r="D3877" i="10"/>
  <c r="F3876" i="10"/>
  <c r="D3876" i="10"/>
  <c r="F3875" i="10"/>
  <c r="D3875" i="10"/>
  <c r="F3874" i="10"/>
  <c r="D3874" i="10"/>
  <c r="F3873" i="10"/>
  <c r="D3873" i="10"/>
  <c r="F3872" i="10"/>
  <c r="D3872" i="10"/>
  <c r="F3871" i="10"/>
  <c r="D3871" i="10"/>
  <c r="F3870" i="10"/>
  <c r="D3870" i="10"/>
  <c r="F3869" i="10"/>
  <c r="D3869" i="10"/>
  <c r="F3868" i="10"/>
  <c r="D3868" i="10"/>
  <c r="F3867" i="10"/>
  <c r="D3867" i="10"/>
  <c r="F3866" i="10"/>
  <c r="D3866" i="10"/>
  <c r="F3865" i="10"/>
  <c r="D3865" i="10"/>
  <c r="F3864" i="10"/>
  <c r="D3864" i="10"/>
  <c r="F3863" i="10"/>
  <c r="D3863" i="10"/>
  <c r="F3862" i="10"/>
  <c r="D3862" i="10"/>
  <c r="F3861" i="10"/>
  <c r="D3861" i="10"/>
  <c r="F3860" i="10"/>
  <c r="D3860" i="10"/>
  <c r="F3859" i="10"/>
  <c r="D3859" i="10"/>
  <c r="F3858" i="10"/>
  <c r="D3858" i="10"/>
  <c r="F3857" i="10"/>
  <c r="D3857" i="10"/>
  <c r="F3856" i="10"/>
  <c r="D3856" i="10"/>
  <c r="F3855" i="10"/>
  <c r="D3855" i="10"/>
  <c r="F3854" i="10"/>
  <c r="D3854" i="10"/>
  <c r="F3853" i="10"/>
  <c r="D3853" i="10"/>
  <c r="F3852" i="10"/>
  <c r="D3852" i="10"/>
  <c r="F3851" i="10"/>
  <c r="D3851" i="10"/>
  <c r="F3850" i="10"/>
  <c r="D3850" i="10"/>
  <c r="F3849" i="10"/>
  <c r="D3849" i="10"/>
  <c r="F3848" i="10"/>
  <c r="D3848" i="10"/>
  <c r="F3847" i="10"/>
  <c r="D3847" i="10"/>
  <c r="F3846" i="10"/>
  <c r="D3846" i="10"/>
  <c r="F3845" i="10"/>
  <c r="D3845" i="10"/>
  <c r="F3844" i="10"/>
  <c r="D3844" i="10"/>
  <c r="F3843" i="10"/>
  <c r="D3843" i="10"/>
  <c r="F3842" i="10"/>
  <c r="D3842" i="10"/>
  <c r="F3841" i="10"/>
  <c r="D3841" i="10"/>
  <c r="F3840" i="10"/>
  <c r="D3840" i="10"/>
  <c r="F3839" i="10"/>
  <c r="D3839" i="10"/>
  <c r="F3838" i="10"/>
  <c r="D3838" i="10"/>
  <c r="F3837" i="10"/>
  <c r="D3837" i="10"/>
  <c r="F3836" i="10"/>
  <c r="D3836" i="10"/>
  <c r="F3835" i="10"/>
  <c r="D3835" i="10"/>
  <c r="F3834" i="10"/>
  <c r="D3834" i="10"/>
  <c r="F3833" i="10"/>
  <c r="D3833" i="10"/>
  <c r="F3832" i="10"/>
  <c r="D3832" i="10"/>
  <c r="F3831" i="10"/>
  <c r="D3831" i="10"/>
  <c r="F3830" i="10"/>
  <c r="D3830" i="10"/>
  <c r="F3829" i="10"/>
  <c r="D3829" i="10"/>
  <c r="F3828" i="10"/>
  <c r="D3828" i="10"/>
  <c r="F3827" i="10"/>
  <c r="D3827" i="10"/>
  <c r="F3826" i="10"/>
  <c r="D3826" i="10"/>
  <c r="F3825" i="10"/>
  <c r="D3825" i="10"/>
  <c r="F3824" i="10"/>
  <c r="D3824" i="10"/>
  <c r="F3823" i="10"/>
  <c r="D3823" i="10"/>
  <c r="F3822" i="10"/>
  <c r="D3822" i="10"/>
  <c r="F3821" i="10"/>
  <c r="D3821" i="10"/>
  <c r="F3820" i="10"/>
  <c r="D3820" i="10"/>
  <c r="F3819" i="10"/>
  <c r="D3819" i="10"/>
  <c r="F3818" i="10"/>
  <c r="D3818" i="10"/>
  <c r="F3817" i="10"/>
  <c r="D3817" i="10"/>
  <c r="F3816" i="10"/>
  <c r="D3816" i="10"/>
  <c r="F3815" i="10"/>
  <c r="D3815" i="10"/>
  <c r="F3814" i="10"/>
  <c r="D3814" i="10"/>
  <c r="F3813" i="10"/>
  <c r="D3813" i="10"/>
  <c r="F3812" i="10"/>
  <c r="D3812" i="10"/>
  <c r="F3811" i="10"/>
  <c r="D3811" i="10"/>
  <c r="F3810" i="10"/>
  <c r="D3810" i="10"/>
  <c r="F3809" i="10"/>
  <c r="D3809" i="10"/>
  <c r="F3808" i="10"/>
  <c r="D3808" i="10"/>
  <c r="F3807" i="10"/>
  <c r="D3807" i="10"/>
  <c r="F3806" i="10"/>
  <c r="D3806" i="10"/>
  <c r="F3805" i="10"/>
  <c r="D3805" i="10"/>
  <c r="F3804" i="10"/>
  <c r="D3804" i="10"/>
  <c r="F3803" i="10"/>
  <c r="D3803" i="10"/>
  <c r="F3802" i="10"/>
  <c r="D3802" i="10"/>
  <c r="F3801" i="10"/>
  <c r="D3801" i="10"/>
  <c r="F3800" i="10"/>
  <c r="D3800" i="10"/>
  <c r="F3799" i="10"/>
  <c r="D3799" i="10"/>
  <c r="F3798" i="10"/>
  <c r="D3798" i="10"/>
  <c r="F3797" i="10"/>
  <c r="D3797" i="10"/>
  <c r="F3796" i="10"/>
  <c r="D3796" i="10"/>
  <c r="F3795" i="10"/>
  <c r="D3795" i="10"/>
  <c r="F3794" i="10"/>
  <c r="D3794" i="10"/>
  <c r="F3793" i="10"/>
  <c r="D3793" i="10"/>
  <c r="F3792" i="10"/>
  <c r="D3792" i="10"/>
  <c r="F3791" i="10"/>
  <c r="D3791" i="10"/>
  <c r="F3790" i="10"/>
  <c r="D3790" i="10"/>
  <c r="F3789" i="10"/>
  <c r="D3789" i="10"/>
  <c r="F3788" i="10"/>
  <c r="D3788" i="10"/>
  <c r="F3787" i="10"/>
  <c r="D3787" i="10"/>
  <c r="F3786" i="10"/>
  <c r="D3786" i="10"/>
  <c r="F3785" i="10"/>
  <c r="D3785" i="10"/>
  <c r="F3784" i="10"/>
  <c r="D3784" i="10"/>
  <c r="F3783" i="10"/>
  <c r="D3783" i="10"/>
  <c r="F3782" i="10"/>
  <c r="D3782" i="10"/>
  <c r="F3781" i="10"/>
  <c r="D3781" i="10"/>
  <c r="F3780" i="10"/>
  <c r="D3780" i="10"/>
  <c r="F3779" i="10"/>
  <c r="D3779" i="10"/>
  <c r="F3778" i="10"/>
  <c r="D3778" i="10"/>
  <c r="F3777" i="10"/>
  <c r="D3777" i="10"/>
  <c r="F3776" i="10"/>
  <c r="D3776" i="10"/>
  <c r="F3775" i="10"/>
  <c r="D3775" i="10"/>
  <c r="F3774" i="10"/>
  <c r="D3774" i="10"/>
  <c r="F3773" i="10"/>
  <c r="D3773" i="10"/>
  <c r="F3772" i="10"/>
  <c r="D3772" i="10"/>
  <c r="F3771" i="10"/>
  <c r="D3771" i="10"/>
  <c r="F3770" i="10"/>
  <c r="D3770" i="10"/>
  <c r="F3769" i="10"/>
  <c r="D3769" i="10"/>
  <c r="F3768" i="10"/>
  <c r="D3768" i="10"/>
  <c r="F3767" i="10"/>
  <c r="D3767" i="10"/>
  <c r="F3766" i="10"/>
  <c r="D3766" i="10"/>
  <c r="F3765" i="10"/>
  <c r="D3765" i="10"/>
  <c r="F3764" i="10"/>
  <c r="D3764" i="10"/>
  <c r="F3763" i="10"/>
  <c r="D3763" i="10"/>
  <c r="F3762" i="10"/>
  <c r="D3762" i="10"/>
  <c r="F3761" i="10"/>
  <c r="D3761" i="10"/>
  <c r="F3760" i="10"/>
  <c r="D3760" i="10"/>
  <c r="F3759" i="10"/>
  <c r="D3759" i="10"/>
  <c r="F3758" i="10"/>
  <c r="D3758" i="10"/>
  <c r="F3757" i="10"/>
  <c r="D3757" i="10"/>
  <c r="F3756" i="10"/>
  <c r="D3756" i="10"/>
  <c r="F3755" i="10"/>
  <c r="D3755" i="10"/>
  <c r="F3754" i="10"/>
  <c r="D3754" i="10"/>
  <c r="F3753" i="10"/>
  <c r="D3753" i="10"/>
  <c r="F3752" i="10"/>
  <c r="D3752" i="10"/>
  <c r="F3751" i="10"/>
  <c r="D3751" i="10"/>
  <c r="F3750" i="10"/>
  <c r="D3750" i="10"/>
  <c r="F3749" i="10"/>
  <c r="D3749" i="10"/>
  <c r="F3748" i="10"/>
  <c r="D3748" i="10"/>
  <c r="F3747" i="10"/>
  <c r="D3747" i="10"/>
  <c r="F3746" i="10"/>
  <c r="D3746" i="10"/>
  <c r="F3745" i="10"/>
  <c r="D3745" i="10"/>
  <c r="F3744" i="10"/>
  <c r="D3744" i="10"/>
  <c r="F3743" i="10"/>
  <c r="D3743" i="10"/>
  <c r="F3742" i="10"/>
  <c r="D3742" i="10"/>
  <c r="F3741" i="10"/>
  <c r="D3741" i="10"/>
  <c r="F3740" i="10"/>
  <c r="D3740" i="10"/>
  <c r="F3739" i="10"/>
  <c r="D3739" i="10"/>
  <c r="F3738" i="10"/>
  <c r="D3738" i="10"/>
  <c r="F3737" i="10"/>
  <c r="D3737" i="10"/>
  <c r="F3736" i="10"/>
  <c r="D3736" i="10"/>
  <c r="F3735" i="10"/>
  <c r="D3735" i="10"/>
  <c r="F3734" i="10"/>
  <c r="D3734" i="10"/>
  <c r="F3733" i="10"/>
  <c r="D3733" i="10"/>
  <c r="F3732" i="10"/>
  <c r="D3732" i="10"/>
  <c r="F3731" i="10"/>
  <c r="D3731" i="10"/>
  <c r="F3730" i="10"/>
  <c r="D3730" i="10"/>
  <c r="F3729" i="10"/>
  <c r="D3729" i="10"/>
  <c r="F3728" i="10"/>
  <c r="D3728" i="10"/>
  <c r="F3727" i="10"/>
  <c r="D3727" i="10"/>
  <c r="F3726" i="10"/>
  <c r="D3726" i="10"/>
  <c r="F3725" i="10"/>
  <c r="D3725" i="10"/>
  <c r="F3724" i="10"/>
  <c r="D3724" i="10"/>
  <c r="F3723" i="10"/>
  <c r="D3723" i="10"/>
  <c r="F3722" i="10"/>
  <c r="D3722" i="10"/>
  <c r="F3721" i="10"/>
  <c r="D3721" i="10"/>
  <c r="F3720" i="10"/>
  <c r="D3720" i="10"/>
  <c r="F3719" i="10"/>
  <c r="D3719" i="10"/>
  <c r="F3718" i="10"/>
  <c r="D3718" i="10"/>
  <c r="F3717" i="10"/>
  <c r="D3717" i="10"/>
  <c r="F3716" i="10"/>
  <c r="D3716" i="10"/>
  <c r="F3715" i="10"/>
  <c r="D3715" i="10"/>
  <c r="F3714" i="10"/>
  <c r="D3714" i="10"/>
  <c r="F3713" i="10"/>
  <c r="D3713" i="10"/>
  <c r="F3712" i="10"/>
  <c r="D3712" i="10"/>
  <c r="F3711" i="10"/>
  <c r="D3711" i="10"/>
  <c r="F3710" i="10"/>
  <c r="D3710" i="10"/>
  <c r="F3709" i="10"/>
  <c r="D3709" i="10"/>
  <c r="F3708" i="10"/>
  <c r="D3708" i="10"/>
  <c r="F3707" i="10"/>
  <c r="D3707" i="10"/>
  <c r="F3706" i="10"/>
  <c r="D3706" i="10"/>
  <c r="F3705" i="10"/>
  <c r="D3705" i="10"/>
  <c r="F3704" i="10"/>
  <c r="D3704" i="10"/>
  <c r="F3703" i="10"/>
  <c r="D3703" i="10"/>
  <c r="F3702" i="10"/>
  <c r="D3702" i="10"/>
  <c r="F3701" i="10"/>
  <c r="D3701" i="10"/>
  <c r="F3700" i="10"/>
  <c r="D3700" i="10"/>
  <c r="F3699" i="10"/>
  <c r="D3699" i="10"/>
  <c r="F3698" i="10"/>
  <c r="D3698" i="10"/>
  <c r="F3697" i="10"/>
  <c r="D3697" i="10"/>
  <c r="F3696" i="10"/>
  <c r="D3696" i="10"/>
  <c r="F3695" i="10"/>
  <c r="D3695" i="10"/>
  <c r="F3694" i="10"/>
  <c r="D3694" i="10"/>
  <c r="F3693" i="10"/>
  <c r="D3693" i="10"/>
  <c r="F3692" i="10"/>
  <c r="D3692" i="10"/>
  <c r="F3691" i="10"/>
  <c r="D3691" i="10"/>
  <c r="F3690" i="10"/>
  <c r="D3690" i="10"/>
  <c r="F3689" i="10"/>
  <c r="D3689" i="10"/>
  <c r="F3688" i="10"/>
  <c r="D3688" i="10"/>
  <c r="F3687" i="10"/>
  <c r="D3687" i="10"/>
  <c r="F3686" i="10"/>
  <c r="D3686" i="10"/>
  <c r="F3685" i="10"/>
  <c r="D3685" i="10"/>
  <c r="F3684" i="10"/>
  <c r="D3684" i="10"/>
  <c r="F3683" i="10"/>
  <c r="D3683" i="10"/>
  <c r="F3682" i="10"/>
  <c r="D3682" i="10"/>
  <c r="F3681" i="10"/>
  <c r="D3681" i="10"/>
  <c r="F3680" i="10"/>
  <c r="D3680" i="10"/>
  <c r="F3679" i="10"/>
  <c r="D3679" i="10"/>
  <c r="F3678" i="10"/>
  <c r="D3678" i="10"/>
  <c r="F3677" i="10"/>
  <c r="D3677" i="10"/>
  <c r="F3676" i="10"/>
  <c r="D3676" i="10"/>
  <c r="F3675" i="10"/>
  <c r="D3675" i="10"/>
  <c r="F3674" i="10"/>
  <c r="D3674" i="10"/>
  <c r="F3673" i="10"/>
  <c r="D3673" i="10"/>
  <c r="F3672" i="10"/>
  <c r="D3672" i="10"/>
  <c r="F3671" i="10"/>
  <c r="D3671" i="10"/>
  <c r="F3670" i="10"/>
  <c r="D3670" i="10"/>
  <c r="F3669" i="10"/>
  <c r="D3669" i="10"/>
  <c r="F3668" i="10"/>
  <c r="D3668" i="10"/>
  <c r="F3667" i="10"/>
  <c r="D3667" i="10"/>
  <c r="F3666" i="10"/>
  <c r="D3666" i="10"/>
  <c r="F3665" i="10"/>
  <c r="D3665" i="10"/>
  <c r="F3664" i="10"/>
  <c r="D3664" i="10"/>
  <c r="F3663" i="10"/>
  <c r="D3663" i="10"/>
  <c r="F3662" i="10"/>
  <c r="D3662" i="10"/>
  <c r="F3661" i="10"/>
  <c r="D3661" i="10"/>
  <c r="F3660" i="10"/>
  <c r="D3660" i="10"/>
  <c r="F3659" i="10"/>
  <c r="D3659" i="10"/>
  <c r="F3658" i="10"/>
  <c r="D3658" i="10"/>
  <c r="F3657" i="10"/>
  <c r="D3657" i="10"/>
  <c r="F3656" i="10"/>
  <c r="D3656" i="10"/>
  <c r="F3655" i="10"/>
  <c r="D3655" i="10"/>
  <c r="F3654" i="10"/>
  <c r="D3654" i="10"/>
  <c r="F3653" i="10"/>
  <c r="D3653" i="10"/>
  <c r="F3652" i="10"/>
  <c r="D3652" i="10"/>
  <c r="F3651" i="10"/>
  <c r="D3651" i="10"/>
  <c r="F3650" i="10"/>
  <c r="D3650" i="10"/>
  <c r="F3649" i="10"/>
  <c r="D3649" i="10"/>
  <c r="F3648" i="10"/>
  <c r="D3648" i="10"/>
  <c r="F3647" i="10"/>
  <c r="D3647" i="10"/>
  <c r="F3646" i="10"/>
  <c r="D3646" i="10"/>
  <c r="F3645" i="10"/>
  <c r="D3645" i="10"/>
  <c r="F3644" i="10"/>
  <c r="D3644" i="10"/>
  <c r="F3643" i="10"/>
  <c r="D3643" i="10"/>
  <c r="F3642" i="10"/>
  <c r="D3642" i="10"/>
  <c r="F3641" i="10"/>
  <c r="D3641" i="10"/>
  <c r="F3640" i="10"/>
  <c r="D3640" i="10"/>
  <c r="F3639" i="10"/>
  <c r="D3639" i="10"/>
  <c r="F3638" i="10"/>
  <c r="D3638" i="10"/>
  <c r="F3637" i="10"/>
  <c r="D3637" i="10"/>
  <c r="F3636" i="10"/>
  <c r="D3636" i="10"/>
  <c r="F3635" i="10"/>
  <c r="D3635" i="10"/>
  <c r="F3634" i="10"/>
  <c r="D3634" i="10"/>
  <c r="F3633" i="10"/>
  <c r="D3633" i="10"/>
  <c r="F3632" i="10"/>
  <c r="D3632" i="10"/>
  <c r="F3631" i="10"/>
  <c r="D3631" i="10"/>
  <c r="F3630" i="10"/>
  <c r="D3630" i="10"/>
  <c r="F3629" i="10"/>
  <c r="D3629" i="10"/>
  <c r="F3628" i="10"/>
  <c r="D3628" i="10"/>
  <c r="F3627" i="10"/>
  <c r="D3627" i="10"/>
  <c r="F3626" i="10"/>
  <c r="D3626" i="10"/>
  <c r="F3625" i="10"/>
  <c r="D3625" i="10"/>
  <c r="F3624" i="10"/>
  <c r="D3624" i="10"/>
  <c r="F3623" i="10"/>
  <c r="D3623" i="10"/>
  <c r="F3622" i="10"/>
  <c r="D3622" i="10"/>
  <c r="F3621" i="10"/>
  <c r="D3621" i="10"/>
  <c r="F3620" i="10"/>
  <c r="D3620" i="10"/>
  <c r="F3619" i="10"/>
  <c r="D3619" i="10"/>
  <c r="F3618" i="10"/>
  <c r="D3618" i="10"/>
  <c r="F3617" i="10"/>
  <c r="D3617" i="10"/>
  <c r="F3616" i="10"/>
  <c r="D3616" i="10"/>
  <c r="F3615" i="10"/>
  <c r="D3615" i="10"/>
  <c r="F3614" i="10"/>
  <c r="D3614" i="10"/>
  <c r="F3613" i="10"/>
  <c r="D3613" i="10"/>
  <c r="F3612" i="10"/>
  <c r="D3612" i="10"/>
  <c r="F3611" i="10"/>
  <c r="D3611" i="10"/>
  <c r="F3610" i="10"/>
  <c r="D3610" i="10"/>
  <c r="F3609" i="10"/>
  <c r="D3609" i="10"/>
  <c r="F3608" i="10"/>
  <c r="D3608" i="10"/>
  <c r="F3607" i="10"/>
  <c r="D3607" i="10"/>
  <c r="F3606" i="10"/>
  <c r="D3606" i="10"/>
  <c r="F3605" i="10"/>
  <c r="D3605" i="10"/>
  <c r="F3604" i="10"/>
  <c r="D3604" i="10"/>
  <c r="F3603" i="10"/>
  <c r="D3603" i="10"/>
  <c r="F3602" i="10"/>
  <c r="D3602" i="10"/>
  <c r="F3601" i="10"/>
  <c r="D3601" i="10"/>
  <c r="F3600" i="10"/>
  <c r="D3600" i="10"/>
  <c r="F3599" i="10"/>
  <c r="D3599" i="10"/>
  <c r="F3598" i="10"/>
  <c r="D3598" i="10"/>
  <c r="F3597" i="10"/>
  <c r="D3597" i="10"/>
  <c r="F3596" i="10"/>
  <c r="D3596" i="10"/>
  <c r="F3595" i="10"/>
  <c r="D3595" i="10"/>
  <c r="F3594" i="10"/>
  <c r="D3594" i="10"/>
  <c r="F3593" i="10"/>
  <c r="D3593" i="10"/>
  <c r="F3592" i="10"/>
  <c r="D3592" i="10"/>
  <c r="F3591" i="10"/>
  <c r="D3591" i="10"/>
  <c r="F3590" i="10"/>
  <c r="D3590" i="10"/>
  <c r="F3589" i="10"/>
  <c r="D3589" i="10"/>
  <c r="F3588" i="10"/>
  <c r="D3588" i="10"/>
  <c r="F3587" i="10"/>
  <c r="D3587" i="10"/>
  <c r="F3586" i="10"/>
  <c r="D3586" i="10"/>
  <c r="F3585" i="10"/>
  <c r="D3585" i="10"/>
  <c r="F3584" i="10"/>
  <c r="D3584" i="10"/>
  <c r="F3583" i="10"/>
  <c r="D3583" i="10"/>
  <c r="F3582" i="10"/>
  <c r="D3582" i="10"/>
  <c r="F3581" i="10"/>
  <c r="D3581" i="10"/>
  <c r="F3580" i="10"/>
  <c r="D3580" i="10"/>
  <c r="F3579" i="10"/>
  <c r="D3579" i="10"/>
  <c r="F3578" i="10"/>
  <c r="D3578" i="10"/>
  <c r="F3577" i="10"/>
  <c r="D3577" i="10"/>
  <c r="F3576" i="10"/>
  <c r="D3576" i="10"/>
  <c r="F3575" i="10"/>
  <c r="D3575" i="10"/>
  <c r="F3574" i="10"/>
  <c r="D3574" i="10"/>
  <c r="F3573" i="10"/>
  <c r="D3573" i="10"/>
  <c r="F3572" i="10"/>
  <c r="D3572" i="10"/>
  <c r="F3571" i="10"/>
  <c r="D3571" i="10"/>
  <c r="F3570" i="10"/>
  <c r="D3570" i="10"/>
  <c r="F3569" i="10"/>
  <c r="D3569" i="10"/>
  <c r="F3568" i="10"/>
  <c r="D3568" i="10"/>
  <c r="F3567" i="10"/>
  <c r="D3567" i="10"/>
  <c r="F3566" i="10"/>
  <c r="D3566" i="10"/>
  <c r="F3565" i="10"/>
  <c r="D3565" i="10"/>
  <c r="F3564" i="10"/>
  <c r="D3564" i="10"/>
  <c r="F3563" i="10"/>
  <c r="D3563" i="10"/>
  <c r="F3562" i="10"/>
  <c r="D3562" i="10"/>
  <c r="F3561" i="10"/>
  <c r="D3561" i="10"/>
  <c r="F3560" i="10"/>
  <c r="D3560" i="10"/>
  <c r="F3559" i="10"/>
  <c r="D3559" i="10"/>
  <c r="F3558" i="10"/>
  <c r="D3558" i="10"/>
  <c r="F3557" i="10"/>
  <c r="D3557" i="10"/>
  <c r="F3556" i="10"/>
  <c r="D3556" i="10"/>
  <c r="F3555" i="10"/>
  <c r="D3555" i="10"/>
  <c r="F3554" i="10"/>
  <c r="D3554" i="10"/>
  <c r="F3553" i="10"/>
  <c r="D3553" i="10"/>
  <c r="F3552" i="10"/>
  <c r="D3552" i="10"/>
  <c r="F3551" i="10"/>
  <c r="D3551" i="10"/>
  <c r="F3550" i="10"/>
  <c r="D3550" i="10"/>
  <c r="F3549" i="10"/>
  <c r="D3549" i="10"/>
  <c r="F3548" i="10"/>
  <c r="D3548" i="10"/>
  <c r="F3547" i="10"/>
  <c r="D3547" i="10"/>
  <c r="F3546" i="10"/>
  <c r="D3546" i="10"/>
  <c r="F3545" i="10"/>
  <c r="D3545" i="10"/>
  <c r="F3544" i="10"/>
  <c r="D3544" i="10"/>
  <c r="F3543" i="10"/>
  <c r="D3543" i="10"/>
  <c r="F3542" i="10"/>
  <c r="D3542" i="10"/>
  <c r="F3541" i="10"/>
  <c r="D3541" i="10"/>
  <c r="F3540" i="10"/>
  <c r="D3540" i="10"/>
  <c r="F3539" i="10"/>
  <c r="D3539" i="10"/>
  <c r="F3538" i="10"/>
  <c r="D3538" i="10"/>
  <c r="F3537" i="10"/>
  <c r="D3537" i="10"/>
  <c r="F3536" i="10"/>
  <c r="D3536" i="10"/>
  <c r="F3535" i="10"/>
  <c r="D3535" i="10"/>
  <c r="F3534" i="10"/>
  <c r="D3534" i="10"/>
  <c r="F3533" i="10"/>
  <c r="D3533" i="10"/>
  <c r="F3532" i="10"/>
  <c r="D3532" i="10"/>
  <c r="F3531" i="10"/>
  <c r="D3531" i="10"/>
  <c r="F3530" i="10"/>
  <c r="D3530" i="10"/>
  <c r="F3529" i="10"/>
  <c r="D3529" i="10"/>
  <c r="F3528" i="10"/>
  <c r="D3528" i="10"/>
  <c r="F3527" i="10"/>
  <c r="D3527" i="10"/>
  <c r="F3526" i="10"/>
  <c r="D3526" i="10"/>
  <c r="F3525" i="10"/>
  <c r="D3525" i="10"/>
  <c r="F3524" i="10"/>
  <c r="D3524" i="10"/>
  <c r="F3523" i="10"/>
  <c r="D3523" i="10"/>
  <c r="F3522" i="10"/>
  <c r="D3522" i="10"/>
  <c r="F3521" i="10"/>
  <c r="D3521" i="10"/>
  <c r="F3520" i="10"/>
  <c r="D3520" i="10"/>
  <c r="F3519" i="10"/>
  <c r="D3519" i="10"/>
  <c r="F3518" i="10"/>
  <c r="D3518" i="10"/>
  <c r="F3517" i="10"/>
  <c r="D3517" i="10"/>
  <c r="F3516" i="10"/>
  <c r="D3516" i="10"/>
  <c r="F3515" i="10"/>
  <c r="D3515" i="10"/>
  <c r="F3514" i="10"/>
  <c r="D3514" i="10"/>
  <c r="F3513" i="10"/>
  <c r="D3513" i="10"/>
  <c r="F3512" i="10"/>
  <c r="D3512" i="10"/>
  <c r="F3511" i="10"/>
  <c r="D3511" i="10"/>
  <c r="F3510" i="10"/>
  <c r="D3510" i="10"/>
  <c r="F3509" i="10"/>
  <c r="D3509" i="10"/>
  <c r="F3508" i="10"/>
  <c r="D3508" i="10"/>
  <c r="F3507" i="10"/>
  <c r="D3507" i="10"/>
  <c r="F3506" i="10"/>
  <c r="D3506" i="10"/>
  <c r="F3505" i="10"/>
  <c r="D3505" i="10"/>
  <c r="F3504" i="10"/>
  <c r="D3504" i="10"/>
  <c r="F3503" i="10"/>
  <c r="D3503" i="10"/>
  <c r="F3502" i="10"/>
  <c r="D3502" i="10"/>
  <c r="F3501" i="10"/>
  <c r="D3501" i="10"/>
  <c r="F3500" i="10"/>
  <c r="D3500" i="10"/>
  <c r="F3499" i="10"/>
  <c r="D3499" i="10"/>
  <c r="F3498" i="10"/>
  <c r="D3498" i="10"/>
  <c r="F3497" i="10"/>
  <c r="D3497" i="10"/>
  <c r="F3496" i="10"/>
  <c r="D3496" i="10"/>
  <c r="F3495" i="10"/>
  <c r="D3495" i="10"/>
  <c r="F3494" i="10"/>
  <c r="D3494" i="10"/>
  <c r="F3493" i="10"/>
  <c r="D3493" i="10"/>
  <c r="F3492" i="10"/>
  <c r="D3492" i="10"/>
  <c r="F3491" i="10"/>
  <c r="D3491" i="10"/>
  <c r="F3490" i="10"/>
  <c r="D3490" i="10"/>
  <c r="F3489" i="10"/>
  <c r="D3489" i="10"/>
  <c r="F3488" i="10"/>
  <c r="D3488" i="10"/>
  <c r="F3487" i="10"/>
  <c r="D3487" i="10"/>
  <c r="F3486" i="10"/>
  <c r="D3486" i="10"/>
  <c r="F3485" i="10"/>
  <c r="D3485" i="10"/>
  <c r="F3484" i="10"/>
  <c r="D3484" i="10"/>
  <c r="F3483" i="10"/>
  <c r="D3483" i="10"/>
  <c r="F3482" i="10"/>
  <c r="D3482" i="10"/>
  <c r="F3481" i="10"/>
  <c r="D3481" i="10"/>
  <c r="F3480" i="10"/>
  <c r="D3480" i="10"/>
  <c r="F3479" i="10"/>
  <c r="D3479" i="10"/>
  <c r="F3478" i="10"/>
  <c r="D3478" i="10"/>
  <c r="F3477" i="10"/>
  <c r="D3477" i="10"/>
  <c r="F3476" i="10"/>
  <c r="D3476" i="10"/>
  <c r="F3475" i="10"/>
  <c r="D3475" i="10"/>
  <c r="F3474" i="10"/>
  <c r="D3474" i="10"/>
  <c r="F3473" i="10"/>
  <c r="D3473" i="10"/>
  <c r="F3472" i="10"/>
  <c r="D3472" i="10"/>
  <c r="F3471" i="10"/>
  <c r="D3471" i="10"/>
  <c r="F3470" i="10"/>
  <c r="D3470" i="10"/>
  <c r="F3469" i="10"/>
  <c r="D3469" i="10"/>
  <c r="F3468" i="10"/>
  <c r="D3468" i="10"/>
  <c r="F3467" i="10"/>
  <c r="D3467" i="10"/>
  <c r="F3466" i="10"/>
  <c r="D3466" i="10"/>
  <c r="F3465" i="10"/>
  <c r="D3465" i="10"/>
  <c r="F3464" i="10"/>
  <c r="D3464" i="10"/>
  <c r="F3463" i="10"/>
  <c r="D3463" i="10"/>
  <c r="F3462" i="10"/>
  <c r="D3462" i="10"/>
  <c r="F3461" i="10"/>
  <c r="D3461" i="10"/>
  <c r="F3460" i="10"/>
  <c r="D3460" i="10"/>
  <c r="F3459" i="10"/>
  <c r="D3459" i="10"/>
  <c r="F3458" i="10"/>
  <c r="D3458" i="10"/>
  <c r="F3457" i="10"/>
  <c r="D3457" i="10"/>
  <c r="F3456" i="10"/>
  <c r="D3456" i="10"/>
  <c r="F3455" i="10"/>
  <c r="D3455" i="10"/>
  <c r="F3454" i="10"/>
  <c r="D3454" i="10"/>
  <c r="F3453" i="10"/>
  <c r="D3453" i="10"/>
  <c r="F3452" i="10"/>
  <c r="D3452" i="10"/>
  <c r="F3451" i="10"/>
  <c r="D3451" i="10"/>
  <c r="F3450" i="10"/>
  <c r="D3450" i="10"/>
  <c r="F3449" i="10"/>
  <c r="D3449" i="10"/>
  <c r="F3448" i="10"/>
  <c r="D3448" i="10"/>
  <c r="F3447" i="10"/>
  <c r="D3447" i="10"/>
  <c r="F3446" i="10"/>
  <c r="D3446" i="10"/>
  <c r="F3445" i="10"/>
  <c r="D3445" i="10"/>
  <c r="F3444" i="10"/>
  <c r="D3444" i="10"/>
  <c r="F3443" i="10"/>
  <c r="D3443" i="10"/>
  <c r="F3442" i="10"/>
  <c r="D3442" i="10"/>
  <c r="F3441" i="10"/>
  <c r="D3441" i="10"/>
  <c r="F3440" i="10"/>
  <c r="D3440" i="10"/>
  <c r="F3439" i="10"/>
  <c r="D3439" i="10"/>
  <c r="F3438" i="10"/>
  <c r="D3438" i="10"/>
  <c r="F3437" i="10"/>
  <c r="D3437" i="10"/>
  <c r="F3436" i="10"/>
  <c r="D3436" i="10"/>
  <c r="F3435" i="10"/>
  <c r="D3435" i="10"/>
  <c r="F3434" i="10"/>
  <c r="D3434" i="10"/>
  <c r="F3433" i="10"/>
  <c r="D3433" i="10"/>
  <c r="F3432" i="10"/>
  <c r="D3432" i="10"/>
  <c r="F3431" i="10"/>
  <c r="D3431" i="10"/>
  <c r="F3430" i="10"/>
  <c r="D3430" i="10"/>
  <c r="F3429" i="10"/>
  <c r="D3429" i="10"/>
  <c r="F3428" i="10"/>
  <c r="D3428" i="10"/>
  <c r="F3427" i="10"/>
  <c r="D3427" i="10"/>
  <c r="F3426" i="10"/>
  <c r="D3426" i="10"/>
  <c r="F3425" i="10"/>
  <c r="D3425" i="10"/>
  <c r="F3424" i="10"/>
  <c r="D3424" i="10"/>
  <c r="F3423" i="10"/>
  <c r="D3423" i="10"/>
  <c r="F3422" i="10"/>
  <c r="D3422" i="10"/>
  <c r="F3421" i="10"/>
  <c r="D3421" i="10"/>
  <c r="F3420" i="10"/>
  <c r="D3420" i="10"/>
  <c r="F3419" i="10"/>
  <c r="D3419" i="10"/>
  <c r="F3418" i="10"/>
  <c r="D3418" i="10"/>
  <c r="F3417" i="10"/>
  <c r="D3417" i="10"/>
  <c r="F3416" i="10"/>
  <c r="D3416" i="10"/>
  <c r="F3415" i="10"/>
  <c r="D3415" i="10"/>
  <c r="F3414" i="10"/>
  <c r="D3414" i="10"/>
  <c r="F3413" i="10"/>
  <c r="D3413" i="10"/>
  <c r="F3412" i="10"/>
  <c r="D3412" i="10"/>
  <c r="F3411" i="10"/>
  <c r="D3411" i="10"/>
  <c r="F3410" i="10"/>
  <c r="D3410" i="10"/>
  <c r="F3409" i="10"/>
  <c r="D3409" i="10"/>
  <c r="F3408" i="10"/>
  <c r="D3408" i="10"/>
  <c r="F3407" i="10"/>
  <c r="D3407" i="10"/>
  <c r="F3406" i="10"/>
  <c r="D3406" i="10"/>
  <c r="F3405" i="10"/>
  <c r="D3405" i="10"/>
  <c r="F3404" i="10"/>
  <c r="D3404" i="10"/>
  <c r="F3403" i="10"/>
  <c r="D3403" i="10"/>
  <c r="F3402" i="10"/>
  <c r="D3402" i="10"/>
  <c r="F3401" i="10"/>
  <c r="D3401" i="10"/>
  <c r="F3400" i="10"/>
  <c r="D3400" i="10"/>
  <c r="F3399" i="10"/>
  <c r="D3399" i="10"/>
  <c r="F3398" i="10"/>
  <c r="D3398" i="10"/>
  <c r="F3397" i="10"/>
  <c r="D3397" i="10"/>
  <c r="F3396" i="10"/>
  <c r="D3396" i="10"/>
  <c r="F3395" i="10"/>
  <c r="D3395" i="10"/>
  <c r="F3394" i="10"/>
  <c r="D3394" i="10"/>
  <c r="F3393" i="10"/>
  <c r="D3393" i="10"/>
  <c r="F3392" i="10"/>
  <c r="D3392" i="10"/>
  <c r="F3391" i="10"/>
  <c r="D3391" i="10"/>
  <c r="F3390" i="10"/>
  <c r="D3390" i="10"/>
  <c r="F3389" i="10"/>
  <c r="D3389" i="10"/>
  <c r="F3388" i="10"/>
  <c r="D3388" i="10"/>
  <c r="F3387" i="10"/>
  <c r="D3387" i="10"/>
  <c r="F3386" i="10"/>
  <c r="D3386" i="10"/>
  <c r="F3385" i="10"/>
  <c r="D3385" i="10"/>
  <c r="F3384" i="10"/>
  <c r="D3384" i="10"/>
  <c r="F3383" i="10"/>
  <c r="D3383" i="10"/>
  <c r="F3382" i="10"/>
  <c r="D3382" i="10"/>
  <c r="F3381" i="10"/>
  <c r="D3381" i="10"/>
  <c r="F3380" i="10"/>
  <c r="D3380" i="10"/>
  <c r="F3379" i="10"/>
  <c r="D3379" i="10"/>
  <c r="F3378" i="10"/>
  <c r="D3378" i="10"/>
  <c r="F3377" i="10"/>
  <c r="D3377" i="10"/>
  <c r="F3376" i="10"/>
  <c r="D3376" i="10"/>
  <c r="F3375" i="10"/>
  <c r="D3375" i="10"/>
  <c r="F3374" i="10"/>
  <c r="D3374" i="10"/>
  <c r="F3373" i="10"/>
  <c r="D3373" i="10"/>
  <c r="F3372" i="10"/>
  <c r="D3372" i="10"/>
  <c r="F3371" i="10"/>
  <c r="D3371" i="10"/>
  <c r="F3370" i="10"/>
  <c r="D3370" i="10"/>
  <c r="F3369" i="10"/>
  <c r="D3369" i="10"/>
  <c r="F3368" i="10"/>
  <c r="D3368" i="10"/>
  <c r="F3367" i="10"/>
  <c r="D3367" i="10"/>
  <c r="F3366" i="10"/>
  <c r="D3366" i="10"/>
  <c r="F3365" i="10"/>
  <c r="D3365" i="10"/>
  <c r="F3364" i="10"/>
  <c r="D3364" i="10"/>
  <c r="F3363" i="10"/>
  <c r="D3363" i="10"/>
  <c r="F3362" i="10"/>
  <c r="D3362" i="10"/>
  <c r="F3361" i="10"/>
  <c r="D3361" i="10"/>
  <c r="F3360" i="10"/>
  <c r="D3360" i="10"/>
  <c r="F3359" i="10"/>
  <c r="D3359" i="10"/>
  <c r="F3358" i="10"/>
  <c r="D3358" i="10"/>
  <c r="F3357" i="10"/>
  <c r="D3357" i="10"/>
  <c r="F3356" i="10"/>
  <c r="D3356" i="10"/>
  <c r="F3355" i="10"/>
  <c r="D3355" i="10"/>
  <c r="F3354" i="10"/>
  <c r="D3354" i="10"/>
  <c r="F3353" i="10"/>
  <c r="D3353" i="10"/>
  <c r="F3352" i="10"/>
  <c r="D3352" i="10"/>
  <c r="F3351" i="10"/>
  <c r="D3351" i="10"/>
  <c r="F3350" i="10"/>
  <c r="D3350" i="10"/>
  <c r="F3349" i="10"/>
  <c r="D3349" i="10"/>
  <c r="F3348" i="10"/>
  <c r="D3348" i="10"/>
  <c r="F3347" i="10"/>
  <c r="D3347" i="10"/>
  <c r="F3346" i="10"/>
  <c r="D3346" i="10"/>
  <c r="F3345" i="10"/>
  <c r="D3345" i="10"/>
  <c r="F3344" i="10"/>
  <c r="D3344" i="10"/>
  <c r="F3343" i="10"/>
  <c r="D3343" i="10"/>
  <c r="F3342" i="10"/>
  <c r="D3342" i="10"/>
  <c r="F3341" i="10"/>
  <c r="D3341" i="10"/>
  <c r="F3340" i="10"/>
  <c r="D3340" i="10"/>
  <c r="F3339" i="10"/>
  <c r="D3339" i="10"/>
  <c r="F3338" i="10"/>
  <c r="D3338" i="10"/>
  <c r="F3337" i="10"/>
  <c r="D3337" i="10"/>
  <c r="F3336" i="10"/>
  <c r="D3336" i="10"/>
  <c r="F3335" i="10"/>
  <c r="D3335" i="10"/>
  <c r="F3334" i="10"/>
  <c r="D3334" i="10"/>
  <c r="F3333" i="10"/>
  <c r="D3333" i="10"/>
  <c r="F3332" i="10"/>
  <c r="D3332" i="10"/>
  <c r="F3331" i="10"/>
  <c r="D3331" i="10"/>
  <c r="F3330" i="10"/>
  <c r="D3330" i="10"/>
  <c r="F3329" i="10"/>
  <c r="D3329" i="10"/>
  <c r="F3328" i="10"/>
  <c r="D3328" i="10"/>
  <c r="F3327" i="10"/>
  <c r="D3327" i="10"/>
  <c r="F3326" i="10"/>
  <c r="D3326" i="10"/>
  <c r="F3325" i="10"/>
  <c r="D3325" i="10"/>
  <c r="F3324" i="10"/>
  <c r="D3324" i="10"/>
  <c r="F3323" i="10"/>
  <c r="D3323" i="10"/>
  <c r="F3322" i="10"/>
  <c r="D3322" i="10"/>
  <c r="F3321" i="10"/>
  <c r="D3321" i="10"/>
  <c r="F3320" i="10"/>
  <c r="D3320" i="10"/>
  <c r="F3319" i="10"/>
  <c r="D3319" i="10"/>
  <c r="F3318" i="10"/>
  <c r="D3318" i="10"/>
  <c r="F3317" i="10"/>
  <c r="D3317" i="10"/>
  <c r="F3316" i="10"/>
  <c r="D3316" i="10"/>
  <c r="F3315" i="10"/>
  <c r="D3315" i="10"/>
  <c r="F3314" i="10"/>
  <c r="D3314" i="10"/>
  <c r="F3313" i="10"/>
  <c r="D3313" i="10"/>
  <c r="F3312" i="10"/>
  <c r="D3312" i="10"/>
  <c r="F3311" i="10"/>
  <c r="D3311" i="10"/>
  <c r="F3310" i="10"/>
  <c r="D3310" i="10"/>
  <c r="F3309" i="10"/>
  <c r="D3309" i="10"/>
  <c r="F3308" i="10"/>
  <c r="D3308" i="10"/>
  <c r="F3307" i="10"/>
  <c r="D3307" i="10"/>
  <c r="F3306" i="10"/>
  <c r="D3306" i="10"/>
  <c r="F3305" i="10"/>
  <c r="D3305" i="10"/>
  <c r="F3304" i="10"/>
  <c r="D3304" i="10"/>
  <c r="F3303" i="10"/>
  <c r="D3303" i="10"/>
  <c r="F3302" i="10"/>
  <c r="D3302" i="10"/>
  <c r="F3301" i="10"/>
  <c r="D3301" i="10"/>
  <c r="F3300" i="10"/>
  <c r="D3300" i="10"/>
  <c r="F3299" i="10"/>
  <c r="D3299" i="10"/>
  <c r="F3298" i="10"/>
  <c r="D3298" i="10"/>
  <c r="F3297" i="10"/>
  <c r="D3297" i="10"/>
  <c r="F3296" i="10"/>
  <c r="D3296" i="10"/>
  <c r="F3295" i="10"/>
  <c r="D3295" i="10"/>
  <c r="F3294" i="10"/>
  <c r="D3294" i="10"/>
  <c r="F3293" i="10"/>
  <c r="D3293" i="10"/>
  <c r="F3292" i="10"/>
  <c r="D3292" i="10"/>
  <c r="F3291" i="10"/>
  <c r="D3291" i="10"/>
  <c r="F3290" i="10"/>
  <c r="D3290" i="10"/>
  <c r="F3289" i="10"/>
  <c r="D3289" i="10"/>
  <c r="F3288" i="10"/>
  <c r="D3288" i="10"/>
  <c r="F3287" i="10"/>
  <c r="D3287" i="10"/>
  <c r="F3286" i="10"/>
  <c r="D3286" i="10"/>
  <c r="F3285" i="10"/>
  <c r="D3285" i="10"/>
  <c r="F3284" i="10"/>
  <c r="D3284" i="10"/>
  <c r="F3283" i="10"/>
  <c r="D3283" i="10"/>
  <c r="F3282" i="10"/>
  <c r="D3282" i="10"/>
  <c r="F3281" i="10"/>
  <c r="D3281" i="10"/>
  <c r="F3280" i="10"/>
  <c r="D3280" i="10"/>
  <c r="F3279" i="10"/>
  <c r="D3279" i="10"/>
  <c r="F3278" i="10"/>
  <c r="D3278" i="10"/>
  <c r="F3277" i="10"/>
  <c r="D3277" i="10"/>
  <c r="F3276" i="10"/>
  <c r="D3276" i="10"/>
  <c r="F3275" i="10"/>
  <c r="D3275" i="10"/>
  <c r="F3274" i="10"/>
  <c r="D3274" i="10"/>
  <c r="F3273" i="10"/>
  <c r="D3273" i="10"/>
  <c r="F3272" i="10"/>
  <c r="D3272" i="10"/>
  <c r="F3271" i="10"/>
  <c r="D3271" i="10"/>
  <c r="F3270" i="10"/>
  <c r="D3270" i="10"/>
  <c r="F3269" i="10"/>
  <c r="D3269" i="10"/>
  <c r="F3268" i="10"/>
  <c r="D3268" i="10"/>
  <c r="F3267" i="10"/>
  <c r="D3267" i="10"/>
  <c r="F3266" i="10"/>
  <c r="D3266" i="10"/>
  <c r="F3265" i="10"/>
  <c r="D3265" i="10"/>
  <c r="F3264" i="10"/>
  <c r="D3264" i="10"/>
  <c r="F3263" i="10"/>
  <c r="D3263" i="10"/>
  <c r="F3262" i="10"/>
  <c r="D3262" i="10"/>
  <c r="F3261" i="10"/>
  <c r="D3261" i="10"/>
  <c r="F3260" i="10"/>
  <c r="D3260" i="10"/>
  <c r="F3259" i="10"/>
  <c r="D3259" i="10"/>
  <c r="F3258" i="10"/>
  <c r="D3258" i="10"/>
  <c r="F3257" i="10"/>
  <c r="D3257" i="10"/>
  <c r="F3256" i="10"/>
  <c r="D3256" i="10"/>
  <c r="F3255" i="10"/>
  <c r="D3255" i="10"/>
  <c r="F3254" i="10"/>
  <c r="D3254" i="10"/>
  <c r="F3253" i="10"/>
  <c r="D3253" i="10"/>
  <c r="F3252" i="10"/>
  <c r="D3252" i="10"/>
  <c r="F3251" i="10"/>
  <c r="D3251" i="10"/>
  <c r="F3250" i="10"/>
  <c r="D3250" i="10"/>
  <c r="F3249" i="10"/>
  <c r="D3249" i="10"/>
  <c r="F3248" i="10"/>
  <c r="D3248" i="10"/>
  <c r="F3247" i="10"/>
  <c r="D3247" i="10"/>
  <c r="F3246" i="10"/>
  <c r="D3246" i="10"/>
  <c r="F3245" i="10"/>
  <c r="D3245" i="10"/>
  <c r="F3244" i="10"/>
  <c r="D3244" i="10"/>
  <c r="F3243" i="10"/>
  <c r="D3243" i="10"/>
  <c r="F3242" i="10"/>
  <c r="D3242" i="10"/>
  <c r="F3241" i="10"/>
  <c r="D3241" i="10"/>
  <c r="F3240" i="10"/>
  <c r="D3240" i="10"/>
  <c r="F3239" i="10"/>
  <c r="D3239" i="10"/>
  <c r="F3238" i="10"/>
  <c r="D3238" i="10"/>
  <c r="F3237" i="10"/>
  <c r="D3237" i="10"/>
  <c r="F3236" i="10"/>
  <c r="D3236" i="10"/>
  <c r="F3235" i="10"/>
  <c r="D3235" i="10"/>
  <c r="F3234" i="10"/>
  <c r="D3234" i="10"/>
  <c r="F3233" i="10"/>
  <c r="D3233" i="10"/>
  <c r="F3232" i="10"/>
  <c r="D3232" i="10"/>
  <c r="F3231" i="10"/>
  <c r="D3231" i="10"/>
  <c r="F3230" i="10"/>
  <c r="D3230" i="10"/>
  <c r="F3229" i="10"/>
  <c r="D3229" i="10"/>
  <c r="F3228" i="10"/>
  <c r="D3228" i="10"/>
  <c r="F3227" i="10"/>
  <c r="D3227" i="10"/>
  <c r="F3226" i="10"/>
  <c r="D3226" i="10"/>
  <c r="F3225" i="10"/>
  <c r="D3225" i="10"/>
  <c r="F3224" i="10"/>
  <c r="D3224" i="10"/>
  <c r="F3223" i="10"/>
  <c r="D3223" i="10"/>
  <c r="F3222" i="10"/>
  <c r="D3222" i="10"/>
  <c r="F3221" i="10"/>
  <c r="D3221" i="10"/>
  <c r="F3220" i="10"/>
  <c r="D3220" i="10"/>
  <c r="F3219" i="10"/>
  <c r="D3219" i="10"/>
  <c r="F3218" i="10"/>
  <c r="D3218" i="10"/>
  <c r="F3217" i="10"/>
  <c r="D3217" i="10"/>
  <c r="F3216" i="10"/>
  <c r="D3216" i="10"/>
  <c r="F3215" i="10"/>
  <c r="D3215" i="10"/>
  <c r="F3214" i="10"/>
  <c r="D3214" i="10"/>
  <c r="F3213" i="10"/>
  <c r="D3213" i="10"/>
  <c r="F3212" i="10"/>
  <c r="D3212" i="10"/>
  <c r="F3211" i="10"/>
  <c r="D3211" i="10"/>
  <c r="F3210" i="10"/>
  <c r="D3210" i="10"/>
  <c r="F3209" i="10"/>
  <c r="D3209" i="10"/>
  <c r="F3208" i="10"/>
  <c r="D3208" i="10"/>
  <c r="F3207" i="10"/>
  <c r="D3207" i="10"/>
  <c r="F3206" i="10"/>
  <c r="D3206" i="10"/>
  <c r="F3205" i="10"/>
  <c r="D3205" i="10"/>
  <c r="F3204" i="10"/>
  <c r="D3204" i="10"/>
  <c r="F3203" i="10"/>
  <c r="D3203" i="10"/>
  <c r="F3202" i="10"/>
  <c r="D3202" i="10"/>
  <c r="F3201" i="10"/>
  <c r="D3201" i="10"/>
  <c r="F3200" i="10"/>
  <c r="D3200" i="10"/>
  <c r="F3199" i="10"/>
  <c r="D3199" i="10"/>
  <c r="F3198" i="10"/>
  <c r="D3198" i="10"/>
  <c r="F3197" i="10"/>
  <c r="D3197" i="10"/>
  <c r="F3196" i="10"/>
  <c r="D3196" i="10"/>
  <c r="F3195" i="10"/>
  <c r="D3195" i="10"/>
  <c r="F3194" i="10"/>
  <c r="D3194" i="10"/>
  <c r="F3193" i="10"/>
  <c r="D3193" i="10"/>
  <c r="F3192" i="10"/>
  <c r="D3192" i="10"/>
  <c r="F3191" i="10"/>
  <c r="D3191" i="10"/>
  <c r="F3190" i="10"/>
  <c r="D3190" i="10"/>
  <c r="F3189" i="10"/>
  <c r="D3189" i="10"/>
  <c r="F3188" i="10"/>
  <c r="D3188" i="10"/>
  <c r="F3187" i="10"/>
  <c r="D3187" i="10"/>
  <c r="F3186" i="10"/>
  <c r="D3186" i="10"/>
  <c r="F3185" i="10"/>
  <c r="D3185" i="10"/>
  <c r="F3184" i="10"/>
  <c r="D3184" i="10"/>
  <c r="F3183" i="10"/>
  <c r="D3183" i="10"/>
  <c r="F3182" i="10"/>
  <c r="D3182" i="10"/>
  <c r="F3181" i="10"/>
  <c r="D3181" i="10"/>
  <c r="F3180" i="10"/>
  <c r="D3180" i="10"/>
  <c r="F3179" i="10"/>
  <c r="D3179" i="10"/>
  <c r="F3178" i="10"/>
  <c r="D3178" i="10"/>
  <c r="F3177" i="10"/>
  <c r="D3177" i="10"/>
  <c r="F3176" i="10"/>
  <c r="D3176" i="10"/>
  <c r="F3175" i="10"/>
  <c r="D3175" i="10"/>
  <c r="F3174" i="10"/>
  <c r="D3174" i="10"/>
  <c r="F3173" i="10"/>
  <c r="D3173" i="10"/>
  <c r="F3172" i="10"/>
  <c r="D3172" i="10"/>
  <c r="F3171" i="10"/>
  <c r="D3171" i="10"/>
  <c r="F3170" i="10"/>
  <c r="D3170" i="10"/>
  <c r="F3169" i="10"/>
  <c r="D3169" i="10"/>
  <c r="F3168" i="10"/>
  <c r="D3168" i="10"/>
  <c r="F3167" i="10"/>
  <c r="D3167" i="10"/>
  <c r="F3166" i="10"/>
  <c r="D3166" i="10"/>
  <c r="F3165" i="10"/>
  <c r="D3165" i="10"/>
  <c r="F3164" i="10"/>
  <c r="D3164" i="10"/>
  <c r="F3163" i="10"/>
  <c r="D3163" i="10"/>
  <c r="F3162" i="10"/>
  <c r="D3162" i="10"/>
  <c r="F3161" i="10"/>
  <c r="D3161" i="10"/>
  <c r="F3160" i="10"/>
  <c r="D3160" i="10"/>
  <c r="F3159" i="10"/>
  <c r="D3159" i="10"/>
  <c r="F3158" i="10"/>
  <c r="D3158" i="10"/>
  <c r="F3157" i="10"/>
  <c r="D3157" i="10"/>
  <c r="F3156" i="10"/>
  <c r="D3156" i="10"/>
  <c r="F3155" i="10"/>
  <c r="D3155" i="10"/>
  <c r="F3154" i="10"/>
  <c r="D3154" i="10"/>
  <c r="F3153" i="10"/>
  <c r="D3153" i="10"/>
  <c r="F3152" i="10"/>
  <c r="D3152" i="10"/>
  <c r="F3151" i="10"/>
  <c r="D3151" i="10"/>
  <c r="F3150" i="10"/>
  <c r="D3150" i="10"/>
  <c r="F3149" i="10"/>
  <c r="D3149" i="10"/>
  <c r="F3148" i="10"/>
  <c r="D3148" i="10"/>
  <c r="F3147" i="10"/>
  <c r="D3147" i="10"/>
  <c r="F3146" i="10"/>
  <c r="D3146" i="10"/>
  <c r="F3145" i="10"/>
  <c r="D3145" i="10"/>
  <c r="F3144" i="10"/>
  <c r="D3144" i="10"/>
  <c r="F3143" i="10"/>
  <c r="D3143" i="10"/>
  <c r="F3142" i="10"/>
  <c r="D3142" i="10"/>
  <c r="F3141" i="10"/>
  <c r="D3141" i="10"/>
  <c r="F3140" i="10"/>
  <c r="D3140" i="10"/>
  <c r="F3139" i="10"/>
  <c r="D3139" i="10"/>
  <c r="F3138" i="10"/>
  <c r="D3138" i="10"/>
  <c r="F3137" i="10"/>
  <c r="D3137" i="10"/>
  <c r="F3136" i="10"/>
  <c r="D3136" i="10"/>
  <c r="F3135" i="10"/>
  <c r="D3135" i="10"/>
  <c r="F3134" i="10"/>
  <c r="D3134" i="10"/>
  <c r="F3133" i="10"/>
  <c r="D3133" i="10"/>
  <c r="F3132" i="10"/>
  <c r="D3132" i="10"/>
  <c r="F3131" i="10"/>
  <c r="D3131" i="10"/>
  <c r="F3130" i="10"/>
  <c r="D3130" i="10"/>
  <c r="F3129" i="10"/>
  <c r="D3129" i="10"/>
  <c r="F3128" i="10"/>
  <c r="D3128" i="10"/>
  <c r="F3127" i="10"/>
  <c r="D3127" i="10"/>
  <c r="F3126" i="10"/>
  <c r="D3126" i="10"/>
  <c r="F3125" i="10"/>
  <c r="D3125" i="10"/>
  <c r="F3124" i="10"/>
  <c r="D3124" i="10"/>
  <c r="F3123" i="10"/>
  <c r="D3123" i="10"/>
  <c r="F3122" i="10"/>
  <c r="D3122" i="10"/>
  <c r="F3121" i="10"/>
  <c r="D3121" i="10"/>
  <c r="F3120" i="10"/>
  <c r="D3120" i="10"/>
  <c r="F3119" i="10"/>
  <c r="D3119" i="10"/>
  <c r="F3118" i="10"/>
  <c r="D3118" i="10"/>
  <c r="F3117" i="10"/>
  <c r="D3117" i="10"/>
  <c r="F3116" i="10"/>
  <c r="D3116" i="10"/>
  <c r="F3115" i="10"/>
  <c r="D3115" i="10"/>
  <c r="F3114" i="10"/>
  <c r="D3114" i="10"/>
  <c r="F3113" i="10"/>
  <c r="D3113" i="10"/>
  <c r="F3112" i="10"/>
  <c r="D3112" i="10"/>
  <c r="F3111" i="10"/>
  <c r="D3111" i="10"/>
  <c r="F3110" i="10"/>
  <c r="D3110" i="10"/>
  <c r="F3109" i="10"/>
  <c r="D3109" i="10"/>
  <c r="F3108" i="10"/>
  <c r="D3108" i="10"/>
  <c r="F3107" i="10"/>
  <c r="D3107" i="10"/>
  <c r="F3106" i="10"/>
  <c r="D3106" i="10"/>
  <c r="F3105" i="10"/>
  <c r="D3105" i="10"/>
  <c r="F3104" i="10"/>
  <c r="D3104" i="10"/>
  <c r="F3103" i="10"/>
  <c r="D3103" i="10"/>
  <c r="F3102" i="10"/>
  <c r="D3102" i="10"/>
  <c r="F3101" i="10"/>
  <c r="D3101" i="10"/>
  <c r="F3100" i="10"/>
  <c r="D3100" i="10"/>
  <c r="F3099" i="10"/>
  <c r="D3099" i="10"/>
  <c r="F3098" i="10"/>
  <c r="D3098" i="10"/>
  <c r="F3097" i="10"/>
  <c r="D3097" i="10"/>
  <c r="F3096" i="10"/>
  <c r="D3096" i="10"/>
  <c r="F3095" i="10"/>
  <c r="D3095" i="10"/>
  <c r="F3094" i="10"/>
  <c r="D3094" i="10"/>
  <c r="F3093" i="10"/>
  <c r="D3093" i="10"/>
  <c r="F3092" i="10"/>
  <c r="D3092" i="10"/>
  <c r="F3091" i="10"/>
  <c r="D3091" i="10"/>
  <c r="F3090" i="10"/>
  <c r="D3090" i="10"/>
  <c r="F3089" i="10"/>
  <c r="D3089" i="10"/>
  <c r="F3088" i="10"/>
  <c r="D3088" i="10"/>
  <c r="F3087" i="10"/>
  <c r="D3087" i="10"/>
  <c r="F3086" i="10"/>
  <c r="D3086" i="10"/>
  <c r="F3085" i="10"/>
  <c r="D3085" i="10"/>
  <c r="F3084" i="10"/>
  <c r="D3084" i="10"/>
  <c r="F3083" i="10"/>
  <c r="D3083" i="10"/>
  <c r="F3082" i="10"/>
  <c r="D3082" i="10"/>
  <c r="F3081" i="10"/>
  <c r="D3081" i="10"/>
  <c r="F3080" i="10"/>
  <c r="D3080" i="10"/>
  <c r="F3079" i="10"/>
  <c r="D3079" i="10"/>
  <c r="F3078" i="10"/>
  <c r="D3078" i="10"/>
  <c r="F3077" i="10"/>
  <c r="D3077" i="10"/>
  <c r="F3076" i="10"/>
  <c r="D3076" i="10"/>
  <c r="F3075" i="10"/>
  <c r="D3075" i="10"/>
  <c r="F3074" i="10"/>
  <c r="D3074" i="10"/>
  <c r="F3073" i="10"/>
  <c r="D3073" i="10"/>
  <c r="F3072" i="10"/>
  <c r="D3072" i="10"/>
  <c r="F3071" i="10"/>
  <c r="D3071" i="10"/>
  <c r="F3070" i="10"/>
  <c r="D3070" i="10"/>
  <c r="F3069" i="10"/>
  <c r="D3069" i="10"/>
  <c r="F3068" i="10"/>
  <c r="D3068" i="10"/>
  <c r="F3067" i="10"/>
  <c r="D3067" i="10"/>
  <c r="F3066" i="10"/>
  <c r="D3066" i="10"/>
  <c r="F3065" i="10"/>
  <c r="D3065" i="10"/>
  <c r="F3064" i="10"/>
  <c r="D3064" i="10"/>
  <c r="F3063" i="10"/>
  <c r="D3063" i="10"/>
  <c r="F3062" i="10"/>
  <c r="D3062" i="10"/>
  <c r="F3061" i="10"/>
  <c r="D3061" i="10"/>
  <c r="F3060" i="10"/>
  <c r="D3060" i="10"/>
  <c r="F3059" i="10"/>
  <c r="D3059" i="10"/>
  <c r="F3058" i="10"/>
  <c r="D3058" i="10"/>
  <c r="F3057" i="10"/>
  <c r="D3057" i="10"/>
  <c r="F3056" i="10"/>
  <c r="D3056" i="10"/>
  <c r="F3055" i="10"/>
  <c r="D3055" i="10"/>
  <c r="F3054" i="10"/>
  <c r="D3054" i="10"/>
  <c r="F3053" i="10"/>
  <c r="D3053" i="10"/>
  <c r="F3052" i="10"/>
  <c r="D3052" i="10"/>
  <c r="F3051" i="10"/>
  <c r="D3051" i="10"/>
  <c r="F3050" i="10"/>
  <c r="D3050" i="10"/>
  <c r="F3049" i="10"/>
  <c r="D3049" i="10"/>
  <c r="F3048" i="10"/>
  <c r="D3048" i="10"/>
  <c r="F3047" i="10"/>
  <c r="D3047" i="10"/>
  <c r="F3046" i="10"/>
  <c r="D3046" i="10"/>
  <c r="F3045" i="10"/>
  <c r="D3045" i="10"/>
  <c r="F3044" i="10"/>
  <c r="D3044" i="10"/>
  <c r="F3043" i="10"/>
  <c r="D3043" i="10"/>
  <c r="F3042" i="10"/>
  <c r="D3042" i="10"/>
  <c r="F3041" i="10"/>
  <c r="D3041" i="10"/>
  <c r="F3040" i="10"/>
  <c r="D3040" i="10"/>
  <c r="F3039" i="10"/>
  <c r="D3039" i="10"/>
  <c r="F3038" i="10"/>
  <c r="D3038" i="10"/>
  <c r="F3037" i="10"/>
  <c r="D3037" i="10"/>
  <c r="F3036" i="10"/>
  <c r="D3036" i="10"/>
  <c r="F3035" i="10"/>
  <c r="D3035" i="10"/>
  <c r="F3034" i="10"/>
  <c r="D3034" i="10"/>
  <c r="F3033" i="10"/>
  <c r="D3033" i="10"/>
  <c r="F3032" i="10"/>
  <c r="D3032" i="10"/>
  <c r="F3031" i="10"/>
  <c r="D3031" i="10"/>
  <c r="F3030" i="10"/>
  <c r="D3030" i="10"/>
  <c r="F3029" i="10"/>
  <c r="D3029" i="10"/>
  <c r="F3028" i="10"/>
  <c r="D3028" i="10"/>
  <c r="F3027" i="10"/>
  <c r="D3027" i="10"/>
  <c r="F3026" i="10"/>
  <c r="D3026" i="10"/>
  <c r="F3025" i="10"/>
  <c r="D3025" i="10"/>
  <c r="F3024" i="10"/>
  <c r="D3024" i="10"/>
  <c r="F3023" i="10"/>
  <c r="D3023" i="10"/>
  <c r="F3022" i="10"/>
  <c r="D3022" i="10"/>
  <c r="F3021" i="10"/>
  <c r="D3021" i="10"/>
  <c r="F3020" i="10"/>
  <c r="D3020" i="10"/>
  <c r="F3019" i="10"/>
  <c r="D3019" i="10"/>
  <c r="F3018" i="10"/>
  <c r="D3018" i="10"/>
  <c r="F3017" i="10"/>
  <c r="D3017" i="10"/>
  <c r="F3016" i="10"/>
  <c r="D3016" i="10"/>
  <c r="F3015" i="10"/>
  <c r="D3015" i="10"/>
  <c r="F3014" i="10"/>
  <c r="D3014" i="10"/>
  <c r="F3013" i="10"/>
  <c r="D3013" i="10"/>
  <c r="F3012" i="10"/>
  <c r="D3012" i="10"/>
  <c r="F3011" i="10"/>
  <c r="D3011" i="10"/>
  <c r="F3010" i="10"/>
  <c r="D3010" i="10"/>
  <c r="F3009" i="10"/>
  <c r="D3009" i="10"/>
  <c r="F3008" i="10"/>
  <c r="D3008" i="10"/>
  <c r="F3007" i="10"/>
  <c r="D3007" i="10"/>
  <c r="F3006" i="10"/>
  <c r="D3006" i="10"/>
  <c r="F3005" i="10"/>
  <c r="D3005" i="10"/>
  <c r="F3004" i="10"/>
  <c r="D3004" i="10"/>
  <c r="F3003" i="10"/>
  <c r="D3003" i="10"/>
  <c r="F3002" i="10"/>
  <c r="D3002" i="10"/>
  <c r="F3001" i="10"/>
  <c r="D3001" i="10"/>
  <c r="F3000" i="10"/>
  <c r="D3000" i="10"/>
  <c r="F2999" i="10"/>
  <c r="D2999" i="10"/>
  <c r="F2998" i="10"/>
  <c r="D2998" i="10"/>
  <c r="F2997" i="10"/>
  <c r="D2997" i="10"/>
  <c r="F2996" i="10"/>
  <c r="D2996" i="10"/>
  <c r="F2995" i="10"/>
  <c r="D2995" i="10"/>
  <c r="F2994" i="10"/>
  <c r="D2994" i="10"/>
  <c r="F2993" i="10"/>
  <c r="D2993" i="10"/>
  <c r="F2992" i="10"/>
  <c r="D2992" i="10"/>
  <c r="F2991" i="10"/>
  <c r="D2991" i="10"/>
  <c r="F2990" i="10"/>
  <c r="D2990" i="10"/>
  <c r="F2989" i="10"/>
  <c r="D2989" i="10"/>
  <c r="F2988" i="10"/>
  <c r="D2988" i="10"/>
  <c r="F2987" i="10"/>
  <c r="D2987" i="10"/>
  <c r="F2986" i="10"/>
  <c r="D2986" i="10"/>
  <c r="F2985" i="10"/>
  <c r="D2985" i="10"/>
  <c r="F2984" i="10"/>
  <c r="D2984" i="10"/>
  <c r="F2983" i="10"/>
  <c r="D2983" i="10"/>
  <c r="F2982" i="10"/>
  <c r="D2982" i="10"/>
  <c r="F2981" i="10"/>
  <c r="D2981" i="10"/>
  <c r="F2980" i="10"/>
  <c r="D2980" i="10"/>
  <c r="F2979" i="10"/>
  <c r="D2979" i="10"/>
  <c r="F2978" i="10"/>
  <c r="D2978" i="10"/>
  <c r="F2977" i="10"/>
  <c r="D2977" i="10"/>
  <c r="F2976" i="10"/>
  <c r="D2976" i="10"/>
  <c r="F2975" i="10"/>
  <c r="D2975" i="10"/>
  <c r="F2974" i="10"/>
  <c r="D2974" i="10"/>
  <c r="F2973" i="10"/>
  <c r="D2973" i="10"/>
  <c r="F2972" i="10"/>
  <c r="D2972" i="10"/>
  <c r="F2971" i="10"/>
  <c r="D2971" i="10"/>
  <c r="F2970" i="10"/>
  <c r="D2970" i="10"/>
  <c r="F2969" i="10"/>
  <c r="D2969" i="10"/>
  <c r="F2968" i="10"/>
  <c r="D2968" i="10"/>
  <c r="F2967" i="10"/>
  <c r="D2967" i="10"/>
  <c r="F2966" i="10"/>
  <c r="D2966" i="10"/>
  <c r="F2965" i="10"/>
  <c r="D2965" i="10"/>
  <c r="F2964" i="10"/>
  <c r="D2964" i="10"/>
  <c r="F2963" i="10"/>
  <c r="D2963" i="10"/>
  <c r="F2962" i="10"/>
  <c r="D2962" i="10"/>
  <c r="F2961" i="10"/>
  <c r="D2961" i="10"/>
  <c r="F2960" i="10"/>
  <c r="D2960" i="10"/>
  <c r="F2959" i="10"/>
  <c r="D2959" i="10"/>
  <c r="F2958" i="10"/>
  <c r="D2958" i="10"/>
  <c r="F2957" i="10"/>
  <c r="D2957" i="10"/>
  <c r="F2956" i="10"/>
  <c r="D2956" i="10"/>
  <c r="F2955" i="10"/>
  <c r="D2955" i="10"/>
  <c r="F2954" i="10"/>
  <c r="D2954" i="10"/>
  <c r="F2953" i="10"/>
  <c r="D2953" i="10"/>
  <c r="F2952" i="10"/>
  <c r="D2952" i="10"/>
  <c r="F2951" i="10"/>
  <c r="D2951" i="10"/>
  <c r="F2950" i="10"/>
  <c r="D2950" i="10"/>
  <c r="F2949" i="10"/>
  <c r="D2949" i="10"/>
  <c r="F2948" i="10"/>
  <c r="D2948" i="10"/>
  <c r="F2947" i="10"/>
  <c r="D2947" i="10"/>
  <c r="F2946" i="10"/>
  <c r="D2946" i="10"/>
  <c r="F2945" i="10"/>
  <c r="D2945" i="10"/>
  <c r="F2944" i="10"/>
  <c r="D2944" i="10"/>
  <c r="F2943" i="10"/>
  <c r="D2943" i="10"/>
  <c r="F2942" i="10"/>
  <c r="D2942" i="10"/>
  <c r="F2941" i="10"/>
  <c r="D2941" i="10"/>
  <c r="F2940" i="10"/>
  <c r="D2940" i="10"/>
  <c r="F2939" i="10"/>
  <c r="D2939" i="10"/>
  <c r="F2938" i="10"/>
  <c r="D2938" i="10"/>
  <c r="F2937" i="10"/>
  <c r="D2937" i="10"/>
  <c r="F2936" i="10"/>
  <c r="D2936" i="10"/>
  <c r="F2935" i="10"/>
  <c r="D2935" i="10"/>
  <c r="F2934" i="10"/>
  <c r="D2934" i="10"/>
  <c r="F2933" i="10"/>
  <c r="D2933" i="10"/>
  <c r="F2932" i="10"/>
  <c r="D2932" i="10"/>
  <c r="F2931" i="10"/>
  <c r="D2931" i="10"/>
  <c r="F2930" i="10"/>
  <c r="D2930" i="10"/>
  <c r="F2929" i="10"/>
  <c r="D2929" i="10"/>
  <c r="F2928" i="10"/>
  <c r="D2928" i="10"/>
  <c r="F2927" i="10"/>
  <c r="D2927" i="10"/>
  <c r="F2926" i="10"/>
  <c r="D2926" i="10"/>
  <c r="F2925" i="10"/>
  <c r="D2925" i="10"/>
  <c r="F2924" i="10"/>
  <c r="D2924" i="10"/>
  <c r="F2923" i="10"/>
  <c r="D2923" i="10"/>
  <c r="F2922" i="10"/>
  <c r="D2922" i="10"/>
  <c r="F2921" i="10"/>
  <c r="D2921" i="10"/>
  <c r="F2920" i="10"/>
  <c r="D2920" i="10"/>
  <c r="F2919" i="10"/>
  <c r="D2919" i="10"/>
  <c r="F2918" i="10"/>
  <c r="D2918" i="10"/>
  <c r="F2917" i="10"/>
  <c r="D2917" i="10"/>
  <c r="F2916" i="10"/>
  <c r="D2916" i="10"/>
  <c r="F2915" i="10"/>
  <c r="D2915" i="10"/>
  <c r="F2914" i="10"/>
  <c r="D2914" i="10"/>
  <c r="F2913" i="10"/>
  <c r="D2913" i="10"/>
  <c r="F2912" i="10"/>
  <c r="D2912" i="10"/>
  <c r="F2911" i="10"/>
  <c r="D2911" i="10"/>
  <c r="F2910" i="10"/>
  <c r="D2910" i="10"/>
  <c r="F2909" i="10"/>
  <c r="D2909" i="10"/>
  <c r="F2908" i="10"/>
  <c r="D2908" i="10"/>
  <c r="F2907" i="10"/>
  <c r="D2907" i="10"/>
  <c r="F2906" i="10"/>
  <c r="D2906" i="10"/>
  <c r="F2905" i="10"/>
  <c r="D2905" i="10"/>
  <c r="F2904" i="10"/>
  <c r="D2904" i="10"/>
  <c r="F2903" i="10"/>
  <c r="D2903" i="10"/>
  <c r="F2902" i="10"/>
  <c r="D2902" i="10"/>
  <c r="F2901" i="10"/>
  <c r="D2901" i="10"/>
  <c r="F2900" i="10"/>
  <c r="D2900" i="10"/>
  <c r="F2899" i="10"/>
  <c r="D2899" i="10"/>
  <c r="F2898" i="10"/>
  <c r="D2898" i="10"/>
  <c r="F2897" i="10"/>
  <c r="D2897" i="10"/>
  <c r="F2896" i="10"/>
  <c r="D2896" i="10"/>
  <c r="F2895" i="10"/>
  <c r="D2895" i="10"/>
  <c r="F2894" i="10"/>
  <c r="D2894" i="10"/>
  <c r="F2893" i="10"/>
  <c r="D2893" i="10"/>
  <c r="F2892" i="10"/>
  <c r="D2892" i="10"/>
  <c r="F2891" i="10"/>
  <c r="D2891" i="10"/>
  <c r="F2890" i="10"/>
  <c r="D2890" i="10"/>
  <c r="F2889" i="10"/>
  <c r="D2889" i="10"/>
  <c r="F2888" i="10"/>
  <c r="D2888" i="10"/>
  <c r="F2887" i="10"/>
  <c r="D2887" i="10"/>
  <c r="F2886" i="10"/>
  <c r="D2886" i="10"/>
  <c r="F2885" i="10"/>
  <c r="D2885" i="10"/>
  <c r="F2884" i="10"/>
  <c r="D2884" i="10"/>
  <c r="F2883" i="10"/>
  <c r="D2883" i="10"/>
  <c r="F2882" i="10"/>
  <c r="D2882" i="10"/>
  <c r="F2881" i="10"/>
  <c r="D2881" i="10"/>
  <c r="F2880" i="10"/>
  <c r="D2880" i="10"/>
  <c r="F2879" i="10"/>
  <c r="D2879" i="10"/>
  <c r="F2878" i="10"/>
  <c r="D2878" i="10"/>
  <c r="F2877" i="10"/>
  <c r="D2877" i="10"/>
  <c r="F2876" i="10"/>
  <c r="D2876" i="10"/>
  <c r="F2875" i="10"/>
  <c r="D2875" i="10"/>
  <c r="F2874" i="10"/>
  <c r="D2874" i="10"/>
  <c r="F2873" i="10"/>
  <c r="D2873" i="10"/>
  <c r="F2872" i="10"/>
  <c r="D2872" i="10"/>
  <c r="F2871" i="10"/>
  <c r="D2871" i="10"/>
  <c r="F2870" i="10"/>
  <c r="D2870" i="10"/>
  <c r="F2869" i="10"/>
  <c r="D2869" i="10"/>
  <c r="F2868" i="10"/>
  <c r="D2868" i="10"/>
  <c r="F2867" i="10"/>
  <c r="D2867" i="10"/>
  <c r="F2866" i="10"/>
  <c r="D2866" i="10"/>
  <c r="F2865" i="10"/>
  <c r="D2865" i="10"/>
  <c r="F2864" i="10"/>
  <c r="D2864" i="10"/>
  <c r="F2863" i="10"/>
  <c r="D2863" i="10"/>
  <c r="F2862" i="10"/>
  <c r="D2862" i="10"/>
  <c r="F2861" i="10"/>
  <c r="D2861" i="10"/>
  <c r="F2860" i="10"/>
  <c r="D2860" i="10"/>
  <c r="F2859" i="10"/>
  <c r="D2859" i="10"/>
  <c r="F2858" i="10"/>
  <c r="D2858" i="10"/>
  <c r="F2857" i="10"/>
  <c r="D2857" i="10"/>
  <c r="F2856" i="10"/>
  <c r="D2856" i="10"/>
  <c r="F2855" i="10"/>
  <c r="D2855" i="10"/>
  <c r="F2854" i="10"/>
  <c r="D2854" i="10"/>
  <c r="F2853" i="10"/>
  <c r="D2853" i="10"/>
  <c r="F2852" i="10"/>
  <c r="D2852" i="10"/>
  <c r="F2851" i="10"/>
  <c r="D2851" i="10"/>
  <c r="F2850" i="10"/>
  <c r="D2850" i="10"/>
  <c r="F2849" i="10"/>
  <c r="D2849" i="10"/>
  <c r="F2848" i="10"/>
  <c r="D2848" i="10"/>
  <c r="F2847" i="10"/>
  <c r="D2847" i="10"/>
  <c r="F2846" i="10"/>
  <c r="D2846" i="10"/>
  <c r="F2845" i="10"/>
  <c r="D2845" i="10"/>
  <c r="F2844" i="10"/>
  <c r="D2844" i="10"/>
  <c r="F2843" i="10"/>
  <c r="D2843" i="10"/>
  <c r="F2842" i="10"/>
  <c r="D2842" i="10"/>
  <c r="F2841" i="10"/>
  <c r="D2841" i="10"/>
  <c r="F2840" i="10"/>
  <c r="D2840" i="10"/>
  <c r="F2839" i="10"/>
  <c r="D2839" i="10"/>
  <c r="F2838" i="10"/>
  <c r="D2838" i="10"/>
  <c r="F2837" i="10"/>
  <c r="D2837" i="10"/>
  <c r="F2836" i="10"/>
  <c r="D2836" i="10"/>
  <c r="F2835" i="10"/>
  <c r="D2835" i="10"/>
  <c r="F2834" i="10"/>
  <c r="D2834" i="10"/>
  <c r="F2833" i="10"/>
  <c r="D2833" i="10"/>
  <c r="F2832" i="10"/>
  <c r="D2832" i="10"/>
  <c r="F2831" i="10"/>
  <c r="D2831" i="10"/>
  <c r="F2830" i="10"/>
  <c r="D2830" i="10"/>
  <c r="F2829" i="10"/>
  <c r="D2829" i="10"/>
  <c r="F2828" i="10"/>
  <c r="D2828" i="10"/>
  <c r="F2827" i="10"/>
  <c r="D2827" i="10"/>
  <c r="F2826" i="10"/>
  <c r="D2826" i="10"/>
  <c r="F2825" i="10"/>
  <c r="D2825" i="10"/>
  <c r="F2824" i="10"/>
  <c r="D2824" i="10"/>
  <c r="F2823" i="10"/>
  <c r="D2823" i="10"/>
  <c r="F2822" i="10"/>
  <c r="D2822" i="10"/>
  <c r="F2821" i="10"/>
  <c r="D2821" i="10"/>
  <c r="F2820" i="10"/>
  <c r="D2820" i="10"/>
  <c r="F2819" i="10"/>
  <c r="D2819" i="10"/>
  <c r="F2818" i="10"/>
  <c r="D2818" i="10"/>
  <c r="F2817" i="10"/>
  <c r="D2817" i="10"/>
  <c r="F2816" i="10"/>
  <c r="D2816" i="10"/>
  <c r="F2815" i="10"/>
  <c r="D2815" i="10"/>
  <c r="F2814" i="10"/>
  <c r="D2814" i="10"/>
  <c r="F2813" i="10"/>
  <c r="D2813" i="10"/>
  <c r="F2812" i="10"/>
  <c r="D2812" i="10"/>
  <c r="F2811" i="10"/>
  <c r="D2811" i="10"/>
  <c r="F2810" i="10"/>
  <c r="D2810" i="10"/>
  <c r="F2809" i="10"/>
  <c r="D2809" i="10"/>
  <c r="F2808" i="10"/>
  <c r="D2808" i="10"/>
  <c r="F2807" i="10"/>
  <c r="D2807" i="10"/>
  <c r="F2806" i="10"/>
  <c r="D2806" i="10"/>
  <c r="F2805" i="10"/>
  <c r="D2805" i="10"/>
  <c r="F2804" i="10"/>
  <c r="D2804" i="10"/>
  <c r="F2803" i="10"/>
  <c r="D2803" i="10"/>
  <c r="F2802" i="10"/>
  <c r="D2802" i="10"/>
  <c r="F2801" i="10"/>
  <c r="D2801" i="10"/>
  <c r="F2800" i="10"/>
  <c r="D2800" i="10"/>
  <c r="F2799" i="10"/>
  <c r="D2799" i="10"/>
  <c r="F2798" i="10"/>
  <c r="D2798" i="10"/>
  <c r="F2797" i="10"/>
  <c r="D2797" i="10"/>
  <c r="F2796" i="10"/>
  <c r="D2796" i="10"/>
  <c r="F2795" i="10"/>
  <c r="D2795" i="10"/>
  <c r="F2794" i="10"/>
  <c r="D2794" i="10"/>
  <c r="F2793" i="10"/>
  <c r="D2793" i="10"/>
  <c r="F2792" i="10"/>
  <c r="D2792" i="10"/>
  <c r="F2791" i="10"/>
  <c r="D2791" i="10"/>
  <c r="F2790" i="10"/>
  <c r="D2790" i="10"/>
  <c r="F2789" i="10"/>
  <c r="D2789" i="10"/>
  <c r="F2788" i="10"/>
  <c r="D2788" i="10"/>
  <c r="F2787" i="10"/>
  <c r="D2787" i="10"/>
  <c r="F2786" i="10"/>
  <c r="D2786" i="10"/>
  <c r="F2785" i="10"/>
  <c r="D2785" i="10"/>
  <c r="F2784" i="10"/>
  <c r="D2784" i="10"/>
  <c r="F2783" i="10"/>
  <c r="D2783" i="10"/>
  <c r="F2782" i="10"/>
  <c r="D2782" i="10"/>
  <c r="F2781" i="10"/>
  <c r="D2781" i="10"/>
  <c r="F2780" i="10"/>
  <c r="D2780" i="10"/>
  <c r="F2779" i="10"/>
  <c r="D2779" i="10"/>
  <c r="F2778" i="10"/>
  <c r="D2778" i="10"/>
  <c r="F2777" i="10"/>
  <c r="D2777" i="10"/>
  <c r="F2776" i="10"/>
  <c r="D2776" i="10"/>
  <c r="F2775" i="10"/>
  <c r="D2775" i="10"/>
  <c r="F2774" i="10"/>
  <c r="D2774" i="10"/>
  <c r="F2773" i="10"/>
  <c r="D2773" i="10"/>
  <c r="F2772" i="10"/>
  <c r="D2772" i="10"/>
  <c r="F2771" i="10"/>
  <c r="D2771" i="10"/>
  <c r="F2770" i="10"/>
  <c r="D2770" i="10"/>
  <c r="F2769" i="10"/>
  <c r="D2769" i="10"/>
  <c r="F2768" i="10"/>
  <c r="D2768" i="10"/>
  <c r="F2767" i="10"/>
  <c r="D2767" i="10"/>
  <c r="F2766" i="10"/>
  <c r="D2766" i="10"/>
  <c r="F2765" i="10"/>
  <c r="D2765" i="10"/>
  <c r="F2764" i="10"/>
  <c r="D2764" i="10"/>
  <c r="F2763" i="10"/>
  <c r="D2763" i="10"/>
  <c r="F2762" i="10"/>
  <c r="D2762" i="10"/>
  <c r="F2761" i="10"/>
  <c r="D2761" i="10"/>
  <c r="F2760" i="10"/>
  <c r="D2760" i="10"/>
  <c r="F2759" i="10"/>
  <c r="D2759" i="10"/>
  <c r="F2758" i="10"/>
  <c r="D2758" i="10"/>
  <c r="F2757" i="10"/>
  <c r="D2757" i="10"/>
  <c r="F2756" i="10"/>
  <c r="D2756" i="10"/>
  <c r="F2755" i="10"/>
  <c r="D2755" i="10"/>
  <c r="F2754" i="10"/>
  <c r="D2754" i="10"/>
  <c r="F2753" i="10"/>
  <c r="D2753" i="10"/>
  <c r="F2752" i="10"/>
  <c r="D2752" i="10"/>
  <c r="F2751" i="10"/>
  <c r="D2751" i="10"/>
  <c r="F2750" i="10"/>
  <c r="D2750" i="10"/>
  <c r="F2749" i="10"/>
  <c r="D2749" i="10"/>
  <c r="F2748" i="10"/>
  <c r="D2748" i="10"/>
  <c r="F2747" i="10"/>
  <c r="D2747" i="10"/>
  <c r="F2746" i="10"/>
  <c r="D2746" i="10"/>
  <c r="F2745" i="10"/>
  <c r="D2745" i="10"/>
  <c r="F2744" i="10"/>
  <c r="D2744" i="10"/>
  <c r="F2743" i="10"/>
  <c r="D2743" i="10"/>
  <c r="F2742" i="10"/>
  <c r="D2742" i="10"/>
  <c r="F2741" i="10"/>
  <c r="D2741" i="10"/>
  <c r="F2740" i="10"/>
  <c r="D2740" i="10"/>
  <c r="F2739" i="10"/>
  <c r="D2739" i="10"/>
  <c r="F2738" i="10"/>
  <c r="D2738" i="10"/>
  <c r="F2737" i="10"/>
  <c r="D2737" i="10"/>
  <c r="F2736" i="10"/>
  <c r="D2736" i="10"/>
  <c r="F2735" i="10"/>
  <c r="D2735" i="10"/>
  <c r="F2734" i="10"/>
  <c r="D2734" i="10"/>
  <c r="F2733" i="10"/>
  <c r="D2733" i="10"/>
  <c r="F2732" i="10"/>
  <c r="D2732" i="10"/>
  <c r="F2731" i="10"/>
  <c r="D2731" i="10"/>
  <c r="F2730" i="10"/>
  <c r="D2730" i="10"/>
  <c r="F2729" i="10"/>
  <c r="D2729" i="10"/>
  <c r="F2728" i="10"/>
  <c r="D2728" i="10"/>
  <c r="F2727" i="10"/>
  <c r="D2727" i="10"/>
  <c r="F2726" i="10"/>
  <c r="D2726" i="10"/>
  <c r="F2725" i="10"/>
  <c r="D2725" i="10"/>
  <c r="F2724" i="10"/>
  <c r="D2724" i="10"/>
  <c r="F2723" i="10"/>
  <c r="D2723" i="10"/>
  <c r="F2722" i="10"/>
  <c r="D2722" i="10"/>
  <c r="F2721" i="10"/>
  <c r="D2721" i="10"/>
  <c r="F2720" i="10"/>
  <c r="D2720" i="10"/>
  <c r="F2719" i="10"/>
  <c r="D2719" i="10"/>
  <c r="F2718" i="10"/>
  <c r="D2718" i="10"/>
  <c r="F2717" i="10"/>
  <c r="D2717" i="10"/>
  <c r="F2716" i="10"/>
  <c r="D2716" i="10"/>
  <c r="F2715" i="10"/>
  <c r="D2715" i="10"/>
  <c r="F2714" i="10"/>
  <c r="D2714" i="10"/>
  <c r="F2713" i="10"/>
  <c r="D2713" i="10"/>
  <c r="F2712" i="10"/>
  <c r="D2712" i="10"/>
  <c r="F2711" i="10"/>
  <c r="D2711" i="10"/>
  <c r="F2710" i="10"/>
  <c r="D2710" i="10"/>
  <c r="F2709" i="10"/>
  <c r="D2709" i="10"/>
  <c r="F2708" i="10"/>
  <c r="D2708" i="10"/>
  <c r="F2707" i="10"/>
  <c r="D2707" i="10"/>
  <c r="F2706" i="10"/>
  <c r="D2706" i="10"/>
  <c r="F2705" i="10"/>
  <c r="D2705" i="10"/>
  <c r="F2704" i="10"/>
  <c r="D2704" i="10"/>
  <c r="F2703" i="10"/>
  <c r="D2703" i="10"/>
  <c r="F2702" i="10"/>
  <c r="D2702" i="10"/>
  <c r="F2701" i="10"/>
  <c r="D2701" i="10"/>
  <c r="F2700" i="10"/>
  <c r="D2700" i="10"/>
  <c r="F2699" i="10"/>
  <c r="D2699" i="10"/>
  <c r="F2698" i="10"/>
  <c r="D2698" i="10"/>
  <c r="F2697" i="10"/>
  <c r="D2697" i="10"/>
  <c r="F2696" i="10"/>
  <c r="D2696" i="10"/>
  <c r="F2695" i="10"/>
  <c r="D2695" i="10"/>
  <c r="F2694" i="10"/>
  <c r="D2694" i="10"/>
  <c r="F2693" i="10"/>
  <c r="D2693" i="10"/>
  <c r="F2692" i="10"/>
  <c r="D2692" i="10"/>
  <c r="F2691" i="10"/>
  <c r="D2691" i="10"/>
  <c r="F2690" i="10"/>
  <c r="D2690" i="10"/>
  <c r="F2689" i="10"/>
  <c r="D2689" i="10"/>
  <c r="F2688" i="10"/>
  <c r="D2688" i="10"/>
  <c r="F2687" i="10"/>
  <c r="D2687" i="10"/>
  <c r="F2686" i="10"/>
  <c r="D2686" i="10"/>
  <c r="F2685" i="10"/>
  <c r="D2685" i="10"/>
  <c r="F2684" i="10"/>
  <c r="D2684" i="10"/>
  <c r="F2683" i="10"/>
  <c r="D2683" i="10"/>
  <c r="F2682" i="10"/>
  <c r="D2682" i="10"/>
  <c r="F2681" i="10"/>
  <c r="D2681" i="10"/>
  <c r="F2680" i="10"/>
  <c r="D2680" i="10"/>
  <c r="F2679" i="10"/>
  <c r="D2679" i="10"/>
  <c r="F2678" i="10"/>
  <c r="D2678" i="10"/>
  <c r="F2677" i="10"/>
  <c r="D2677" i="10"/>
  <c r="F2676" i="10"/>
  <c r="D2676" i="10"/>
  <c r="F2675" i="10"/>
  <c r="D2675" i="10"/>
  <c r="F2674" i="10"/>
  <c r="D2674" i="10"/>
  <c r="F2673" i="10"/>
  <c r="D2673" i="10"/>
  <c r="F2672" i="10"/>
  <c r="D2672" i="10"/>
  <c r="F2671" i="10"/>
  <c r="D2671" i="10"/>
  <c r="F2670" i="10"/>
  <c r="D2670" i="10"/>
  <c r="F2669" i="10"/>
  <c r="D2669" i="10"/>
  <c r="F2668" i="10"/>
  <c r="D2668" i="10"/>
  <c r="F2667" i="10"/>
  <c r="D2667" i="10"/>
  <c r="F2666" i="10"/>
  <c r="D2666" i="10"/>
  <c r="F2665" i="10"/>
  <c r="D2665" i="10"/>
  <c r="F2664" i="10"/>
  <c r="D2664" i="10"/>
  <c r="F2663" i="10"/>
  <c r="D2663" i="10"/>
  <c r="F2662" i="10"/>
  <c r="D2662" i="10"/>
  <c r="F2661" i="10"/>
  <c r="D2661" i="10"/>
  <c r="F2660" i="10"/>
  <c r="D2660" i="10"/>
  <c r="F2659" i="10"/>
  <c r="D2659" i="10"/>
  <c r="F2658" i="10"/>
  <c r="D2658" i="10"/>
  <c r="F2657" i="10"/>
  <c r="D2657" i="10"/>
  <c r="F2656" i="10"/>
  <c r="D2656" i="10"/>
  <c r="F2655" i="10"/>
  <c r="D2655" i="10"/>
  <c r="F2654" i="10"/>
  <c r="D2654" i="10"/>
  <c r="F2653" i="10"/>
  <c r="D2653" i="10"/>
  <c r="F2652" i="10"/>
  <c r="D2652" i="10"/>
  <c r="F2651" i="10"/>
  <c r="D2651" i="10"/>
  <c r="F2650" i="10"/>
  <c r="D2650" i="10"/>
  <c r="F2649" i="10"/>
  <c r="D2649" i="10"/>
  <c r="F2648" i="10"/>
  <c r="D2648" i="10"/>
  <c r="F2647" i="10"/>
  <c r="D2647" i="10"/>
  <c r="F2646" i="10"/>
  <c r="D2646" i="10"/>
  <c r="F2645" i="10"/>
  <c r="D2645" i="10"/>
  <c r="F2644" i="10"/>
  <c r="D2644" i="10"/>
  <c r="F2643" i="10"/>
  <c r="D2643" i="10"/>
  <c r="F2642" i="10"/>
  <c r="D2642" i="10"/>
  <c r="F2641" i="10"/>
  <c r="D2641" i="10"/>
  <c r="F2640" i="10"/>
  <c r="D2640" i="10"/>
  <c r="F2639" i="10"/>
  <c r="D2639" i="10"/>
  <c r="F2638" i="10"/>
  <c r="D2638" i="10"/>
  <c r="F2637" i="10"/>
  <c r="D2637" i="10"/>
  <c r="F2636" i="10"/>
  <c r="D2636" i="10"/>
  <c r="F2635" i="10"/>
  <c r="D2635" i="10"/>
  <c r="F2634" i="10"/>
  <c r="D2634" i="10"/>
  <c r="F2633" i="10"/>
  <c r="D2633" i="10"/>
  <c r="F2632" i="10"/>
  <c r="D2632" i="10"/>
  <c r="F2631" i="10"/>
  <c r="D2631" i="10"/>
  <c r="F2630" i="10"/>
  <c r="D2630" i="10"/>
  <c r="F2629" i="10"/>
  <c r="D2629" i="10"/>
  <c r="F2628" i="10"/>
  <c r="D2628" i="10"/>
  <c r="F2627" i="10"/>
  <c r="D2627" i="10"/>
  <c r="F2626" i="10"/>
  <c r="D2626" i="10"/>
  <c r="F2625" i="10"/>
  <c r="D2625" i="10"/>
  <c r="F2624" i="10"/>
  <c r="D2624" i="10"/>
  <c r="F2623" i="10"/>
  <c r="D2623" i="10"/>
  <c r="F2622" i="10"/>
  <c r="D2622" i="10"/>
  <c r="F2621" i="10"/>
  <c r="D2621" i="10"/>
  <c r="F2620" i="10"/>
  <c r="D2620" i="10"/>
  <c r="F2619" i="10"/>
  <c r="D2619" i="10"/>
  <c r="F2618" i="10"/>
  <c r="D2618" i="10"/>
  <c r="F2617" i="10"/>
  <c r="D2617" i="10"/>
  <c r="F2616" i="10"/>
  <c r="D2616" i="10"/>
  <c r="F2615" i="10"/>
  <c r="D2615" i="10"/>
  <c r="F2614" i="10"/>
  <c r="D2614" i="10"/>
  <c r="F2613" i="10"/>
  <c r="D2613" i="10"/>
  <c r="F2612" i="10"/>
  <c r="D2612" i="10"/>
  <c r="F2611" i="10"/>
  <c r="D2611" i="10"/>
  <c r="F2610" i="10"/>
  <c r="D2610" i="10"/>
  <c r="F2609" i="10"/>
  <c r="D2609" i="10"/>
  <c r="F2608" i="10"/>
  <c r="D2608" i="10"/>
  <c r="F2607" i="10"/>
  <c r="D2607" i="10"/>
  <c r="F2606" i="10"/>
  <c r="D2606" i="10"/>
  <c r="F2605" i="10"/>
  <c r="D2605" i="10"/>
  <c r="F2604" i="10"/>
  <c r="D2604" i="10"/>
  <c r="F2603" i="10"/>
  <c r="D2603" i="10"/>
  <c r="F2602" i="10"/>
  <c r="D2602" i="10"/>
  <c r="F2601" i="10"/>
  <c r="D2601" i="10"/>
  <c r="F2600" i="10"/>
  <c r="D2600" i="10"/>
  <c r="F2599" i="10"/>
  <c r="D2599" i="10"/>
  <c r="F2598" i="10"/>
  <c r="D2598" i="10"/>
  <c r="F2597" i="10"/>
  <c r="D2597" i="10"/>
  <c r="F2596" i="10"/>
  <c r="D2596" i="10"/>
  <c r="F2595" i="10"/>
  <c r="D2595" i="10"/>
  <c r="F2594" i="10"/>
  <c r="D2594" i="10"/>
  <c r="F2593" i="10"/>
  <c r="D2593" i="10"/>
  <c r="F2592" i="10"/>
  <c r="D2592" i="10"/>
  <c r="F2591" i="10"/>
  <c r="D2591" i="10"/>
  <c r="F2590" i="10"/>
  <c r="D2590" i="10"/>
  <c r="F2589" i="10"/>
  <c r="D2589" i="10"/>
  <c r="F2588" i="10"/>
  <c r="D2588" i="10"/>
  <c r="F2587" i="10"/>
  <c r="D2587" i="10"/>
  <c r="F2586" i="10"/>
  <c r="D2586" i="10"/>
  <c r="F2585" i="10"/>
  <c r="D2585" i="10"/>
  <c r="F2584" i="10"/>
  <c r="D2584" i="10"/>
  <c r="F2583" i="10"/>
  <c r="D2583" i="10"/>
  <c r="F2582" i="10"/>
  <c r="D2582" i="10"/>
  <c r="F2581" i="10"/>
  <c r="D2581" i="10"/>
  <c r="F2580" i="10"/>
  <c r="D2580" i="10"/>
  <c r="F2579" i="10"/>
  <c r="D2579" i="10"/>
  <c r="F2578" i="10"/>
  <c r="D2578" i="10"/>
  <c r="F2577" i="10"/>
  <c r="D2577" i="10"/>
  <c r="F2576" i="10"/>
  <c r="D2576" i="10"/>
  <c r="F2575" i="10"/>
  <c r="D2575" i="10"/>
  <c r="F2574" i="10"/>
  <c r="D2574" i="10"/>
  <c r="F2573" i="10"/>
  <c r="D2573" i="10"/>
  <c r="F2572" i="10"/>
  <c r="D2572" i="10"/>
  <c r="F2571" i="10"/>
  <c r="D2571" i="10"/>
  <c r="F2570" i="10"/>
  <c r="D2570" i="10"/>
  <c r="F2569" i="10"/>
  <c r="D2569" i="10"/>
  <c r="F2568" i="10"/>
  <c r="D2568" i="10"/>
  <c r="F2567" i="10"/>
  <c r="D2567" i="10"/>
  <c r="F2566" i="10"/>
  <c r="D2566" i="10"/>
  <c r="F2565" i="10"/>
  <c r="D2565" i="10"/>
  <c r="F2564" i="10"/>
  <c r="D2564" i="10"/>
  <c r="F2563" i="10"/>
  <c r="D2563" i="10"/>
  <c r="F2562" i="10"/>
  <c r="D2562" i="10"/>
  <c r="F2561" i="10"/>
  <c r="D2561" i="10"/>
  <c r="F2560" i="10"/>
  <c r="D2560" i="10"/>
  <c r="F2559" i="10"/>
  <c r="D2559" i="10"/>
  <c r="F2558" i="10"/>
  <c r="D2558" i="10"/>
  <c r="F2557" i="10"/>
  <c r="D2557" i="10"/>
  <c r="F2556" i="10"/>
  <c r="D2556" i="10"/>
  <c r="F2555" i="10"/>
  <c r="D2555" i="10"/>
  <c r="F2554" i="10"/>
  <c r="D2554" i="10"/>
  <c r="F2553" i="10"/>
  <c r="D2553" i="10"/>
  <c r="F2552" i="10"/>
  <c r="D2552" i="10"/>
  <c r="F2551" i="10"/>
  <c r="D2551" i="10"/>
  <c r="F2550" i="10"/>
  <c r="D2550" i="10"/>
  <c r="F2549" i="10"/>
  <c r="D2549" i="10"/>
  <c r="F2548" i="10"/>
  <c r="D2548" i="10"/>
  <c r="F2547" i="10"/>
  <c r="D2547" i="10"/>
  <c r="F2546" i="10"/>
  <c r="D2546" i="10"/>
  <c r="F2545" i="10"/>
  <c r="D2545" i="10"/>
  <c r="F2544" i="10"/>
  <c r="D2544" i="10"/>
  <c r="F2543" i="10"/>
  <c r="D2543" i="10"/>
  <c r="F2542" i="10"/>
  <c r="D2542" i="10"/>
  <c r="F2541" i="10"/>
  <c r="D2541" i="10"/>
  <c r="F2540" i="10"/>
  <c r="D2540" i="10"/>
  <c r="F2539" i="10"/>
  <c r="D2539" i="10"/>
  <c r="F2538" i="10"/>
  <c r="D2538" i="10"/>
  <c r="F2537" i="10"/>
  <c r="D2537" i="10"/>
  <c r="F2536" i="10"/>
  <c r="D2536" i="10"/>
  <c r="F2535" i="10"/>
  <c r="D2535" i="10"/>
  <c r="F2534" i="10"/>
  <c r="D2534" i="10"/>
  <c r="F2533" i="10"/>
  <c r="D2533" i="10"/>
  <c r="F2532" i="10"/>
  <c r="D2532" i="10"/>
  <c r="F2531" i="10"/>
  <c r="D2531" i="10"/>
  <c r="F2530" i="10"/>
  <c r="D2530" i="10"/>
  <c r="F2529" i="10"/>
  <c r="D2529" i="10"/>
  <c r="F2528" i="10"/>
  <c r="D2528" i="10"/>
  <c r="F2527" i="10"/>
  <c r="D2527" i="10"/>
  <c r="F2526" i="10"/>
  <c r="D2526" i="10"/>
  <c r="F2525" i="10"/>
  <c r="D2525" i="10"/>
  <c r="F2524" i="10"/>
  <c r="D2524" i="10"/>
  <c r="F2523" i="10"/>
  <c r="D2523" i="10"/>
  <c r="F2522" i="10"/>
  <c r="D2522" i="10"/>
  <c r="F2521" i="10"/>
  <c r="D2521" i="10"/>
  <c r="F2520" i="10"/>
  <c r="D2520" i="10"/>
  <c r="F2519" i="10"/>
  <c r="D2519" i="10"/>
  <c r="F2518" i="10"/>
  <c r="D2518" i="10"/>
  <c r="F2517" i="10"/>
  <c r="D2517" i="10"/>
  <c r="F2516" i="10"/>
  <c r="D2516" i="10"/>
  <c r="F2515" i="10"/>
  <c r="D2515" i="10"/>
  <c r="F2514" i="10"/>
  <c r="D2514" i="10"/>
  <c r="F2513" i="10"/>
  <c r="D2513" i="10"/>
  <c r="F2512" i="10"/>
  <c r="D2512" i="10"/>
  <c r="F2511" i="10"/>
  <c r="D2511" i="10"/>
  <c r="F2510" i="10"/>
  <c r="D2510" i="10"/>
  <c r="F2509" i="10"/>
  <c r="D2509" i="10"/>
  <c r="F2508" i="10"/>
  <c r="D2508" i="10"/>
  <c r="F2507" i="10"/>
  <c r="D2507" i="10"/>
  <c r="F2506" i="10"/>
  <c r="D2506" i="10"/>
  <c r="F2505" i="10"/>
  <c r="D2505" i="10"/>
  <c r="F2504" i="10"/>
  <c r="D2504" i="10"/>
  <c r="F2503" i="10"/>
  <c r="D2503" i="10"/>
  <c r="F2502" i="10"/>
  <c r="D2502" i="10"/>
  <c r="F2501" i="10"/>
  <c r="D2501" i="10"/>
  <c r="F2500" i="10"/>
  <c r="D2500" i="10"/>
  <c r="F2499" i="10"/>
  <c r="D2499" i="10"/>
  <c r="F2498" i="10"/>
  <c r="D2498" i="10"/>
  <c r="F2497" i="10"/>
  <c r="D2497" i="10"/>
  <c r="F2496" i="10"/>
  <c r="D2496" i="10"/>
  <c r="F2495" i="10"/>
  <c r="D2495" i="10"/>
  <c r="F2494" i="10"/>
  <c r="D2494" i="10"/>
  <c r="F2493" i="10"/>
  <c r="D2493" i="10"/>
  <c r="F2492" i="10"/>
  <c r="D2492" i="10"/>
  <c r="F2491" i="10"/>
  <c r="D2491" i="10"/>
  <c r="F2490" i="10"/>
  <c r="D2490" i="10"/>
  <c r="F2489" i="10"/>
  <c r="D2489" i="10"/>
  <c r="F2488" i="10"/>
  <c r="D2488" i="10"/>
  <c r="F2487" i="10"/>
  <c r="D2487" i="10"/>
  <c r="F2486" i="10"/>
  <c r="D2486" i="10"/>
  <c r="F2485" i="10"/>
  <c r="D2485" i="10"/>
  <c r="F2484" i="10"/>
  <c r="D2484" i="10"/>
  <c r="F2483" i="10"/>
  <c r="D2483" i="10"/>
  <c r="F2482" i="10"/>
  <c r="D2482" i="10"/>
  <c r="F2481" i="10"/>
  <c r="D2481" i="10"/>
  <c r="F2480" i="10"/>
  <c r="D2480" i="10"/>
  <c r="F2479" i="10"/>
  <c r="D2479" i="10"/>
  <c r="F2478" i="10"/>
  <c r="D2478" i="10"/>
  <c r="F2477" i="10"/>
  <c r="D2477" i="10"/>
  <c r="F2476" i="10"/>
  <c r="D2476" i="10"/>
  <c r="F2475" i="10"/>
  <c r="D2475" i="10"/>
  <c r="F2474" i="10"/>
  <c r="D2474" i="10"/>
  <c r="F2473" i="10"/>
  <c r="D2473" i="10"/>
  <c r="F2472" i="10"/>
  <c r="D2472" i="10"/>
  <c r="F2471" i="10"/>
  <c r="D2471" i="10"/>
  <c r="F2470" i="10"/>
  <c r="D2470" i="10"/>
  <c r="F2469" i="10"/>
  <c r="D2469" i="10"/>
  <c r="F2468" i="10"/>
  <c r="D2468" i="10"/>
  <c r="F2467" i="10"/>
  <c r="D2467" i="10"/>
  <c r="F2466" i="10"/>
  <c r="D2466" i="10"/>
  <c r="F2465" i="10"/>
  <c r="D2465" i="10"/>
  <c r="F2464" i="10"/>
  <c r="D2464" i="10"/>
  <c r="F2463" i="10"/>
  <c r="D2463" i="10"/>
  <c r="F2462" i="10"/>
  <c r="D2462" i="10"/>
  <c r="F2461" i="10"/>
  <c r="D2461" i="10"/>
  <c r="F2460" i="10"/>
  <c r="D2460" i="10"/>
  <c r="F2459" i="10"/>
  <c r="D2459" i="10"/>
  <c r="F2458" i="10"/>
  <c r="D2458" i="10"/>
  <c r="F2457" i="10"/>
  <c r="D2457" i="10"/>
  <c r="F2456" i="10"/>
  <c r="D2456" i="10"/>
  <c r="F2455" i="10"/>
  <c r="D2455" i="10"/>
  <c r="F2454" i="10"/>
  <c r="D2454" i="10"/>
  <c r="F2453" i="10"/>
  <c r="D2453" i="10"/>
  <c r="F2452" i="10"/>
  <c r="D2452" i="10"/>
  <c r="F2451" i="10"/>
  <c r="D2451" i="10"/>
  <c r="F2450" i="10"/>
  <c r="D2450" i="10"/>
  <c r="F2449" i="10"/>
  <c r="D2449" i="10"/>
  <c r="F2448" i="10"/>
  <c r="D2448" i="10"/>
  <c r="F2447" i="10"/>
  <c r="D2447" i="10"/>
  <c r="F2446" i="10"/>
  <c r="D2446" i="10"/>
  <c r="F2445" i="10"/>
  <c r="D2445" i="10"/>
  <c r="F2444" i="10"/>
  <c r="D2444" i="10"/>
  <c r="F2443" i="10"/>
  <c r="D2443" i="10"/>
  <c r="F2442" i="10"/>
  <c r="D2442" i="10"/>
  <c r="F2441" i="10"/>
  <c r="D2441" i="10"/>
  <c r="F2440" i="10"/>
  <c r="D2440" i="10"/>
  <c r="F2439" i="10"/>
  <c r="D2439" i="10"/>
  <c r="F2438" i="10"/>
  <c r="D2438" i="10"/>
  <c r="F2437" i="10"/>
  <c r="D2437" i="10"/>
  <c r="F2436" i="10"/>
  <c r="D2436" i="10"/>
  <c r="F2435" i="10"/>
  <c r="D2435" i="10"/>
  <c r="F2434" i="10"/>
  <c r="D2434" i="10"/>
  <c r="F2433" i="10"/>
  <c r="D2433" i="10"/>
  <c r="F2432" i="10"/>
  <c r="D2432" i="10"/>
  <c r="F2431" i="10"/>
  <c r="D2431" i="10"/>
  <c r="F2430" i="10"/>
  <c r="D2430" i="10"/>
  <c r="F2429" i="10"/>
  <c r="D2429" i="10"/>
  <c r="F2428" i="10"/>
  <c r="D2428" i="10"/>
  <c r="F2427" i="10"/>
  <c r="D2427" i="10"/>
  <c r="F2426" i="10"/>
  <c r="D2426" i="10"/>
  <c r="F2425" i="10"/>
  <c r="D2425" i="10"/>
  <c r="F2424" i="10"/>
  <c r="D2424" i="10"/>
  <c r="F2423" i="10"/>
  <c r="D2423" i="10"/>
  <c r="F2422" i="10"/>
  <c r="D2422" i="10"/>
  <c r="F2421" i="10"/>
  <c r="D2421" i="10"/>
  <c r="F2420" i="10"/>
  <c r="D2420" i="10"/>
  <c r="F2419" i="10"/>
  <c r="D2419" i="10"/>
  <c r="F2418" i="10"/>
  <c r="D2418" i="10"/>
  <c r="F2417" i="10"/>
  <c r="D2417" i="10"/>
  <c r="F2416" i="10"/>
  <c r="D2416" i="10"/>
  <c r="F2415" i="10"/>
  <c r="D2415" i="10"/>
  <c r="F2414" i="10"/>
  <c r="D2414" i="10"/>
  <c r="F2413" i="10"/>
  <c r="D2413" i="10"/>
  <c r="F2412" i="10"/>
  <c r="D2412" i="10"/>
  <c r="F2411" i="10"/>
  <c r="D2411" i="10"/>
  <c r="F2410" i="10"/>
  <c r="D2410" i="10"/>
  <c r="F2409" i="10"/>
  <c r="D2409" i="10"/>
  <c r="F2408" i="10"/>
  <c r="D2408" i="10"/>
  <c r="F2407" i="10"/>
  <c r="D2407" i="10"/>
  <c r="F2406" i="10"/>
  <c r="D2406" i="10"/>
  <c r="F2405" i="10"/>
  <c r="D2405" i="10"/>
  <c r="F2404" i="10"/>
  <c r="D2404" i="10"/>
  <c r="F2403" i="10"/>
  <c r="D2403" i="10"/>
  <c r="F2402" i="10"/>
  <c r="D2402" i="10"/>
  <c r="F2401" i="10"/>
  <c r="D2401" i="10"/>
  <c r="F2400" i="10"/>
  <c r="D2400" i="10"/>
  <c r="F2399" i="10"/>
  <c r="D2399" i="10"/>
  <c r="F2398" i="10"/>
  <c r="D2398" i="10"/>
  <c r="F2397" i="10"/>
  <c r="D2397" i="10"/>
  <c r="F2396" i="10"/>
  <c r="D2396" i="10"/>
  <c r="F2395" i="10"/>
  <c r="D2395" i="10"/>
  <c r="F2394" i="10"/>
  <c r="D2394" i="10"/>
  <c r="F2393" i="10"/>
  <c r="D2393" i="10"/>
  <c r="F2392" i="10"/>
  <c r="D2392" i="10"/>
  <c r="F2391" i="10"/>
  <c r="D2391" i="10"/>
  <c r="F2390" i="10"/>
  <c r="D2390" i="10"/>
  <c r="F2389" i="10"/>
  <c r="D2389" i="10"/>
  <c r="F2388" i="10"/>
  <c r="D2388" i="10"/>
  <c r="F2387" i="10"/>
  <c r="D2387" i="10"/>
  <c r="F2386" i="10"/>
  <c r="D2386" i="10"/>
  <c r="F2385" i="10"/>
  <c r="D2385" i="10"/>
  <c r="F2384" i="10"/>
  <c r="D2384" i="10"/>
  <c r="F2383" i="10"/>
  <c r="D2383" i="10"/>
  <c r="F2382" i="10"/>
  <c r="D2382" i="10"/>
  <c r="F2381" i="10"/>
  <c r="D2381" i="10"/>
  <c r="F2380" i="10"/>
  <c r="D2380" i="10"/>
  <c r="F2379" i="10"/>
  <c r="D2379" i="10"/>
  <c r="F2378" i="10"/>
  <c r="D2378" i="10"/>
  <c r="F2377" i="10"/>
  <c r="D2377" i="10"/>
  <c r="F2376" i="10"/>
  <c r="D2376" i="10"/>
  <c r="F2375" i="10"/>
  <c r="D2375" i="10"/>
  <c r="F2374" i="10"/>
  <c r="D2374" i="10"/>
  <c r="F2373" i="10"/>
  <c r="D2373" i="10"/>
  <c r="F2372" i="10"/>
  <c r="D2372" i="10"/>
  <c r="F2371" i="10"/>
  <c r="D2371" i="10"/>
  <c r="F2370" i="10"/>
  <c r="D2370" i="10"/>
  <c r="F2369" i="10"/>
  <c r="D2369" i="10"/>
  <c r="F2368" i="10"/>
  <c r="D2368" i="10"/>
  <c r="F2367" i="10"/>
  <c r="D2367" i="10"/>
  <c r="F2366" i="10"/>
  <c r="D2366" i="10"/>
  <c r="F2365" i="10"/>
  <c r="D2365" i="10"/>
  <c r="F2364" i="10"/>
  <c r="D2364" i="10"/>
  <c r="F2363" i="10"/>
  <c r="D2363" i="10"/>
  <c r="F2362" i="10"/>
  <c r="D2362" i="10"/>
  <c r="F2361" i="10"/>
  <c r="D2361" i="10"/>
  <c r="F2360" i="10"/>
  <c r="D2360" i="10"/>
  <c r="F2359" i="10"/>
  <c r="D2359" i="10"/>
  <c r="F2358" i="10"/>
  <c r="D2358" i="10"/>
  <c r="F2357" i="10"/>
  <c r="D2357" i="10"/>
  <c r="F2356" i="10"/>
  <c r="D2356" i="10"/>
  <c r="F2355" i="10"/>
  <c r="D2355" i="10"/>
  <c r="F2354" i="10"/>
  <c r="D2354" i="10"/>
  <c r="F2353" i="10"/>
  <c r="D2353" i="10"/>
  <c r="F2352" i="10"/>
  <c r="D2352" i="10"/>
  <c r="F2351" i="10"/>
  <c r="D2351" i="10"/>
  <c r="F2350" i="10"/>
  <c r="D2350" i="10"/>
  <c r="F2349" i="10"/>
  <c r="D2349" i="10"/>
  <c r="F2348" i="10"/>
  <c r="D2348" i="10"/>
  <c r="F2347" i="10"/>
  <c r="D2347" i="10"/>
  <c r="F2346" i="10"/>
  <c r="D2346" i="10"/>
  <c r="F2345" i="10"/>
  <c r="D2345" i="10"/>
  <c r="F2344" i="10"/>
  <c r="D2344" i="10"/>
  <c r="F2343" i="10"/>
  <c r="D2343" i="10"/>
  <c r="F2342" i="10"/>
  <c r="D2342" i="10"/>
  <c r="F2341" i="10"/>
  <c r="D2341" i="10"/>
  <c r="F2340" i="10"/>
  <c r="D2340" i="10"/>
  <c r="F2339" i="10"/>
  <c r="D2339" i="10"/>
  <c r="F2338" i="10"/>
  <c r="D2338" i="10"/>
  <c r="F2337" i="10"/>
  <c r="D2337" i="10"/>
  <c r="F2336" i="10"/>
  <c r="D2336" i="10"/>
  <c r="F2335" i="10"/>
  <c r="D2335" i="10"/>
  <c r="F2334" i="10"/>
  <c r="D2334" i="10"/>
  <c r="F2333" i="10"/>
  <c r="D2333" i="10"/>
  <c r="F2332" i="10"/>
  <c r="D2332" i="10"/>
  <c r="F2331" i="10"/>
  <c r="D2331" i="10"/>
  <c r="F2330" i="10"/>
  <c r="D2330" i="10"/>
  <c r="F2329" i="10"/>
  <c r="D2329" i="10"/>
  <c r="F2328" i="10"/>
  <c r="D2328" i="10"/>
  <c r="F2327" i="10"/>
  <c r="D2327" i="10"/>
  <c r="F2326" i="10"/>
  <c r="D2326" i="10"/>
  <c r="F2325" i="10"/>
  <c r="D2325" i="10"/>
  <c r="F2324" i="10"/>
  <c r="D2324" i="10"/>
  <c r="F2323" i="10"/>
  <c r="D2323" i="10"/>
  <c r="F2322" i="10"/>
  <c r="D2322" i="10"/>
  <c r="F2321" i="10"/>
  <c r="D2321" i="10"/>
  <c r="F2320" i="10"/>
  <c r="D2320" i="10"/>
  <c r="F2319" i="10"/>
  <c r="D2319" i="10"/>
  <c r="F2318" i="10"/>
  <c r="D2318" i="10"/>
  <c r="F2317" i="10"/>
  <c r="D2317" i="10"/>
  <c r="F2316" i="10"/>
  <c r="D2316" i="10"/>
  <c r="F2315" i="10"/>
  <c r="D2315" i="10"/>
  <c r="F2314" i="10"/>
  <c r="D2314" i="10"/>
  <c r="F2313" i="10"/>
  <c r="D2313" i="10"/>
  <c r="F2312" i="10"/>
  <c r="D2312" i="10"/>
  <c r="F2311" i="10"/>
  <c r="D2311" i="10"/>
  <c r="F2310" i="10"/>
  <c r="D2310" i="10"/>
  <c r="F2309" i="10"/>
  <c r="D2309" i="10"/>
  <c r="F2308" i="10"/>
  <c r="D2308" i="10"/>
  <c r="F2307" i="10"/>
  <c r="D2307" i="10"/>
  <c r="F2306" i="10"/>
  <c r="D2306" i="10"/>
  <c r="F2305" i="10"/>
  <c r="D2305" i="10"/>
  <c r="F2304" i="10"/>
  <c r="D2304" i="10"/>
  <c r="F2303" i="10"/>
  <c r="D2303" i="10"/>
  <c r="F2302" i="10"/>
  <c r="D2302" i="10"/>
  <c r="F2301" i="10"/>
  <c r="D2301" i="10"/>
  <c r="F2300" i="10"/>
  <c r="D2300" i="10"/>
  <c r="F2299" i="10"/>
  <c r="D2299" i="10"/>
  <c r="F2298" i="10"/>
  <c r="D2298" i="10"/>
  <c r="F2297" i="10"/>
  <c r="D2297" i="10"/>
  <c r="F2296" i="10"/>
  <c r="D2296" i="10"/>
  <c r="F2295" i="10"/>
  <c r="D2295" i="10"/>
  <c r="F2294" i="10"/>
  <c r="D2294" i="10"/>
  <c r="F2293" i="10"/>
  <c r="D2293" i="10"/>
  <c r="F2292" i="10"/>
  <c r="D2292" i="10"/>
  <c r="F2291" i="10"/>
  <c r="D2291" i="10"/>
  <c r="F2290" i="10"/>
  <c r="D2290" i="10"/>
  <c r="F2289" i="10"/>
  <c r="D2289" i="10"/>
  <c r="F2288" i="10"/>
  <c r="D2288" i="10"/>
  <c r="F2287" i="10"/>
  <c r="D2287" i="10"/>
  <c r="F2286" i="10"/>
  <c r="D2286" i="10"/>
  <c r="F2285" i="10"/>
  <c r="D2285" i="10"/>
  <c r="F2284" i="10"/>
  <c r="D2284" i="10"/>
  <c r="F2283" i="10"/>
  <c r="D2283" i="10"/>
  <c r="F2282" i="10"/>
  <c r="D2282" i="10"/>
  <c r="F2281" i="10"/>
  <c r="D2281" i="10"/>
  <c r="F2280" i="10"/>
  <c r="D2280" i="10"/>
  <c r="F2279" i="10"/>
  <c r="D2279" i="10"/>
  <c r="F2278" i="10"/>
  <c r="D2278" i="10"/>
  <c r="F2277" i="10"/>
  <c r="D2277" i="10"/>
  <c r="F2276" i="10"/>
  <c r="D2276" i="10"/>
  <c r="F2275" i="10"/>
  <c r="D2275" i="10"/>
  <c r="F2274" i="10"/>
  <c r="D2274" i="10"/>
  <c r="F2273" i="10"/>
  <c r="D2273" i="10"/>
  <c r="F2272" i="10"/>
  <c r="D2272" i="10"/>
  <c r="F2271" i="10"/>
  <c r="D2271" i="10"/>
  <c r="F2270" i="10"/>
  <c r="D2270" i="10"/>
  <c r="F2269" i="10"/>
  <c r="D2269" i="10"/>
  <c r="F2268" i="10"/>
  <c r="D2268" i="10"/>
  <c r="F2267" i="10"/>
  <c r="D2267" i="10"/>
  <c r="F2266" i="10"/>
  <c r="D2266" i="10"/>
  <c r="F2265" i="10"/>
  <c r="D2265" i="10"/>
  <c r="F2264" i="10"/>
  <c r="D2264" i="10"/>
  <c r="F2263" i="10"/>
  <c r="D2263" i="10"/>
  <c r="F2262" i="10"/>
  <c r="D2262" i="10"/>
  <c r="F2261" i="10"/>
  <c r="D2261" i="10"/>
  <c r="F2260" i="10"/>
  <c r="D2260" i="10"/>
  <c r="F2259" i="10"/>
  <c r="D2259" i="10"/>
  <c r="F2258" i="10"/>
  <c r="D2258" i="10"/>
  <c r="F2257" i="10"/>
  <c r="D2257" i="10"/>
  <c r="F2256" i="10"/>
  <c r="D2256" i="10"/>
  <c r="F2255" i="10"/>
  <c r="D2255" i="10"/>
  <c r="F2254" i="10"/>
  <c r="D2254" i="10"/>
  <c r="F2253" i="10"/>
  <c r="D2253" i="10"/>
  <c r="F2252" i="10"/>
  <c r="D2252" i="10"/>
  <c r="F2251" i="10"/>
  <c r="D2251" i="10"/>
  <c r="F2250" i="10"/>
  <c r="D2250" i="10"/>
  <c r="F2249" i="10"/>
  <c r="D2249" i="10"/>
  <c r="F2248" i="10"/>
  <c r="D2248" i="10"/>
  <c r="F2247" i="10"/>
  <c r="D2247" i="10"/>
  <c r="F2246" i="10"/>
  <c r="D2246" i="10"/>
  <c r="F2245" i="10"/>
  <c r="D2245" i="10"/>
  <c r="F2244" i="10"/>
  <c r="D2244" i="10"/>
  <c r="F2243" i="10"/>
  <c r="D2243" i="10"/>
  <c r="F2242" i="10"/>
  <c r="D2242" i="10"/>
  <c r="F2241" i="10"/>
  <c r="D2241" i="10"/>
  <c r="F2240" i="10"/>
  <c r="D2240" i="10"/>
  <c r="F2239" i="10"/>
  <c r="D2239" i="10"/>
  <c r="F2238" i="10"/>
  <c r="D2238" i="10"/>
  <c r="F2237" i="10"/>
  <c r="D2237" i="10"/>
  <c r="F2236" i="10"/>
  <c r="D2236" i="10"/>
  <c r="F2235" i="10"/>
  <c r="D2235" i="10"/>
  <c r="F2234" i="10"/>
  <c r="D2234" i="10"/>
  <c r="F2233" i="10"/>
  <c r="D2233" i="10"/>
  <c r="F2232" i="10"/>
  <c r="D2232" i="10"/>
  <c r="F2231" i="10"/>
  <c r="D2231" i="10"/>
  <c r="F2230" i="10"/>
  <c r="D2230" i="10"/>
  <c r="F2229" i="10"/>
  <c r="D2229" i="10"/>
  <c r="F2228" i="10"/>
  <c r="D2228" i="10"/>
  <c r="F2227" i="10"/>
  <c r="D2227" i="10"/>
  <c r="F2226" i="10"/>
  <c r="D2226" i="10"/>
  <c r="F2225" i="10"/>
  <c r="D2225" i="10"/>
  <c r="F2224" i="10"/>
  <c r="D2224" i="10"/>
  <c r="F2223" i="10"/>
  <c r="D2223" i="10"/>
  <c r="F2222" i="10"/>
  <c r="D2222" i="10"/>
  <c r="F2221" i="10"/>
  <c r="D2221" i="10"/>
  <c r="F2220" i="10"/>
  <c r="D2220" i="10"/>
  <c r="F2219" i="10"/>
  <c r="D2219" i="10"/>
  <c r="F2218" i="10"/>
  <c r="D2218" i="10"/>
  <c r="F2217" i="10"/>
  <c r="D2217" i="10"/>
  <c r="F2216" i="10"/>
  <c r="D2216" i="10"/>
  <c r="F2215" i="10"/>
  <c r="D2215" i="10"/>
  <c r="F2214" i="10"/>
  <c r="D2214" i="10"/>
  <c r="F2213" i="10"/>
  <c r="D2213" i="10"/>
  <c r="F2212" i="10"/>
  <c r="D2212" i="10"/>
  <c r="F2211" i="10"/>
  <c r="D2211" i="10"/>
  <c r="F2210" i="10"/>
  <c r="D2210" i="10"/>
  <c r="F2209" i="10"/>
  <c r="D2209" i="10"/>
  <c r="F2208" i="10"/>
  <c r="D2208" i="10"/>
  <c r="F2207" i="10"/>
  <c r="D2207" i="10"/>
  <c r="F2206" i="10"/>
  <c r="D2206" i="10"/>
  <c r="F2205" i="10"/>
  <c r="D2205" i="10"/>
  <c r="F2204" i="10"/>
  <c r="D2204" i="10"/>
  <c r="F2203" i="10"/>
  <c r="D2203" i="10"/>
  <c r="F2202" i="10"/>
  <c r="D2202" i="10"/>
  <c r="F2201" i="10"/>
  <c r="D2201" i="10"/>
  <c r="F2200" i="10"/>
  <c r="D2200" i="10"/>
  <c r="F2199" i="10"/>
  <c r="D2199" i="10"/>
  <c r="F2198" i="10"/>
  <c r="D2198" i="10"/>
  <c r="F2197" i="10"/>
  <c r="D2197" i="10"/>
  <c r="F2196" i="10"/>
  <c r="D2196" i="10"/>
  <c r="F2195" i="10"/>
  <c r="D2195" i="10"/>
  <c r="F2194" i="10"/>
  <c r="D2194" i="10"/>
  <c r="F2193" i="10"/>
  <c r="D2193" i="10"/>
  <c r="F2192" i="10"/>
  <c r="D2192" i="10"/>
  <c r="F2191" i="10"/>
  <c r="D2191" i="10"/>
  <c r="F2190" i="10"/>
  <c r="D2190" i="10"/>
  <c r="F2189" i="10"/>
  <c r="D2189" i="10"/>
  <c r="F2188" i="10"/>
  <c r="D2188" i="10"/>
  <c r="F2187" i="10"/>
  <c r="D2187" i="10"/>
  <c r="F2186" i="10"/>
  <c r="D2186" i="10"/>
  <c r="F2185" i="10"/>
  <c r="D2185" i="10"/>
  <c r="F2184" i="10"/>
  <c r="D2184" i="10"/>
  <c r="F2183" i="10"/>
  <c r="D2183" i="10"/>
  <c r="F2182" i="10"/>
  <c r="D2182" i="10"/>
  <c r="F2181" i="10"/>
  <c r="D2181" i="10"/>
  <c r="F2180" i="10"/>
  <c r="D2180" i="10"/>
  <c r="F2179" i="10"/>
  <c r="D2179" i="10"/>
  <c r="F2178" i="10"/>
  <c r="D2178" i="10"/>
  <c r="F2177" i="10"/>
  <c r="D2177" i="10"/>
  <c r="F2176" i="10"/>
  <c r="D2176" i="10"/>
  <c r="F2175" i="10"/>
  <c r="D2175" i="10"/>
  <c r="F2174" i="10"/>
  <c r="D2174" i="10"/>
  <c r="F2173" i="10"/>
  <c r="D2173" i="10"/>
  <c r="F2172" i="10"/>
  <c r="D2172" i="10"/>
  <c r="F2171" i="10"/>
  <c r="D2171" i="10"/>
  <c r="F2170" i="10"/>
  <c r="D2170" i="10"/>
  <c r="F2169" i="10"/>
  <c r="D2169" i="10"/>
  <c r="F2168" i="10"/>
  <c r="D2168" i="10"/>
  <c r="F2167" i="10"/>
  <c r="D2167" i="10"/>
  <c r="F2166" i="10"/>
  <c r="D2166" i="10"/>
  <c r="F2165" i="10"/>
  <c r="D2165" i="10"/>
  <c r="F2164" i="10"/>
  <c r="D2164" i="10"/>
  <c r="F2163" i="10"/>
  <c r="D2163" i="10"/>
  <c r="F2162" i="10"/>
  <c r="D2162" i="10"/>
  <c r="F2161" i="10"/>
  <c r="D2161" i="10"/>
  <c r="F2160" i="10"/>
  <c r="D2160" i="10"/>
  <c r="F2159" i="10"/>
  <c r="D2159" i="10"/>
  <c r="F2158" i="10"/>
  <c r="D2158" i="10"/>
  <c r="F2157" i="10"/>
  <c r="D2157" i="10"/>
  <c r="F2156" i="10"/>
  <c r="D2156" i="10"/>
  <c r="F2155" i="10"/>
  <c r="D2155" i="10"/>
  <c r="F2154" i="10"/>
  <c r="D2154" i="10"/>
  <c r="F2153" i="10"/>
  <c r="D2153" i="10"/>
  <c r="F2152" i="10"/>
  <c r="D2152" i="10"/>
  <c r="F2151" i="10"/>
  <c r="D2151" i="10"/>
  <c r="F2150" i="10"/>
  <c r="D2150" i="10"/>
  <c r="F2149" i="10"/>
  <c r="D2149" i="10"/>
  <c r="F2148" i="10"/>
  <c r="D2148" i="10"/>
  <c r="F2147" i="10"/>
  <c r="D2147" i="10"/>
  <c r="F2146" i="10"/>
  <c r="D2146" i="10"/>
  <c r="F2145" i="10"/>
  <c r="D2145" i="10"/>
  <c r="F2144" i="10"/>
  <c r="D2144" i="10"/>
  <c r="F2143" i="10"/>
  <c r="D2143" i="10"/>
  <c r="F2142" i="10"/>
  <c r="D2142" i="10"/>
  <c r="F2141" i="10"/>
  <c r="D2141" i="10"/>
  <c r="F2140" i="10"/>
  <c r="D2140" i="10"/>
  <c r="F2139" i="10"/>
  <c r="D2139" i="10"/>
  <c r="F2138" i="10"/>
  <c r="D2138" i="10"/>
  <c r="F2137" i="10"/>
  <c r="D2137" i="10"/>
  <c r="F2136" i="10"/>
  <c r="D2136" i="10"/>
  <c r="F2135" i="10"/>
  <c r="D2135" i="10"/>
  <c r="F2134" i="10"/>
  <c r="D2134" i="10"/>
  <c r="F2133" i="10"/>
  <c r="D2133" i="10"/>
  <c r="F2132" i="10"/>
  <c r="D2132" i="10"/>
  <c r="F2131" i="10"/>
  <c r="D2131" i="10"/>
  <c r="F2130" i="10"/>
  <c r="D2130" i="10"/>
  <c r="F2129" i="10"/>
  <c r="D2129" i="10"/>
  <c r="F2128" i="10"/>
  <c r="D2128" i="10"/>
  <c r="F2127" i="10"/>
  <c r="D2127" i="10"/>
  <c r="F2126" i="10"/>
  <c r="D2126" i="10"/>
  <c r="F2125" i="10"/>
  <c r="D2125" i="10"/>
  <c r="F2124" i="10"/>
  <c r="D2124" i="10"/>
  <c r="F2123" i="10"/>
  <c r="D2123" i="10"/>
  <c r="F2122" i="10"/>
  <c r="D2122" i="10"/>
  <c r="F2121" i="10"/>
  <c r="D2121" i="10"/>
  <c r="F2120" i="10"/>
  <c r="D2120" i="10"/>
  <c r="F2119" i="10"/>
  <c r="D2119" i="10"/>
  <c r="F2118" i="10"/>
  <c r="D2118" i="10"/>
  <c r="F2117" i="10"/>
  <c r="D2117" i="10"/>
  <c r="F2116" i="10"/>
  <c r="D2116" i="10"/>
  <c r="F2115" i="10"/>
  <c r="D2115" i="10"/>
  <c r="F2114" i="10"/>
  <c r="D2114" i="10"/>
  <c r="F2113" i="10"/>
  <c r="D2113" i="10"/>
  <c r="F2112" i="10"/>
  <c r="D2112" i="10"/>
  <c r="F2111" i="10"/>
  <c r="D2111" i="10"/>
  <c r="F2110" i="10"/>
  <c r="D2110" i="10"/>
  <c r="F2109" i="10"/>
  <c r="D2109" i="10"/>
  <c r="F2108" i="10"/>
  <c r="D2108" i="10"/>
  <c r="F2107" i="10"/>
  <c r="D2107" i="10"/>
  <c r="F2106" i="10"/>
  <c r="D2106" i="10"/>
  <c r="F2105" i="10"/>
  <c r="D2105" i="10"/>
  <c r="F2104" i="10"/>
  <c r="D2104" i="10"/>
  <c r="F2103" i="10"/>
  <c r="D2103" i="10"/>
  <c r="F2102" i="10"/>
  <c r="D2102" i="10"/>
  <c r="F2101" i="10"/>
  <c r="D2101" i="10"/>
  <c r="F2100" i="10"/>
  <c r="D2100" i="10"/>
  <c r="F2099" i="10"/>
  <c r="D2099" i="10"/>
  <c r="F2098" i="10"/>
  <c r="D2098" i="10"/>
  <c r="F2097" i="10"/>
  <c r="D2097" i="10"/>
  <c r="F2096" i="10"/>
  <c r="D2096" i="10"/>
  <c r="F2095" i="10"/>
  <c r="D2095" i="10"/>
  <c r="F2094" i="10"/>
  <c r="D2094" i="10"/>
  <c r="F2093" i="10"/>
  <c r="D2093" i="10"/>
  <c r="F2092" i="10"/>
  <c r="D2092" i="10"/>
  <c r="F2091" i="10"/>
  <c r="D2091" i="10"/>
  <c r="F2090" i="10"/>
  <c r="D2090" i="10"/>
  <c r="F2089" i="10"/>
  <c r="D2089" i="10"/>
  <c r="F2088" i="10"/>
  <c r="D2088" i="10"/>
  <c r="F2087" i="10"/>
  <c r="D2087" i="10"/>
  <c r="F2086" i="10"/>
  <c r="D2086" i="10"/>
  <c r="F2085" i="10"/>
  <c r="D2085" i="10"/>
  <c r="F2084" i="10"/>
  <c r="D2084" i="10"/>
  <c r="F2083" i="10"/>
  <c r="D2083" i="10"/>
  <c r="F2082" i="10"/>
  <c r="D2082" i="10"/>
  <c r="F2081" i="10"/>
  <c r="D2081" i="10"/>
  <c r="F2080" i="10"/>
  <c r="D2080" i="10"/>
  <c r="F2079" i="10"/>
  <c r="D2079" i="10"/>
  <c r="F2078" i="10"/>
  <c r="D2078" i="10"/>
  <c r="F2077" i="10"/>
  <c r="D2077" i="10"/>
  <c r="F2076" i="10"/>
  <c r="D2076" i="10"/>
  <c r="F2075" i="10"/>
  <c r="D2075" i="10"/>
  <c r="F2074" i="10"/>
  <c r="D2074" i="10"/>
  <c r="F2073" i="10"/>
  <c r="D2073" i="10"/>
  <c r="F2072" i="10"/>
  <c r="D2072" i="10"/>
  <c r="F2071" i="10"/>
  <c r="D2071" i="10"/>
  <c r="F2070" i="10"/>
  <c r="D2070" i="10"/>
  <c r="F2069" i="10"/>
  <c r="D2069" i="10"/>
  <c r="F2068" i="10"/>
  <c r="D2068" i="10"/>
  <c r="F2067" i="10"/>
  <c r="D2067" i="10"/>
  <c r="F2066" i="10"/>
  <c r="D2066" i="10"/>
  <c r="F2065" i="10"/>
  <c r="D2065" i="10"/>
  <c r="F2064" i="10"/>
  <c r="D2064" i="10"/>
  <c r="F2063" i="10"/>
  <c r="D2063" i="10"/>
  <c r="F2062" i="10"/>
  <c r="D2062" i="10"/>
  <c r="F2061" i="10"/>
  <c r="D2061" i="10"/>
  <c r="F2060" i="10"/>
  <c r="D2060" i="10"/>
  <c r="F2059" i="10"/>
  <c r="D2059" i="10"/>
  <c r="F2058" i="10"/>
  <c r="D2058" i="10"/>
  <c r="F2057" i="10"/>
  <c r="D2057" i="10"/>
  <c r="F2056" i="10"/>
  <c r="D2056" i="10"/>
  <c r="F2055" i="10"/>
  <c r="D2055" i="10"/>
  <c r="F2054" i="10"/>
  <c r="D2054" i="10"/>
  <c r="F2053" i="10"/>
  <c r="D2053" i="10"/>
  <c r="F2052" i="10"/>
  <c r="D2052" i="10"/>
  <c r="F2051" i="10"/>
  <c r="D2051" i="10"/>
  <c r="F2050" i="10"/>
  <c r="D2050" i="10"/>
  <c r="F2049" i="10"/>
  <c r="D2049" i="10"/>
  <c r="F2048" i="10"/>
  <c r="D2048" i="10"/>
  <c r="F2047" i="10"/>
  <c r="D2047" i="10"/>
  <c r="F2046" i="10"/>
  <c r="D2046" i="10"/>
  <c r="F2045" i="10"/>
  <c r="D2045" i="10"/>
  <c r="F2044" i="10"/>
  <c r="D2044" i="10"/>
  <c r="F2043" i="10"/>
  <c r="D2043" i="10"/>
  <c r="F2042" i="10"/>
  <c r="D2042" i="10"/>
  <c r="F2041" i="10"/>
  <c r="D2041" i="10"/>
  <c r="F2040" i="10"/>
  <c r="D2040" i="10"/>
  <c r="F2039" i="10"/>
  <c r="D2039" i="10"/>
  <c r="F2038" i="10"/>
  <c r="D2038" i="10"/>
  <c r="F2037" i="10"/>
  <c r="D2037" i="10"/>
  <c r="F2036" i="10"/>
  <c r="D2036" i="10"/>
  <c r="F2035" i="10"/>
  <c r="D2035" i="10"/>
  <c r="F2034" i="10"/>
  <c r="D2034" i="10"/>
  <c r="F2033" i="10"/>
  <c r="D2033" i="10"/>
  <c r="F2032" i="10"/>
  <c r="D2032" i="10"/>
  <c r="F2031" i="10"/>
  <c r="D2031" i="10"/>
  <c r="F2030" i="10"/>
  <c r="D2030" i="10"/>
  <c r="F2029" i="10"/>
  <c r="D2029" i="10"/>
  <c r="F2028" i="10"/>
  <c r="D2028" i="10"/>
  <c r="F2027" i="10"/>
  <c r="D2027" i="10"/>
  <c r="F2026" i="10"/>
  <c r="D2026" i="10"/>
  <c r="F2025" i="10"/>
  <c r="D2025" i="10"/>
  <c r="F2024" i="10"/>
  <c r="D2024" i="10"/>
  <c r="F2023" i="10"/>
  <c r="D2023" i="10"/>
  <c r="F2022" i="10"/>
  <c r="D2022" i="10"/>
  <c r="F2021" i="10"/>
  <c r="D2021" i="10"/>
  <c r="F2020" i="10"/>
  <c r="D2020" i="10"/>
  <c r="F2019" i="10"/>
  <c r="D2019" i="10"/>
  <c r="F2018" i="10"/>
  <c r="D2018" i="10"/>
  <c r="F2017" i="10"/>
  <c r="D2017" i="10"/>
  <c r="F2016" i="10"/>
  <c r="D2016" i="10"/>
  <c r="F2015" i="10"/>
  <c r="D2015" i="10"/>
  <c r="F2014" i="10"/>
  <c r="D2014" i="10"/>
  <c r="F2013" i="10"/>
  <c r="D2013" i="10"/>
  <c r="F2012" i="10"/>
  <c r="D2012" i="10"/>
  <c r="F2011" i="10"/>
  <c r="D2011" i="10"/>
  <c r="F2010" i="10"/>
  <c r="D2010" i="10"/>
  <c r="F2009" i="10"/>
  <c r="D2009" i="10"/>
  <c r="F2008" i="10"/>
  <c r="D2008" i="10"/>
  <c r="F2007" i="10"/>
  <c r="D2007" i="10"/>
  <c r="F2006" i="10"/>
  <c r="D2006" i="10"/>
  <c r="F2005" i="10"/>
  <c r="D2005" i="10"/>
  <c r="F2004" i="10"/>
  <c r="D2004" i="10"/>
  <c r="F2003" i="10"/>
  <c r="D2003" i="10"/>
  <c r="F2002" i="10"/>
  <c r="D2002" i="10"/>
  <c r="F2001" i="10"/>
  <c r="D2001" i="10"/>
  <c r="F2000" i="10"/>
  <c r="D2000" i="10"/>
  <c r="F1999" i="10"/>
  <c r="D1999" i="10"/>
  <c r="F1998" i="10"/>
  <c r="D1998" i="10"/>
  <c r="F1997" i="10"/>
  <c r="D1997" i="10"/>
  <c r="F1996" i="10"/>
  <c r="D1996" i="10"/>
  <c r="F1995" i="10"/>
  <c r="D1995" i="10"/>
  <c r="F1994" i="10"/>
  <c r="D1994" i="10"/>
  <c r="F1993" i="10"/>
  <c r="D1993" i="10"/>
  <c r="F1992" i="10"/>
  <c r="D1992" i="10"/>
  <c r="F1991" i="10"/>
  <c r="D1991" i="10"/>
  <c r="F1990" i="10"/>
  <c r="D1990" i="10"/>
  <c r="F1989" i="10"/>
  <c r="D1989" i="10"/>
  <c r="F1988" i="10"/>
  <c r="D1988" i="10"/>
  <c r="F1987" i="10"/>
  <c r="D1987" i="10"/>
  <c r="F1986" i="10"/>
  <c r="D1986" i="10"/>
  <c r="F1985" i="10"/>
  <c r="D1985" i="10"/>
  <c r="F1984" i="10"/>
  <c r="D1984" i="10"/>
  <c r="F1983" i="10"/>
  <c r="D1983" i="10"/>
  <c r="F1982" i="10"/>
  <c r="D1982" i="10"/>
  <c r="F1981" i="10"/>
  <c r="D1981" i="10"/>
  <c r="F1980" i="10"/>
  <c r="D1980" i="10"/>
  <c r="F1979" i="10"/>
  <c r="D1979" i="10"/>
  <c r="F1978" i="10"/>
  <c r="D1978" i="10"/>
  <c r="F1977" i="10"/>
  <c r="D1977" i="10"/>
  <c r="F1976" i="10"/>
  <c r="D1976" i="10"/>
  <c r="F1975" i="10"/>
  <c r="D1975" i="10"/>
  <c r="F1974" i="10"/>
  <c r="D1974" i="10"/>
  <c r="F1973" i="10"/>
  <c r="D1973" i="10"/>
  <c r="F1972" i="10"/>
  <c r="D1972" i="10"/>
  <c r="F1971" i="10"/>
  <c r="D1971" i="10"/>
  <c r="F1970" i="10"/>
  <c r="D1970" i="10"/>
  <c r="F1969" i="10"/>
  <c r="D1969" i="10"/>
  <c r="F1968" i="10"/>
  <c r="D1968" i="10"/>
  <c r="F1967" i="10"/>
  <c r="D1967" i="10"/>
  <c r="F1966" i="10"/>
  <c r="D1966" i="10"/>
  <c r="F1965" i="10"/>
  <c r="D1965" i="10"/>
  <c r="F1964" i="10"/>
  <c r="D1964" i="10"/>
  <c r="F1963" i="10"/>
  <c r="D1963" i="10"/>
  <c r="F1962" i="10"/>
  <c r="D1962" i="10"/>
  <c r="F1961" i="10"/>
  <c r="D1961" i="10"/>
  <c r="F1960" i="10"/>
  <c r="D1960" i="10"/>
  <c r="F1959" i="10"/>
  <c r="D1959" i="10"/>
  <c r="F1958" i="10"/>
  <c r="D1958" i="10"/>
  <c r="F1957" i="10"/>
  <c r="D1957" i="10"/>
  <c r="F1956" i="10"/>
  <c r="D1956" i="10"/>
  <c r="F1955" i="10"/>
  <c r="D1955" i="10"/>
  <c r="F1954" i="10"/>
  <c r="D1954" i="10"/>
  <c r="F1953" i="10"/>
  <c r="D1953" i="10"/>
  <c r="F1952" i="10"/>
  <c r="D1952" i="10"/>
  <c r="F1951" i="10"/>
  <c r="D1951" i="10"/>
  <c r="F1950" i="10"/>
  <c r="D1950" i="10"/>
  <c r="F1949" i="10"/>
  <c r="D1949" i="10"/>
  <c r="F1948" i="10"/>
  <c r="D1948" i="10"/>
  <c r="F1947" i="10"/>
  <c r="D1947" i="10"/>
  <c r="F1946" i="10"/>
  <c r="D1946" i="10"/>
  <c r="F1945" i="10"/>
  <c r="D1945" i="10"/>
  <c r="F1944" i="10"/>
  <c r="D1944" i="10"/>
  <c r="F1943" i="10"/>
  <c r="D1943" i="10"/>
  <c r="F1942" i="10"/>
  <c r="D1942" i="10"/>
  <c r="F1941" i="10"/>
  <c r="D1941" i="10"/>
  <c r="F1940" i="10"/>
  <c r="D1940" i="10"/>
  <c r="F1939" i="10"/>
  <c r="D1939" i="10"/>
  <c r="F1938" i="10"/>
  <c r="D1938" i="10"/>
  <c r="F1937" i="10"/>
  <c r="D1937" i="10"/>
  <c r="F1936" i="10"/>
  <c r="D1936" i="10"/>
  <c r="F1935" i="10"/>
  <c r="D1935" i="10"/>
  <c r="F1934" i="10"/>
  <c r="D1934" i="10"/>
  <c r="F1933" i="10"/>
  <c r="D1933" i="10"/>
  <c r="F1932" i="10"/>
  <c r="D1932" i="10"/>
  <c r="F1931" i="10"/>
  <c r="D1931" i="10"/>
  <c r="F1930" i="10"/>
  <c r="D1930" i="10"/>
  <c r="F1929" i="10"/>
  <c r="D1929" i="10"/>
  <c r="F1928" i="10"/>
  <c r="D1928" i="10"/>
  <c r="F1927" i="10"/>
  <c r="D1927" i="10"/>
  <c r="F1926" i="10"/>
  <c r="D1926" i="10"/>
  <c r="F1925" i="10"/>
  <c r="D1925" i="10"/>
  <c r="F1924" i="10"/>
  <c r="D1924" i="10"/>
  <c r="F1923" i="10"/>
  <c r="D1923" i="10"/>
  <c r="F1922" i="10"/>
  <c r="D1922" i="10"/>
  <c r="F1921" i="10"/>
  <c r="D1921" i="10"/>
  <c r="F1920" i="10"/>
  <c r="D1920" i="10"/>
  <c r="F1919" i="10"/>
  <c r="D1919" i="10"/>
  <c r="F1918" i="10"/>
  <c r="D1918" i="10"/>
  <c r="F1917" i="10"/>
  <c r="D1917" i="10"/>
  <c r="F1916" i="10"/>
  <c r="D1916" i="10"/>
  <c r="F1915" i="10"/>
  <c r="D1915" i="10"/>
  <c r="F1914" i="10"/>
  <c r="D1914" i="10"/>
  <c r="F1913" i="10"/>
  <c r="D1913" i="10"/>
  <c r="F1912" i="10"/>
  <c r="D1912" i="10"/>
  <c r="F1911" i="10"/>
  <c r="D1911" i="10"/>
  <c r="F1910" i="10"/>
  <c r="D1910" i="10"/>
  <c r="F1909" i="10"/>
  <c r="D1909" i="10"/>
  <c r="F1908" i="10"/>
  <c r="D1908" i="10"/>
  <c r="F1907" i="10"/>
  <c r="D1907" i="10"/>
  <c r="F1906" i="10"/>
  <c r="D1906" i="10"/>
  <c r="F1905" i="10"/>
  <c r="D1905" i="10"/>
  <c r="F1904" i="10"/>
  <c r="D1904" i="10"/>
  <c r="F1903" i="10"/>
  <c r="D1903" i="10"/>
  <c r="F1902" i="10"/>
  <c r="D1902" i="10"/>
  <c r="F1901" i="10"/>
  <c r="D1901" i="10"/>
  <c r="F1900" i="10"/>
  <c r="D1900" i="10"/>
  <c r="F1899" i="10"/>
  <c r="D1899" i="10"/>
  <c r="F1898" i="10"/>
  <c r="D1898" i="10"/>
  <c r="F1897" i="10"/>
  <c r="D1897" i="10"/>
  <c r="F1896" i="10"/>
  <c r="D1896" i="10"/>
  <c r="F1895" i="10"/>
  <c r="D1895" i="10"/>
  <c r="F1894" i="10"/>
  <c r="D1894" i="10"/>
  <c r="F1893" i="10"/>
  <c r="D1893" i="10"/>
  <c r="F1892" i="10"/>
  <c r="D1892" i="10"/>
  <c r="F1891" i="10"/>
  <c r="D1891" i="10"/>
  <c r="F1890" i="10"/>
  <c r="D1890" i="10"/>
  <c r="F1889" i="10"/>
  <c r="D1889" i="10"/>
  <c r="F1888" i="10"/>
  <c r="D1888" i="10"/>
  <c r="F1887" i="10"/>
  <c r="D1887" i="10"/>
  <c r="F1886" i="10"/>
  <c r="D1886" i="10"/>
  <c r="F1885" i="10"/>
  <c r="D1885" i="10"/>
  <c r="F1884" i="10"/>
  <c r="D1884" i="10"/>
  <c r="F1883" i="10"/>
  <c r="D1883" i="10"/>
  <c r="F1882" i="10"/>
  <c r="D1882" i="10"/>
  <c r="F1881" i="10"/>
  <c r="D1881" i="10"/>
  <c r="F1880" i="10"/>
  <c r="D1880" i="10"/>
  <c r="F1879" i="10"/>
  <c r="D1879" i="10"/>
  <c r="F1878" i="10"/>
  <c r="D1878" i="10"/>
  <c r="F1877" i="10"/>
  <c r="D1877" i="10"/>
  <c r="F1876" i="10"/>
  <c r="D1876" i="10"/>
  <c r="F1875" i="10"/>
  <c r="D1875" i="10"/>
  <c r="F1874" i="10"/>
  <c r="D1874" i="10"/>
  <c r="F1873" i="10"/>
  <c r="D1873" i="10"/>
  <c r="F1872" i="10"/>
  <c r="D1872" i="10"/>
  <c r="F1871" i="10"/>
  <c r="D1871" i="10"/>
  <c r="F1870" i="10"/>
  <c r="D1870" i="10"/>
  <c r="F1869" i="10"/>
  <c r="D1869" i="10"/>
  <c r="F1868" i="10"/>
  <c r="D1868" i="10"/>
  <c r="F1867" i="10"/>
  <c r="D1867" i="10"/>
  <c r="F1866" i="10"/>
  <c r="D1866" i="10"/>
  <c r="F1865" i="10"/>
  <c r="D1865" i="10"/>
  <c r="F1864" i="10"/>
  <c r="D1864" i="10"/>
  <c r="F1863" i="10"/>
  <c r="D1863" i="10"/>
  <c r="F1862" i="10"/>
  <c r="D1862" i="10"/>
  <c r="F1861" i="10"/>
  <c r="D1861" i="10"/>
  <c r="F1860" i="10"/>
  <c r="D1860" i="10"/>
  <c r="F1859" i="10"/>
  <c r="D1859" i="10"/>
  <c r="F1858" i="10"/>
  <c r="D1858" i="10"/>
  <c r="F1857" i="10"/>
  <c r="D1857" i="10"/>
  <c r="F1856" i="10"/>
  <c r="D1856" i="10"/>
  <c r="F1855" i="10"/>
  <c r="D1855" i="10"/>
  <c r="F1854" i="10"/>
  <c r="D1854" i="10"/>
  <c r="F1853" i="10"/>
  <c r="D1853" i="10"/>
  <c r="F1852" i="10"/>
  <c r="D1852" i="10"/>
  <c r="F1851" i="10"/>
  <c r="D1851" i="10"/>
  <c r="F1850" i="10"/>
  <c r="D1850" i="10"/>
  <c r="F1849" i="10"/>
  <c r="D1849" i="10"/>
  <c r="F1848" i="10"/>
  <c r="D1848" i="10"/>
  <c r="F1847" i="10"/>
  <c r="D1847" i="10"/>
  <c r="F1846" i="10"/>
  <c r="D1846" i="10"/>
  <c r="F1845" i="10"/>
  <c r="D1845" i="10"/>
  <c r="F1844" i="10"/>
  <c r="D1844" i="10"/>
  <c r="F1843" i="10"/>
  <c r="D1843" i="10"/>
  <c r="F1842" i="10"/>
  <c r="D1842" i="10"/>
  <c r="F1841" i="10"/>
  <c r="D1841" i="10"/>
  <c r="F1840" i="10"/>
  <c r="D1840" i="10"/>
  <c r="F1839" i="10"/>
  <c r="D1839" i="10"/>
  <c r="F1838" i="10"/>
  <c r="D1838" i="10"/>
  <c r="F1837" i="10"/>
  <c r="D1837" i="10"/>
  <c r="F1836" i="10"/>
  <c r="D1836" i="10"/>
  <c r="F1835" i="10"/>
  <c r="D1835" i="10"/>
  <c r="F1834" i="10"/>
  <c r="D1834" i="10"/>
  <c r="F1833" i="10"/>
  <c r="D1833" i="10"/>
  <c r="F1832" i="10"/>
  <c r="D1832" i="10"/>
  <c r="F1831" i="10"/>
  <c r="D1831" i="10"/>
  <c r="F1830" i="10"/>
  <c r="D1830" i="10"/>
  <c r="F1829" i="10"/>
  <c r="D1829" i="10"/>
  <c r="F1828" i="10"/>
  <c r="D1828" i="10"/>
  <c r="F1827" i="10"/>
  <c r="D1827" i="10"/>
  <c r="F1826" i="10"/>
  <c r="D1826" i="10"/>
  <c r="F1825" i="10"/>
  <c r="D1825" i="10"/>
  <c r="F1824" i="10"/>
  <c r="D1824" i="10"/>
  <c r="F1823" i="10"/>
  <c r="D1823" i="10"/>
  <c r="F1822" i="10"/>
  <c r="D1822" i="10"/>
  <c r="F1821" i="10"/>
  <c r="D1821" i="10"/>
  <c r="F1820" i="10"/>
  <c r="D1820" i="10"/>
  <c r="F1819" i="10"/>
  <c r="D1819" i="10"/>
  <c r="F1818" i="10"/>
  <c r="D1818" i="10"/>
  <c r="F1817" i="10"/>
  <c r="D1817" i="10"/>
  <c r="F1816" i="10"/>
  <c r="D1816" i="10"/>
  <c r="F1815" i="10"/>
  <c r="D1815" i="10"/>
  <c r="F1814" i="10"/>
  <c r="D1814" i="10"/>
  <c r="F1813" i="10"/>
  <c r="D1813" i="10"/>
  <c r="F1812" i="10"/>
  <c r="D1812" i="10"/>
  <c r="F1811" i="10"/>
  <c r="D1811" i="10"/>
  <c r="F1810" i="10"/>
  <c r="D1810" i="10"/>
  <c r="F1809" i="10"/>
  <c r="D1809" i="10"/>
  <c r="F1808" i="10"/>
  <c r="D1808" i="10"/>
  <c r="F1807" i="10"/>
  <c r="D1807" i="10"/>
  <c r="F1806" i="10"/>
  <c r="D1806" i="10"/>
  <c r="F1805" i="10"/>
  <c r="D1805" i="10"/>
  <c r="F1804" i="10"/>
  <c r="D1804" i="10"/>
  <c r="F1803" i="10"/>
  <c r="D1803" i="10"/>
  <c r="F1802" i="10"/>
  <c r="D1802" i="10"/>
  <c r="F1801" i="10"/>
  <c r="D1801" i="10"/>
  <c r="F1800" i="10"/>
  <c r="D1800" i="10"/>
  <c r="F1799" i="10"/>
  <c r="D1799" i="10"/>
  <c r="F1798" i="10"/>
  <c r="D1798" i="10"/>
  <c r="F1797" i="10"/>
  <c r="D1797" i="10"/>
  <c r="F1796" i="10"/>
  <c r="D1796" i="10"/>
  <c r="F1795" i="10"/>
  <c r="D1795" i="10"/>
  <c r="F1794" i="10"/>
  <c r="D1794" i="10"/>
  <c r="F1793" i="10"/>
  <c r="D1793" i="10"/>
  <c r="F1792" i="10"/>
  <c r="D1792" i="10"/>
  <c r="F1791" i="10"/>
  <c r="D1791" i="10"/>
  <c r="F1790" i="10"/>
  <c r="D1790" i="10"/>
  <c r="F1789" i="10"/>
  <c r="D1789" i="10"/>
  <c r="F1788" i="10"/>
  <c r="D1788" i="10"/>
  <c r="F1787" i="10"/>
  <c r="D1787" i="10"/>
  <c r="F1786" i="10"/>
  <c r="D1786" i="10"/>
  <c r="F1785" i="10"/>
  <c r="D1785" i="10"/>
  <c r="F1784" i="10"/>
  <c r="D1784" i="10"/>
  <c r="F1783" i="10"/>
  <c r="D1783" i="10"/>
  <c r="F1782" i="10"/>
  <c r="D1782" i="10"/>
  <c r="F1781" i="10"/>
  <c r="D1781" i="10"/>
  <c r="F1780" i="10"/>
  <c r="D1780" i="10"/>
  <c r="F1779" i="10"/>
  <c r="D1779" i="10"/>
  <c r="F1778" i="10"/>
  <c r="D1778" i="10"/>
  <c r="F1777" i="10"/>
  <c r="D1777" i="10"/>
  <c r="F1776" i="10"/>
  <c r="D1776" i="10"/>
  <c r="F1775" i="10"/>
  <c r="D1775" i="10"/>
  <c r="F1774" i="10"/>
  <c r="D1774" i="10"/>
  <c r="F1773" i="10"/>
  <c r="D1773" i="10"/>
  <c r="F1772" i="10"/>
  <c r="D1772" i="10"/>
  <c r="F1771" i="10"/>
  <c r="D1771" i="10"/>
  <c r="F1770" i="10"/>
  <c r="D1770" i="10"/>
  <c r="F1769" i="10"/>
  <c r="D1769" i="10"/>
  <c r="F1768" i="10"/>
  <c r="D1768" i="10"/>
  <c r="F1767" i="10"/>
  <c r="D1767" i="10"/>
  <c r="F1766" i="10"/>
  <c r="D1766" i="10"/>
  <c r="F1765" i="10"/>
  <c r="D1765" i="10"/>
  <c r="F1764" i="10"/>
  <c r="D1764" i="10"/>
  <c r="F1763" i="10"/>
  <c r="D1763" i="10"/>
  <c r="F1762" i="10"/>
  <c r="D1762" i="10"/>
  <c r="F1761" i="10"/>
  <c r="D1761" i="10"/>
  <c r="F1760" i="10"/>
  <c r="D1760" i="10"/>
  <c r="F1759" i="10"/>
  <c r="D1759" i="10"/>
  <c r="F1758" i="10"/>
  <c r="D1758" i="10"/>
  <c r="F1757" i="10"/>
  <c r="D1757" i="10"/>
  <c r="F1756" i="10"/>
  <c r="D1756" i="10"/>
  <c r="F1755" i="10"/>
  <c r="D1755" i="10"/>
  <c r="F1754" i="10"/>
  <c r="D1754" i="10"/>
  <c r="F1753" i="10"/>
  <c r="D1753" i="10"/>
  <c r="F1752" i="10"/>
  <c r="D1752" i="10"/>
  <c r="F1751" i="10"/>
  <c r="D1751" i="10"/>
  <c r="F1750" i="10"/>
  <c r="D1750" i="10"/>
  <c r="F1749" i="10"/>
  <c r="D1749" i="10"/>
  <c r="F1748" i="10"/>
  <c r="D1748" i="10"/>
  <c r="F1747" i="10"/>
  <c r="D1747" i="10"/>
  <c r="F1746" i="10"/>
  <c r="D1746" i="10"/>
  <c r="F1745" i="10"/>
  <c r="D1745" i="10"/>
  <c r="F1744" i="10"/>
  <c r="D1744" i="10"/>
  <c r="F1743" i="10"/>
  <c r="D1743" i="10"/>
  <c r="F1742" i="10"/>
  <c r="D1742" i="10"/>
  <c r="F1741" i="10"/>
  <c r="D1741" i="10"/>
  <c r="F1740" i="10"/>
  <c r="D1740" i="10"/>
  <c r="F1739" i="10"/>
  <c r="D1739" i="10"/>
  <c r="F1738" i="10"/>
  <c r="D1738" i="10"/>
  <c r="F1737" i="10"/>
  <c r="D1737" i="10"/>
  <c r="F1736" i="10"/>
  <c r="D1736" i="10"/>
  <c r="F1735" i="10"/>
  <c r="D1735" i="10"/>
  <c r="F1734" i="10"/>
  <c r="D1734" i="10"/>
  <c r="F1733" i="10"/>
  <c r="D1733" i="10"/>
  <c r="F1732" i="10"/>
  <c r="D1732" i="10"/>
  <c r="F1731" i="10"/>
  <c r="D1731" i="10"/>
  <c r="F1730" i="10"/>
  <c r="D1730" i="10"/>
  <c r="F1729" i="10"/>
  <c r="D1729" i="10"/>
  <c r="F1728" i="10"/>
  <c r="D1728" i="10"/>
  <c r="F1727" i="10"/>
  <c r="D1727" i="10"/>
  <c r="F1726" i="10"/>
  <c r="D1726" i="10"/>
  <c r="F1725" i="10"/>
  <c r="D1725" i="10"/>
  <c r="F1724" i="10"/>
  <c r="D1724" i="10"/>
  <c r="F1723" i="10"/>
  <c r="D1723" i="10"/>
  <c r="F1722" i="10"/>
  <c r="D1722" i="10"/>
  <c r="F1721" i="10"/>
  <c r="D1721" i="10"/>
  <c r="F1720" i="10"/>
  <c r="D1720" i="10"/>
  <c r="F1719" i="10"/>
  <c r="D1719" i="10"/>
  <c r="F1718" i="10"/>
  <c r="D1718" i="10"/>
  <c r="F1717" i="10"/>
  <c r="D1717" i="10"/>
  <c r="F1716" i="10"/>
  <c r="D1716" i="10"/>
  <c r="F1715" i="10"/>
  <c r="D1715" i="10"/>
  <c r="F1714" i="10"/>
  <c r="D1714" i="10"/>
  <c r="F1713" i="10"/>
  <c r="D1713" i="10"/>
  <c r="F1712" i="10"/>
  <c r="D1712" i="10"/>
  <c r="F1711" i="10"/>
  <c r="D1711" i="10"/>
  <c r="F1710" i="10"/>
  <c r="D1710" i="10"/>
  <c r="F1709" i="10"/>
  <c r="D1709" i="10"/>
  <c r="F1708" i="10"/>
  <c r="D1708" i="10"/>
  <c r="F1707" i="10"/>
  <c r="D1707" i="10"/>
  <c r="F1706" i="10"/>
  <c r="D1706" i="10"/>
  <c r="F1705" i="10"/>
  <c r="D1705" i="10"/>
  <c r="F1704" i="10"/>
  <c r="D1704" i="10"/>
  <c r="F1703" i="10"/>
  <c r="D1703" i="10"/>
  <c r="F1702" i="10"/>
  <c r="D1702" i="10"/>
  <c r="F1701" i="10"/>
  <c r="D1701" i="10"/>
  <c r="F1700" i="10"/>
  <c r="D1700" i="10"/>
  <c r="F1699" i="10"/>
  <c r="D1699" i="10"/>
  <c r="F1698" i="10"/>
  <c r="D1698" i="10"/>
  <c r="F1697" i="10"/>
  <c r="D1697" i="10"/>
  <c r="F1696" i="10"/>
  <c r="D1696" i="10"/>
  <c r="F1695" i="10"/>
  <c r="D1695" i="10"/>
  <c r="F1694" i="10"/>
  <c r="D1694" i="10"/>
  <c r="F1693" i="10"/>
  <c r="D1693" i="10"/>
  <c r="F1692" i="10"/>
  <c r="D1692" i="10"/>
  <c r="F1691" i="10"/>
  <c r="D1691" i="10"/>
  <c r="F1690" i="10"/>
  <c r="D1690" i="10"/>
  <c r="F1689" i="10"/>
  <c r="D1689" i="10"/>
  <c r="F1688" i="10"/>
  <c r="D1688" i="10"/>
  <c r="F1687" i="10"/>
  <c r="D1687" i="10"/>
  <c r="F1686" i="10"/>
  <c r="D1686" i="10"/>
  <c r="F1685" i="10"/>
  <c r="D1685" i="10"/>
  <c r="F1684" i="10"/>
  <c r="D1684" i="10"/>
  <c r="F1683" i="10"/>
  <c r="D1683" i="10"/>
  <c r="F1682" i="10"/>
  <c r="D1682" i="10"/>
  <c r="F1681" i="10"/>
  <c r="D1681" i="10"/>
  <c r="F1680" i="10"/>
  <c r="D1680" i="10"/>
  <c r="F1679" i="10"/>
  <c r="D1679" i="10"/>
  <c r="F1678" i="10"/>
  <c r="D1678" i="10"/>
  <c r="F1677" i="10"/>
  <c r="D1677" i="10"/>
  <c r="F1676" i="10"/>
  <c r="D1676" i="10"/>
  <c r="F1675" i="10"/>
  <c r="D1675" i="10"/>
  <c r="F1674" i="10"/>
  <c r="D1674" i="10"/>
  <c r="F1673" i="10"/>
  <c r="D1673" i="10"/>
  <c r="F1672" i="10"/>
  <c r="D1672" i="10"/>
  <c r="F1671" i="10"/>
  <c r="D1671" i="10"/>
  <c r="F1670" i="10"/>
  <c r="D1670" i="10"/>
  <c r="F1669" i="10"/>
  <c r="D1669" i="10"/>
  <c r="F1668" i="10"/>
  <c r="D1668" i="10"/>
  <c r="F1667" i="10"/>
  <c r="D1667" i="10"/>
  <c r="F1666" i="10"/>
  <c r="D1666" i="10"/>
  <c r="F1665" i="10"/>
  <c r="D1665" i="10"/>
  <c r="F1664" i="10"/>
  <c r="D1664" i="10"/>
  <c r="F1663" i="10"/>
  <c r="D1663" i="10"/>
  <c r="F1662" i="10"/>
  <c r="D1662" i="10"/>
  <c r="F1661" i="10"/>
  <c r="D1661" i="10"/>
  <c r="F1660" i="10"/>
  <c r="D1660" i="10"/>
  <c r="F1659" i="10"/>
  <c r="D1659" i="10"/>
  <c r="F1658" i="10"/>
  <c r="D1658" i="10"/>
  <c r="F1657" i="10"/>
  <c r="D1657" i="10"/>
  <c r="F1656" i="10"/>
  <c r="D1656" i="10"/>
  <c r="F1655" i="10"/>
  <c r="D1655" i="10"/>
  <c r="F1654" i="10"/>
  <c r="D1654" i="10"/>
  <c r="F1653" i="10"/>
  <c r="D1653" i="10"/>
  <c r="F1652" i="10"/>
  <c r="D1652" i="10"/>
  <c r="F1651" i="10"/>
  <c r="D1651" i="10"/>
  <c r="F1650" i="10"/>
  <c r="D1650" i="10"/>
  <c r="F1649" i="10"/>
  <c r="D1649" i="10"/>
  <c r="F1648" i="10"/>
  <c r="D1648" i="10"/>
  <c r="F1647" i="10"/>
  <c r="D1647" i="10"/>
  <c r="F1646" i="10"/>
  <c r="D1646" i="10"/>
  <c r="F1645" i="10"/>
  <c r="D1645" i="10"/>
  <c r="F1644" i="10"/>
  <c r="D1644" i="10"/>
  <c r="F1643" i="10"/>
  <c r="D1643" i="10"/>
  <c r="F1642" i="10"/>
  <c r="D1642" i="10"/>
  <c r="F1641" i="10"/>
  <c r="D1641" i="10"/>
  <c r="F1640" i="10"/>
  <c r="D1640" i="10"/>
  <c r="F1639" i="10"/>
  <c r="D1639" i="10"/>
  <c r="F1638" i="10"/>
  <c r="D1638" i="10"/>
  <c r="F1637" i="10"/>
  <c r="D1637" i="10"/>
  <c r="F1636" i="10"/>
  <c r="D1636" i="10"/>
  <c r="F1635" i="10"/>
  <c r="D1635" i="10"/>
  <c r="F1634" i="10"/>
  <c r="D1634" i="10"/>
  <c r="F1633" i="10"/>
  <c r="D1633" i="10"/>
  <c r="F1632" i="10"/>
  <c r="D1632" i="10"/>
  <c r="F1631" i="10"/>
  <c r="D1631" i="10"/>
  <c r="F1630" i="10"/>
  <c r="D1630" i="10"/>
  <c r="F1629" i="10"/>
  <c r="D1629" i="10"/>
  <c r="F1628" i="10"/>
  <c r="D1628" i="10"/>
  <c r="F1627" i="10"/>
  <c r="D1627" i="10"/>
  <c r="F1626" i="10"/>
  <c r="D1626" i="10"/>
  <c r="F1625" i="10"/>
  <c r="D1625" i="10"/>
  <c r="F1624" i="10"/>
  <c r="D1624" i="10"/>
  <c r="F1623" i="10"/>
  <c r="D1623" i="10"/>
  <c r="F1622" i="10"/>
  <c r="D1622" i="10"/>
  <c r="F1621" i="10"/>
  <c r="D1621" i="10"/>
  <c r="F1620" i="10"/>
  <c r="D1620" i="10"/>
  <c r="F1619" i="10"/>
  <c r="D1619" i="10"/>
  <c r="F1618" i="10"/>
  <c r="D1618" i="10"/>
  <c r="F1617" i="10"/>
  <c r="D1617" i="10"/>
  <c r="F1616" i="10"/>
  <c r="D1616" i="10"/>
  <c r="F1615" i="10"/>
  <c r="D1615" i="10"/>
  <c r="F1614" i="10"/>
  <c r="D1614" i="10"/>
  <c r="F1613" i="10"/>
  <c r="D1613" i="10"/>
  <c r="F1612" i="10"/>
  <c r="D1612" i="10"/>
  <c r="F1611" i="10"/>
  <c r="D1611" i="10"/>
  <c r="F1610" i="10"/>
  <c r="D1610" i="10"/>
  <c r="F1609" i="10"/>
  <c r="D1609" i="10"/>
  <c r="F1608" i="10"/>
  <c r="D1608" i="10"/>
  <c r="F1607" i="10"/>
  <c r="D1607" i="10"/>
  <c r="F1606" i="10"/>
  <c r="D1606" i="10"/>
  <c r="F1605" i="10"/>
  <c r="D1605" i="10"/>
  <c r="F1604" i="10"/>
  <c r="D1604" i="10"/>
  <c r="F1603" i="10"/>
  <c r="D1603" i="10"/>
  <c r="F1602" i="10"/>
  <c r="D1602" i="10"/>
  <c r="F1601" i="10"/>
  <c r="D1601" i="10"/>
  <c r="F1600" i="10"/>
  <c r="D1600" i="10"/>
  <c r="F1599" i="10"/>
  <c r="D1599" i="10"/>
  <c r="F1598" i="10"/>
  <c r="D1598" i="10"/>
  <c r="F1597" i="10"/>
  <c r="D1597" i="10"/>
  <c r="F1596" i="10"/>
  <c r="D1596" i="10"/>
  <c r="F1595" i="10"/>
  <c r="D1595" i="10"/>
  <c r="F1594" i="10"/>
  <c r="D1594" i="10"/>
  <c r="F1593" i="10"/>
  <c r="D1593" i="10"/>
  <c r="F1592" i="10"/>
  <c r="D1592" i="10"/>
  <c r="F1591" i="10"/>
  <c r="D1591" i="10"/>
  <c r="F1590" i="10"/>
  <c r="D1590" i="10"/>
  <c r="F1589" i="10"/>
  <c r="D1589" i="10"/>
  <c r="F1588" i="10"/>
  <c r="D1588" i="10"/>
  <c r="F1587" i="10"/>
  <c r="D1587" i="10"/>
  <c r="F1586" i="10"/>
  <c r="D1586" i="10"/>
  <c r="F1585" i="10"/>
  <c r="D1585" i="10"/>
  <c r="F1584" i="10"/>
  <c r="D1584" i="10"/>
  <c r="F1583" i="10"/>
  <c r="D1583" i="10"/>
  <c r="F1582" i="10"/>
  <c r="D1582" i="10"/>
  <c r="F1581" i="10"/>
  <c r="D1581" i="10"/>
  <c r="F1580" i="10"/>
  <c r="D1580" i="10"/>
  <c r="F1579" i="10"/>
  <c r="D1579" i="10"/>
  <c r="F1578" i="10"/>
  <c r="D1578" i="10"/>
  <c r="F1577" i="10"/>
  <c r="D1577" i="10"/>
  <c r="F1576" i="10"/>
  <c r="D1576" i="10"/>
  <c r="F1575" i="10"/>
  <c r="D1575" i="10"/>
  <c r="F1574" i="10"/>
  <c r="D1574" i="10"/>
  <c r="F1573" i="10"/>
  <c r="D1573" i="10"/>
  <c r="F1572" i="10"/>
  <c r="D1572" i="10"/>
  <c r="F1571" i="10"/>
  <c r="D1571" i="10"/>
  <c r="F1570" i="10"/>
  <c r="D1570" i="10"/>
  <c r="F1569" i="10"/>
  <c r="D1569" i="10"/>
  <c r="F1568" i="10"/>
  <c r="D1568" i="10"/>
  <c r="F1567" i="10"/>
  <c r="D1567" i="10"/>
  <c r="F1566" i="10"/>
  <c r="D1566" i="10"/>
  <c r="F1565" i="10"/>
  <c r="D1565" i="10"/>
  <c r="F1564" i="10"/>
  <c r="D1564" i="10"/>
  <c r="F1563" i="10"/>
  <c r="D1563" i="10"/>
  <c r="F1562" i="10"/>
  <c r="D1562" i="10"/>
  <c r="F1561" i="10"/>
  <c r="D1561" i="10"/>
  <c r="F1560" i="10"/>
  <c r="D1560" i="10"/>
  <c r="F1559" i="10"/>
  <c r="D1559" i="10"/>
  <c r="F1558" i="10"/>
  <c r="D1558" i="10"/>
  <c r="F1557" i="10"/>
  <c r="D1557" i="10"/>
  <c r="F1556" i="10"/>
  <c r="D1556" i="10"/>
  <c r="F1555" i="10"/>
  <c r="D1555" i="10"/>
  <c r="F1554" i="10"/>
  <c r="D1554" i="10"/>
  <c r="F1553" i="10"/>
  <c r="D1553" i="10"/>
  <c r="F1552" i="10"/>
  <c r="D1552" i="10"/>
  <c r="F1551" i="10"/>
  <c r="D1551" i="10"/>
  <c r="F1550" i="10"/>
  <c r="D1550" i="10"/>
  <c r="F1549" i="10"/>
  <c r="D1549" i="10"/>
  <c r="F1548" i="10"/>
  <c r="D1548" i="10"/>
  <c r="F1547" i="10"/>
  <c r="D1547" i="10"/>
  <c r="F1546" i="10"/>
  <c r="D1546" i="10"/>
  <c r="F1545" i="10"/>
  <c r="D1545" i="10"/>
  <c r="F1544" i="10"/>
  <c r="D1544" i="10"/>
  <c r="F1543" i="10"/>
  <c r="D1543" i="10"/>
  <c r="F1542" i="10"/>
  <c r="D1542" i="10"/>
  <c r="F1541" i="10"/>
  <c r="D1541" i="10"/>
  <c r="F1540" i="10"/>
  <c r="D1540" i="10"/>
  <c r="F1539" i="10"/>
  <c r="D1539" i="10"/>
  <c r="F1538" i="10"/>
  <c r="D1538" i="10"/>
  <c r="F1537" i="10"/>
  <c r="D1537" i="10"/>
  <c r="F1536" i="10"/>
  <c r="D1536" i="10"/>
  <c r="F1535" i="10"/>
  <c r="D1535" i="10"/>
  <c r="F1534" i="10"/>
  <c r="D1534" i="10"/>
  <c r="F1533" i="10"/>
  <c r="D1533" i="10"/>
  <c r="F1532" i="10"/>
  <c r="D1532" i="10"/>
  <c r="F1531" i="10"/>
  <c r="D1531" i="10"/>
  <c r="F1530" i="10"/>
  <c r="D1530" i="10"/>
  <c r="F1529" i="10"/>
  <c r="D1529" i="10"/>
  <c r="F1528" i="10"/>
  <c r="D1528" i="10"/>
  <c r="F1527" i="10"/>
  <c r="D1527" i="10"/>
  <c r="F1526" i="10"/>
  <c r="D1526" i="10"/>
  <c r="F1525" i="10"/>
  <c r="D1525" i="10"/>
  <c r="F1524" i="10"/>
  <c r="D1524" i="10"/>
  <c r="F1523" i="10"/>
  <c r="D1523" i="10"/>
  <c r="F1522" i="10"/>
  <c r="D1522" i="10"/>
  <c r="F1521" i="10"/>
  <c r="D1521" i="10"/>
  <c r="F1520" i="10"/>
  <c r="D1520" i="10"/>
  <c r="F1519" i="10"/>
  <c r="D1519" i="10"/>
  <c r="F1518" i="10"/>
  <c r="D1518" i="10"/>
  <c r="F1517" i="10"/>
  <c r="D1517" i="10"/>
  <c r="F1516" i="10"/>
  <c r="D1516" i="10"/>
  <c r="F1515" i="10"/>
  <c r="D1515" i="10"/>
  <c r="F1514" i="10"/>
  <c r="D1514" i="10"/>
  <c r="F1513" i="10"/>
  <c r="D1513" i="10"/>
  <c r="F1512" i="10"/>
  <c r="D1512" i="10"/>
  <c r="F1511" i="10"/>
  <c r="D1511" i="10"/>
  <c r="F1510" i="10"/>
  <c r="D1510" i="10"/>
  <c r="F1509" i="10"/>
  <c r="D1509" i="10"/>
  <c r="F1508" i="10"/>
  <c r="D1508" i="10"/>
  <c r="F1507" i="10"/>
  <c r="D1507" i="10"/>
  <c r="F1506" i="10"/>
  <c r="D1506" i="10"/>
  <c r="F1505" i="10"/>
  <c r="D1505" i="10"/>
  <c r="F1504" i="10"/>
  <c r="D1504" i="10"/>
  <c r="F1503" i="10"/>
  <c r="D1503" i="10"/>
  <c r="F1502" i="10"/>
  <c r="D1502" i="10"/>
  <c r="F1501" i="10"/>
  <c r="D1501" i="10"/>
  <c r="F1500" i="10"/>
  <c r="D1500" i="10"/>
  <c r="F1499" i="10"/>
  <c r="D1499" i="10"/>
  <c r="F1498" i="10"/>
  <c r="D1498" i="10"/>
  <c r="F1497" i="10"/>
  <c r="D1497" i="10"/>
  <c r="F1496" i="10"/>
  <c r="D1496" i="10"/>
  <c r="F1495" i="10"/>
  <c r="D1495" i="10"/>
  <c r="F1494" i="10"/>
  <c r="D1494" i="10"/>
  <c r="F1493" i="10"/>
  <c r="D1493" i="10"/>
  <c r="F1492" i="10"/>
  <c r="D1492" i="10"/>
  <c r="F1491" i="10"/>
  <c r="D1491" i="10"/>
  <c r="F1490" i="10"/>
  <c r="D1490" i="10"/>
  <c r="F1489" i="10"/>
  <c r="D1489" i="10"/>
  <c r="F1488" i="10"/>
  <c r="D1488" i="10"/>
  <c r="F1487" i="10"/>
  <c r="D1487" i="10"/>
  <c r="F1486" i="10"/>
  <c r="D1486" i="10"/>
  <c r="F1485" i="10"/>
  <c r="D1485" i="10"/>
  <c r="F1484" i="10"/>
  <c r="D1484" i="10"/>
  <c r="F1483" i="10"/>
  <c r="D1483" i="10"/>
  <c r="F1482" i="10"/>
  <c r="D1482" i="10"/>
  <c r="F1481" i="10"/>
  <c r="D1481" i="10"/>
  <c r="F1480" i="10"/>
  <c r="D1480" i="10"/>
  <c r="F1479" i="10"/>
  <c r="D1479" i="10"/>
  <c r="F1478" i="10"/>
  <c r="D1478" i="10"/>
  <c r="F1477" i="10"/>
  <c r="D1477" i="10"/>
  <c r="F1476" i="10"/>
  <c r="D1476" i="10"/>
  <c r="F1475" i="10"/>
  <c r="D1475" i="10"/>
  <c r="F1474" i="10"/>
  <c r="D1474" i="10"/>
  <c r="F1473" i="10"/>
  <c r="D1473" i="10"/>
  <c r="F1472" i="10"/>
  <c r="D1472" i="10"/>
  <c r="F1471" i="10"/>
  <c r="D1471" i="10"/>
  <c r="F1470" i="10"/>
  <c r="D1470" i="10"/>
  <c r="F1469" i="10"/>
  <c r="D1469" i="10"/>
  <c r="F1468" i="10"/>
  <c r="D1468" i="10"/>
  <c r="F1467" i="10"/>
  <c r="D1467" i="10"/>
  <c r="F1466" i="10"/>
  <c r="D1466" i="10"/>
  <c r="F1465" i="10"/>
  <c r="D1465" i="10"/>
  <c r="F1464" i="10"/>
  <c r="D1464" i="10"/>
  <c r="F1463" i="10"/>
  <c r="D1463" i="10"/>
  <c r="F1462" i="10"/>
  <c r="D1462" i="10"/>
  <c r="F1461" i="10"/>
  <c r="D1461" i="10"/>
  <c r="F1460" i="10"/>
  <c r="D1460" i="10"/>
  <c r="F1459" i="10"/>
  <c r="D1459" i="10"/>
  <c r="F1458" i="10"/>
  <c r="D1458" i="10"/>
  <c r="F1457" i="10"/>
  <c r="D1457" i="10"/>
  <c r="F1456" i="10"/>
  <c r="D1456" i="10"/>
  <c r="F1455" i="10"/>
  <c r="D1455" i="10"/>
  <c r="F1454" i="10"/>
  <c r="D1454" i="10"/>
  <c r="F1453" i="10"/>
  <c r="D1453" i="10"/>
  <c r="F1452" i="10"/>
  <c r="D1452" i="10"/>
  <c r="F1451" i="10"/>
  <c r="D1451" i="10"/>
  <c r="F1450" i="10"/>
  <c r="D1450" i="10"/>
  <c r="F1449" i="10"/>
  <c r="D1449" i="10"/>
  <c r="F1448" i="10"/>
  <c r="D1448" i="10"/>
  <c r="F1447" i="10"/>
  <c r="D1447" i="10"/>
  <c r="F1446" i="10"/>
  <c r="D1446" i="10"/>
  <c r="F1445" i="10"/>
  <c r="D1445" i="10"/>
  <c r="F1444" i="10"/>
  <c r="D1444" i="10"/>
  <c r="F1443" i="10"/>
  <c r="D1443" i="10"/>
  <c r="F1442" i="10"/>
  <c r="D1442" i="10"/>
  <c r="F1441" i="10"/>
  <c r="D1441" i="10"/>
  <c r="F1440" i="10"/>
  <c r="D1440" i="10"/>
  <c r="F1439" i="10"/>
  <c r="D1439" i="10"/>
  <c r="F1438" i="10"/>
  <c r="D1438" i="10"/>
  <c r="F1437" i="10"/>
  <c r="D1437" i="10"/>
  <c r="F1436" i="10"/>
  <c r="D1436" i="10"/>
  <c r="F1435" i="10"/>
  <c r="D1435" i="10"/>
  <c r="F1434" i="10"/>
  <c r="D1434" i="10"/>
  <c r="F1433" i="10"/>
  <c r="D1433" i="10"/>
  <c r="F1432" i="10"/>
  <c r="D1432" i="10"/>
  <c r="F1431" i="10"/>
  <c r="D1431" i="10"/>
  <c r="F1430" i="10"/>
  <c r="D1430" i="10"/>
  <c r="F1429" i="10"/>
  <c r="D1429" i="10"/>
  <c r="F1428" i="10"/>
  <c r="D1428" i="10"/>
  <c r="F1427" i="10"/>
  <c r="D1427" i="10"/>
  <c r="F1426" i="10"/>
  <c r="D1426" i="10"/>
  <c r="F1425" i="10"/>
  <c r="D1425" i="10"/>
  <c r="F1424" i="10"/>
  <c r="D1424" i="10"/>
  <c r="F1423" i="10"/>
  <c r="D1423" i="10"/>
  <c r="F1422" i="10"/>
  <c r="D1422" i="10"/>
  <c r="F1421" i="10"/>
  <c r="D1421" i="10"/>
  <c r="F1420" i="10"/>
  <c r="D1420" i="10"/>
  <c r="F1419" i="10"/>
  <c r="D1419" i="10"/>
  <c r="F1418" i="10"/>
  <c r="D1418" i="10"/>
  <c r="F1417" i="10"/>
  <c r="D1417" i="10"/>
  <c r="F1416" i="10"/>
  <c r="D1416" i="10"/>
  <c r="F1415" i="10"/>
  <c r="D1415" i="10"/>
  <c r="F1414" i="10"/>
  <c r="D1414" i="10"/>
  <c r="F1413" i="10"/>
  <c r="D1413" i="10"/>
  <c r="F1412" i="10"/>
  <c r="D1412" i="10"/>
  <c r="F1411" i="10"/>
  <c r="D1411" i="10"/>
  <c r="F1410" i="10"/>
  <c r="D1410" i="10"/>
  <c r="F1409" i="10"/>
  <c r="D1409" i="10"/>
  <c r="F1408" i="10"/>
  <c r="D1408" i="10"/>
  <c r="F1407" i="10"/>
  <c r="D1407" i="10"/>
  <c r="F1406" i="10"/>
  <c r="D1406" i="10"/>
  <c r="F1405" i="10"/>
  <c r="D1405" i="10"/>
  <c r="F1404" i="10"/>
  <c r="D1404" i="10"/>
  <c r="F1403" i="10"/>
  <c r="D1403" i="10"/>
  <c r="F1402" i="10"/>
  <c r="D1402" i="10"/>
  <c r="F1401" i="10"/>
  <c r="D1401" i="10"/>
  <c r="F1400" i="10"/>
  <c r="D1400" i="10"/>
  <c r="F1399" i="10"/>
  <c r="D1399" i="10"/>
  <c r="F1398" i="10"/>
  <c r="D1398" i="10"/>
  <c r="F1397" i="10"/>
  <c r="D1397" i="10"/>
  <c r="F1396" i="10"/>
  <c r="D1396" i="10"/>
  <c r="F1395" i="10"/>
  <c r="D1395" i="10"/>
  <c r="F1394" i="10"/>
  <c r="D1394" i="10"/>
  <c r="F1393" i="10"/>
  <c r="D1393" i="10"/>
  <c r="F1392" i="10"/>
  <c r="D1392" i="10"/>
  <c r="F1391" i="10"/>
  <c r="D1391" i="10"/>
  <c r="F1390" i="10"/>
  <c r="D1390" i="10"/>
  <c r="F1389" i="10"/>
  <c r="D1389" i="10"/>
  <c r="F1388" i="10"/>
  <c r="D1388" i="10"/>
  <c r="F1387" i="10"/>
  <c r="D1387" i="10"/>
  <c r="F1386" i="10"/>
  <c r="D1386" i="10"/>
  <c r="F1385" i="10"/>
  <c r="D1385" i="10"/>
  <c r="F1384" i="10"/>
  <c r="D1384" i="10"/>
  <c r="F1383" i="10"/>
  <c r="D1383" i="10"/>
  <c r="F1382" i="10"/>
  <c r="D1382" i="10"/>
  <c r="F1381" i="10"/>
  <c r="D1381" i="10"/>
  <c r="F1380" i="10"/>
  <c r="D1380" i="10"/>
  <c r="F1379" i="10"/>
  <c r="D1379" i="10"/>
  <c r="F1378" i="10"/>
  <c r="D1378" i="10"/>
  <c r="F1377" i="10"/>
  <c r="D1377" i="10"/>
  <c r="F1376" i="10"/>
  <c r="D1376" i="10"/>
  <c r="F1375" i="10"/>
  <c r="D1375" i="10"/>
  <c r="F1374" i="10"/>
  <c r="D1374" i="10"/>
  <c r="F1373" i="10"/>
  <c r="D1373" i="10"/>
  <c r="F1372" i="10"/>
  <c r="D1372" i="10"/>
  <c r="F1371" i="10"/>
  <c r="D1371" i="10"/>
  <c r="F1370" i="10"/>
  <c r="D1370" i="10"/>
  <c r="F1369" i="10"/>
  <c r="D1369" i="10"/>
  <c r="F1368" i="10"/>
  <c r="D1368" i="10"/>
  <c r="F1367" i="10"/>
  <c r="D1367" i="10"/>
  <c r="F1366" i="10"/>
  <c r="D1366" i="10"/>
  <c r="F1365" i="10"/>
  <c r="D1365" i="10"/>
  <c r="F1364" i="10"/>
  <c r="D1364" i="10"/>
  <c r="F1363" i="10"/>
  <c r="D1363" i="10"/>
  <c r="F1362" i="10"/>
  <c r="D1362" i="10"/>
  <c r="F1361" i="10"/>
  <c r="D1361" i="10"/>
  <c r="F1360" i="10"/>
  <c r="D1360" i="10"/>
  <c r="F1359" i="10"/>
  <c r="D1359" i="10"/>
  <c r="F1358" i="10"/>
  <c r="D1358" i="10"/>
  <c r="F1357" i="10"/>
  <c r="D1357" i="10"/>
  <c r="F1356" i="10"/>
  <c r="D1356" i="10"/>
  <c r="F1355" i="10"/>
  <c r="D1355" i="10"/>
  <c r="F1354" i="10"/>
  <c r="D1354" i="10"/>
  <c r="F1353" i="10"/>
  <c r="D1353" i="10"/>
  <c r="F1352" i="10"/>
  <c r="D1352" i="10"/>
  <c r="F1351" i="10"/>
  <c r="D1351" i="10"/>
  <c r="F1350" i="10"/>
  <c r="D1350" i="10"/>
  <c r="F1349" i="10"/>
  <c r="D1349" i="10"/>
  <c r="F1348" i="10"/>
  <c r="D1348" i="10"/>
  <c r="F1347" i="10"/>
  <c r="D1347" i="10"/>
  <c r="F1346" i="10"/>
  <c r="D1346" i="10"/>
  <c r="F1345" i="10"/>
  <c r="D1345" i="10"/>
  <c r="F1344" i="10"/>
  <c r="D1344" i="10"/>
  <c r="F1343" i="10"/>
  <c r="D1343" i="10"/>
  <c r="F1342" i="10"/>
  <c r="D1342" i="10"/>
  <c r="F1341" i="10"/>
  <c r="D1341" i="10"/>
  <c r="F1340" i="10"/>
  <c r="D1340" i="10"/>
  <c r="F1339" i="10"/>
  <c r="D1339" i="10"/>
  <c r="F1338" i="10"/>
  <c r="D1338" i="10"/>
  <c r="F1337" i="10"/>
  <c r="D1337" i="10"/>
  <c r="F1336" i="10"/>
  <c r="D1336" i="10"/>
  <c r="F1335" i="10"/>
  <c r="D1335" i="10"/>
  <c r="F1334" i="10"/>
  <c r="D1334" i="10"/>
  <c r="F1333" i="10"/>
  <c r="D1333" i="10"/>
  <c r="F1332" i="10"/>
  <c r="D1332" i="10"/>
  <c r="F1331" i="10"/>
  <c r="D1331" i="10"/>
  <c r="F1330" i="10"/>
  <c r="D1330" i="10"/>
  <c r="F1329" i="10"/>
  <c r="D1329" i="10"/>
  <c r="F1328" i="10"/>
  <c r="D1328" i="10"/>
  <c r="F1327" i="10"/>
  <c r="D1327" i="10"/>
  <c r="F1326" i="10"/>
  <c r="D1326" i="10"/>
  <c r="F1325" i="10"/>
  <c r="D1325" i="10"/>
  <c r="F1324" i="10"/>
  <c r="D1324" i="10"/>
  <c r="F1323" i="10"/>
  <c r="D1323" i="10"/>
  <c r="F1322" i="10"/>
  <c r="D1322" i="10"/>
  <c r="F1321" i="10"/>
  <c r="D1321" i="10"/>
  <c r="F1320" i="10"/>
  <c r="D1320" i="10"/>
  <c r="F1319" i="10"/>
  <c r="D1319" i="10"/>
  <c r="F1318" i="10"/>
  <c r="D1318" i="10"/>
  <c r="F1317" i="10"/>
  <c r="D1317" i="10"/>
  <c r="F1316" i="10"/>
  <c r="D1316" i="10"/>
  <c r="F1315" i="10"/>
  <c r="D1315" i="10"/>
  <c r="F1314" i="10"/>
  <c r="D1314" i="10"/>
  <c r="F1313" i="10"/>
  <c r="D1313" i="10"/>
  <c r="F1312" i="10"/>
  <c r="D1312" i="10"/>
  <c r="F1311" i="10"/>
  <c r="D1311" i="10"/>
  <c r="F1310" i="10"/>
  <c r="D1310" i="10"/>
  <c r="F1309" i="10"/>
  <c r="D1309" i="10"/>
  <c r="F1308" i="10"/>
  <c r="D1308" i="10"/>
  <c r="F1307" i="10"/>
  <c r="D1307" i="10"/>
  <c r="F1306" i="10"/>
  <c r="D1306" i="10"/>
  <c r="F1305" i="10"/>
  <c r="D1305" i="10"/>
  <c r="F1304" i="10"/>
  <c r="D1304" i="10"/>
  <c r="F1303" i="10"/>
  <c r="D1303" i="10"/>
  <c r="F1302" i="10"/>
  <c r="D1302" i="10"/>
  <c r="F1301" i="10"/>
  <c r="D1301" i="10"/>
  <c r="F1300" i="10"/>
  <c r="D1300" i="10"/>
  <c r="F1299" i="10"/>
  <c r="D1299" i="10"/>
  <c r="F1298" i="10"/>
  <c r="D1298" i="10"/>
  <c r="F1297" i="10"/>
  <c r="D1297" i="10"/>
  <c r="F1296" i="10"/>
  <c r="D1296" i="10"/>
  <c r="F1295" i="10"/>
  <c r="D1295" i="10"/>
  <c r="F1294" i="10"/>
  <c r="D1294" i="10"/>
  <c r="F1293" i="10"/>
  <c r="D1293" i="10"/>
  <c r="F1292" i="10"/>
  <c r="D1292" i="10"/>
  <c r="F1291" i="10"/>
  <c r="D1291" i="10"/>
  <c r="F1290" i="10"/>
  <c r="D1290" i="10"/>
  <c r="F1289" i="10"/>
  <c r="D1289" i="10"/>
  <c r="F1288" i="10"/>
  <c r="D1288" i="10"/>
  <c r="F1287" i="10"/>
  <c r="D1287" i="10"/>
  <c r="F1286" i="10"/>
  <c r="D1286" i="10"/>
  <c r="F1285" i="10"/>
  <c r="D1285" i="10"/>
  <c r="F1284" i="10"/>
  <c r="D1284" i="10"/>
  <c r="F1283" i="10"/>
  <c r="D1283" i="10"/>
  <c r="F1282" i="10"/>
  <c r="D1282" i="10"/>
  <c r="F1281" i="10"/>
  <c r="D1281" i="10"/>
  <c r="F1280" i="10"/>
  <c r="D1280" i="10"/>
  <c r="F1279" i="10"/>
  <c r="D1279" i="10"/>
  <c r="F1278" i="10"/>
  <c r="D1278" i="10"/>
  <c r="F1277" i="10"/>
  <c r="D1277" i="10"/>
  <c r="F1276" i="10"/>
  <c r="D1276" i="10"/>
  <c r="F1275" i="10"/>
  <c r="D1275" i="10"/>
  <c r="F1274" i="10"/>
  <c r="D1274" i="10"/>
  <c r="F1273" i="10"/>
  <c r="D1273" i="10"/>
  <c r="F1272" i="10"/>
  <c r="D1272" i="10"/>
  <c r="F1271" i="10"/>
  <c r="D1271" i="10"/>
  <c r="F1270" i="10"/>
  <c r="D1270" i="10"/>
  <c r="F1269" i="10"/>
  <c r="D1269" i="10"/>
  <c r="F1268" i="10"/>
  <c r="D1268" i="10"/>
  <c r="F1267" i="10"/>
  <c r="D1267" i="10"/>
  <c r="F1266" i="10"/>
  <c r="D1266" i="10"/>
  <c r="F1265" i="10"/>
  <c r="D1265" i="10"/>
  <c r="F1264" i="10"/>
  <c r="D1264" i="10"/>
  <c r="F1263" i="10"/>
  <c r="D1263" i="10"/>
  <c r="F1262" i="10"/>
  <c r="D1262" i="10"/>
  <c r="F1261" i="10"/>
  <c r="D1261" i="10"/>
  <c r="F1260" i="10"/>
  <c r="D1260" i="10"/>
  <c r="F1259" i="10"/>
  <c r="D1259" i="10"/>
  <c r="F1258" i="10"/>
  <c r="D1258" i="10"/>
  <c r="F1257" i="10"/>
  <c r="D1257" i="10"/>
  <c r="F1256" i="10"/>
  <c r="D1256" i="10"/>
  <c r="F1255" i="10"/>
  <c r="D1255" i="10"/>
  <c r="F1254" i="10"/>
  <c r="D1254" i="10"/>
  <c r="F1253" i="10"/>
  <c r="D1253" i="10"/>
  <c r="F1252" i="10"/>
  <c r="D1252" i="10"/>
  <c r="F1251" i="10"/>
  <c r="D1251" i="10"/>
  <c r="F1250" i="10"/>
  <c r="D1250" i="10"/>
  <c r="F1249" i="10"/>
  <c r="D1249" i="10"/>
  <c r="F1248" i="10"/>
  <c r="D1248" i="10"/>
  <c r="F1247" i="10"/>
  <c r="D1247" i="10"/>
  <c r="F1246" i="10"/>
  <c r="D1246" i="10"/>
  <c r="F1245" i="10"/>
  <c r="D1245" i="10"/>
  <c r="F1244" i="10"/>
  <c r="D1244" i="10"/>
  <c r="F1243" i="10"/>
  <c r="D1243" i="10"/>
  <c r="F1242" i="10"/>
  <c r="D1242" i="10"/>
  <c r="F1241" i="10"/>
  <c r="D1241" i="10"/>
  <c r="F1240" i="10"/>
  <c r="D1240" i="10"/>
  <c r="F1239" i="10"/>
  <c r="D1239" i="10"/>
  <c r="F1238" i="10"/>
  <c r="D1238" i="10"/>
  <c r="F1237" i="10"/>
  <c r="D1237" i="10"/>
  <c r="F1236" i="10"/>
  <c r="D1236" i="10"/>
  <c r="F1235" i="10"/>
  <c r="D1235" i="10"/>
  <c r="F1234" i="10"/>
  <c r="D1234" i="10"/>
  <c r="F1233" i="10"/>
  <c r="D1233" i="10"/>
  <c r="F1232" i="10"/>
  <c r="D1232" i="10"/>
  <c r="F1231" i="10"/>
  <c r="D1231" i="10"/>
  <c r="F1230" i="10"/>
  <c r="D1230" i="10"/>
  <c r="F1229" i="10"/>
  <c r="D1229" i="10"/>
  <c r="F1228" i="10"/>
  <c r="D1228" i="10"/>
  <c r="F1227" i="10"/>
  <c r="D1227" i="10"/>
  <c r="F1226" i="10"/>
  <c r="D1226" i="10"/>
  <c r="F1225" i="10"/>
  <c r="D1225" i="10"/>
  <c r="F1224" i="10"/>
  <c r="D1224" i="10"/>
  <c r="F1223" i="10"/>
  <c r="D1223" i="10"/>
  <c r="F1222" i="10"/>
  <c r="D1222" i="10"/>
  <c r="F1221" i="10"/>
  <c r="D1221" i="10"/>
  <c r="F1220" i="10"/>
  <c r="D1220" i="10"/>
  <c r="F1219" i="10"/>
  <c r="D1219" i="10"/>
  <c r="F1218" i="10"/>
  <c r="D1218" i="10"/>
  <c r="F1217" i="10"/>
  <c r="D1217" i="10"/>
  <c r="F1216" i="10"/>
  <c r="D1216" i="10"/>
  <c r="F1215" i="10"/>
  <c r="D1215" i="10"/>
  <c r="F1214" i="10"/>
  <c r="D1214" i="10"/>
  <c r="F1213" i="10"/>
  <c r="D1213" i="10"/>
  <c r="F1212" i="10"/>
  <c r="D1212" i="10"/>
  <c r="F1211" i="10"/>
  <c r="D1211" i="10"/>
  <c r="F1210" i="10"/>
  <c r="D1210" i="10"/>
  <c r="F1209" i="10"/>
  <c r="D1209" i="10"/>
  <c r="F1208" i="10"/>
  <c r="D1208" i="10"/>
  <c r="F1207" i="10"/>
  <c r="D1207" i="10"/>
  <c r="F1206" i="10"/>
  <c r="D1206" i="10"/>
  <c r="F1205" i="10"/>
  <c r="D1205" i="10"/>
  <c r="F1204" i="10"/>
  <c r="D1204" i="10"/>
  <c r="F1203" i="10"/>
  <c r="D1203" i="10"/>
  <c r="F1202" i="10"/>
  <c r="D1202" i="10"/>
  <c r="F1201" i="10"/>
  <c r="D1201" i="10"/>
  <c r="F1200" i="10"/>
  <c r="D1200" i="10"/>
  <c r="F1199" i="10"/>
  <c r="D1199" i="10"/>
  <c r="F1198" i="10"/>
  <c r="D1198" i="10"/>
  <c r="F1197" i="10"/>
  <c r="D1197" i="10"/>
  <c r="F1196" i="10"/>
  <c r="D1196" i="10"/>
  <c r="F1195" i="10"/>
  <c r="D1195" i="10"/>
  <c r="F1194" i="10"/>
  <c r="D1194" i="10"/>
  <c r="F1193" i="10"/>
  <c r="D1193" i="10"/>
  <c r="F1192" i="10"/>
  <c r="D1192" i="10"/>
  <c r="F1191" i="10"/>
  <c r="D1191" i="10"/>
  <c r="F1190" i="10"/>
  <c r="D1190" i="10"/>
  <c r="F1189" i="10"/>
  <c r="D1189" i="10"/>
  <c r="F1188" i="10"/>
  <c r="D1188" i="10"/>
  <c r="F1187" i="10"/>
  <c r="D1187" i="10"/>
  <c r="F1186" i="10"/>
  <c r="D1186" i="10"/>
  <c r="F1185" i="10"/>
  <c r="D1185" i="10"/>
  <c r="F1184" i="10"/>
  <c r="D1184" i="10"/>
  <c r="F1183" i="10"/>
  <c r="D1183" i="10"/>
  <c r="F1182" i="10"/>
  <c r="D1182" i="10"/>
  <c r="F1181" i="10"/>
  <c r="D1181" i="10"/>
  <c r="F1180" i="10"/>
  <c r="D1180" i="10"/>
  <c r="F1179" i="10"/>
  <c r="D1179" i="10"/>
  <c r="F1178" i="10"/>
  <c r="D1178" i="10"/>
  <c r="F1177" i="10"/>
  <c r="D1177" i="10"/>
  <c r="F1176" i="10"/>
  <c r="D1176" i="10"/>
  <c r="F1175" i="10"/>
  <c r="D1175" i="10"/>
  <c r="F1174" i="10"/>
  <c r="D1174" i="10"/>
  <c r="F1173" i="10"/>
  <c r="D1173" i="10"/>
  <c r="F1172" i="10"/>
  <c r="D1172" i="10"/>
  <c r="F1171" i="10"/>
  <c r="D1171" i="10"/>
  <c r="F1170" i="10"/>
  <c r="D1170" i="10"/>
  <c r="F1169" i="10"/>
  <c r="D1169" i="10"/>
  <c r="F1168" i="10"/>
  <c r="D1168" i="10"/>
  <c r="F1167" i="10"/>
  <c r="D1167" i="10"/>
  <c r="F1166" i="10"/>
  <c r="D1166" i="10"/>
  <c r="F1165" i="10"/>
  <c r="D1165" i="10"/>
  <c r="F1164" i="10"/>
  <c r="D1164" i="10"/>
  <c r="F1163" i="10"/>
  <c r="D1163" i="10"/>
  <c r="F1162" i="10"/>
  <c r="D1162" i="10"/>
  <c r="F1161" i="10"/>
  <c r="D1161" i="10"/>
  <c r="F1160" i="10"/>
  <c r="D1160" i="10"/>
  <c r="F1159" i="10"/>
  <c r="D1159" i="10"/>
  <c r="F1158" i="10"/>
  <c r="D1158" i="10"/>
  <c r="F1157" i="10"/>
  <c r="D1157" i="10"/>
  <c r="F1156" i="10"/>
  <c r="D1156" i="10"/>
  <c r="F1155" i="10"/>
  <c r="D1155" i="10"/>
  <c r="F1154" i="10"/>
  <c r="D1154" i="10"/>
  <c r="F1153" i="10"/>
  <c r="D1153" i="10"/>
  <c r="F1152" i="10"/>
  <c r="D1152" i="10"/>
  <c r="F1151" i="10"/>
  <c r="D1151" i="10"/>
  <c r="F1150" i="10"/>
  <c r="D1150" i="10"/>
  <c r="F1149" i="10"/>
  <c r="D1149" i="10"/>
  <c r="F1148" i="10"/>
  <c r="D1148" i="10"/>
  <c r="F1147" i="10"/>
  <c r="D1147" i="10"/>
  <c r="F1146" i="10"/>
  <c r="D1146" i="10"/>
  <c r="F1145" i="10"/>
  <c r="D1145" i="10"/>
  <c r="F1144" i="10"/>
  <c r="D1144" i="10"/>
  <c r="F1143" i="10"/>
  <c r="D1143" i="10"/>
  <c r="F1142" i="10"/>
  <c r="D1142" i="10"/>
  <c r="F1141" i="10"/>
  <c r="D1141" i="10"/>
  <c r="F1140" i="10"/>
  <c r="D1140" i="10"/>
  <c r="F1139" i="10"/>
  <c r="D1139" i="10"/>
  <c r="F1138" i="10"/>
  <c r="D1138" i="10"/>
  <c r="F1137" i="10"/>
  <c r="D1137" i="10"/>
  <c r="F1136" i="10"/>
  <c r="D1136" i="10"/>
  <c r="F1135" i="10"/>
  <c r="D1135" i="10"/>
  <c r="F1134" i="10"/>
  <c r="D1134" i="10"/>
  <c r="F1133" i="10"/>
  <c r="D1133" i="10"/>
  <c r="F1132" i="10"/>
  <c r="D1132" i="10"/>
  <c r="F1131" i="10"/>
  <c r="D1131" i="10"/>
  <c r="F1130" i="10"/>
  <c r="D1130" i="10"/>
  <c r="F1129" i="10"/>
  <c r="D1129" i="10"/>
  <c r="F1128" i="10"/>
  <c r="D1128" i="10"/>
  <c r="F1127" i="10"/>
  <c r="D1127" i="10"/>
  <c r="F1126" i="10"/>
  <c r="D1126" i="10"/>
  <c r="F1125" i="10"/>
  <c r="D1125" i="10"/>
  <c r="F1124" i="10"/>
  <c r="D1124" i="10"/>
  <c r="F1123" i="10"/>
  <c r="D1123" i="10"/>
  <c r="F1122" i="10"/>
  <c r="D1122" i="10"/>
  <c r="F1121" i="10"/>
  <c r="D1121" i="10"/>
  <c r="F1120" i="10"/>
  <c r="D1120" i="10"/>
  <c r="F1119" i="10"/>
  <c r="D1119" i="10"/>
  <c r="F1118" i="10"/>
  <c r="D1118" i="10"/>
  <c r="F1117" i="10"/>
  <c r="D1117" i="10"/>
  <c r="F1116" i="10"/>
  <c r="D1116" i="10"/>
  <c r="F1115" i="10"/>
  <c r="D1115" i="10"/>
  <c r="F1114" i="10"/>
  <c r="D1114" i="10"/>
  <c r="F1113" i="10"/>
  <c r="D1113" i="10"/>
  <c r="F1112" i="10"/>
  <c r="D1112" i="10"/>
  <c r="F1111" i="10"/>
  <c r="D1111" i="10"/>
  <c r="F1110" i="10"/>
  <c r="D1110" i="10"/>
  <c r="F1109" i="10"/>
  <c r="D1109" i="10"/>
  <c r="F1108" i="10"/>
  <c r="D1108" i="10"/>
  <c r="F1107" i="10"/>
  <c r="D1107" i="10"/>
  <c r="F1106" i="10"/>
  <c r="D1106" i="10"/>
  <c r="F1105" i="10"/>
  <c r="D1105" i="10"/>
  <c r="F1104" i="10"/>
  <c r="D1104" i="10"/>
  <c r="F1103" i="10"/>
  <c r="D1103" i="10"/>
  <c r="F1102" i="10"/>
  <c r="D1102" i="10"/>
  <c r="F1101" i="10"/>
  <c r="D1101" i="10"/>
  <c r="F1100" i="10"/>
  <c r="D1100" i="10"/>
  <c r="F1099" i="10"/>
  <c r="D1099" i="10"/>
  <c r="F1098" i="10"/>
  <c r="D1098" i="10"/>
  <c r="F1097" i="10"/>
  <c r="D1097" i="10"/>
  <c r="F1096" i="10"/>
  <c r="D1096" i="10"/>
  <c r="F1095" i="10"/>
  <c r="D1095" i="10"/>
  <c r="F1094" i="10"/>
  <c r="D1094" i="10"/>
  <c r="F1093" i="10"/>
  <c r="D1093" i="10"/>
  <c r="F1092" i="10"/>
  <c r="D1092" i="10"/>
  <c r="F1091" i="10"/>
  <c r="D1091" i="10"/>
  <c r="F1090" i="10"/>
  <c r="D1090" i="10"/>
  <c r="F1089" i="10"/>
  <c r="D1089" i="10"/>
  <c r="F1088" i="10"/>
  <c r="D1088" i="10"/>
  <c r="F1087" i="10"/>
  <c r="D1087" i="10"/>
  <c r="F1086" i="10"/>
  <c r="D1086" i="10"/>
  <c r="F1085" i="10"/>
  <c r="D1085" i="10"/>
  <c r="F1084" i="10"/>
  <c r="D1084" i="10"/>
  <c r="F1083" i="10"/>
  <c r="D1083" i="10"/>
  <c r="F1082" i="10"/>
  <c r="D1082" i="10"/>
  <c r="F1081" i="10"/>
  <c r="D1081" i="10"/>
  <c r="F1080" i="10"/>
  <c r="D1080" i="10"/>
  <c r="F1079" i="10"/>
  <c r="D1079" i="10"/>
  <c r="F1078" i="10"/>
  <c r="D1078" i="10"/>
  <c r="F1077" i="10"/>
  <c r="D1077" i="10"/>
  <c r="F1076" i="10"/>
  <c r="D1076" i="10"/>
  <c r="F1075" i="10"/>
  <c r="D1075" i="10"/>
  <c r="F1074" i="10"/>
  <c r="D1074" i="10"/>
  <c r="F1073" i="10"/>
  <c r="D1073" i="10"/>
  <c r="F1072" i="10"/>
  <c r="D1072" i="10"/>
  <c r="F1071" i="10"/>
  <c r="D1071" i="10"/>
  <c r="F1070" i="10"/>
  <c r="D1070" i="10"/>
  <c r="F1069" i="10"/>
  <c r="D1069" i="10"/>
  <c r="F1068" i="10"/>
  <c r="D1068" i="10"/>
  <c r="F1067" i="10"/>
  <c r="D1067" i="10"/>
  <c r="F1066" i="10"/>
  <c r="D1066" i="10"/>
  <c r="F1065" i="10"/>
  <c r="D1065" i="10"/>
  <c r="F1064" i="10"/>
  <c r="D1064" i="10"/>
  <c r="F1063" i="10"/>
  <c r="D1063" i="10"/>
  <c r="F1062" i="10"/>
  <c r="D1062" i="10"/>
  <c r="F1061" i="10"/>
  <c r="D1061" i="10"/>
  <c r="F1060" i="10"/>
  <c r="D1060" i="10"/>
  <c r="F1059" i="10"/>
  <c r="D1059" i="10"/>
  <c r="F1058" i="10"/>
  <c r="D1058" i="10"/>
  <c r="F1057" i="10"/>
  <c r="D1057" i="10"/>
  <c r="F1056" i="10"/>
  <c r="D1056" i="10"/>
  <c r="F1055" i="10"/>
  <c r="D1055" i="10"/>
  <c r="F1054" i="10"/>
  <c r="D1054" i="10"/>
  <c r="F1053" i="10"/>
  <c r="D1053" i="10"/>
  <c r="F1052" i="10"/>
  <c r="D1052" i="10"/>
  <c r="F1051" i="10"/>
  <c r="D1051" i="10"/>
  <c r="F1050" i="10"/>
  <c r="D1050" i="10"/>
  <c r="F1049" i="10"/>
  <c r="D1049" i="10"/>
  <c r="F1048" i="10"/>
  <c r="D1048" i="10"/>
  <c r="F1047" i="10"/>
  <c r="D1047" i="10"/>
  <c r="F1046" i="10"/>
  <c r="D1046" i="10"/>
  <c r="F1045" i="10"/>
  <c r="D1045" i="10"/>
  <c r="F1044" i="10"/>
  <c r="D1044" i="10"/>
  <c r="F1043" i="10"/>
  <c r="D1043" i="10"/>
  <c r="F1042" i="10"/>
  <c r="D1042" i="10"/>
  <c r="F1041" i="10"/>
  <c r="D1041" i="10"/>
  <c r="F1040" i="10"/>
  <c r="D1040" i="10"/>
  <c r="F1039" i="10"/>
  <c r="D1039" i="10"/>
  <c r="F1038" i="10"/>
  <c r="D1038" i="10"/>
  <c r="F1037" i="10"/>
  <c r="D1037" i="10"/>
  <c r="F1036" i="10"/>
  <c r="D1036" i="10"/>
  <c r="F1035" i="10"/>
  <c r="D1035" i="10"/>
  <c r="F1034" i="10"/>
  <c r="D1034" i="10"/>
  <c r="F1033" i="10"/>
  <c r="D1033" i="10"/>
  <c r="F1032" i="10"/>
  <c r="D1032" i="10"/>
  <c r="F1031" i="10"/>
  <c r="D1031" i="10"/>
  <c r="F1030" i="10"/>
  <c r="D1030" i="10"/>
  <c r="F1029" i="10"/>
  <c r="D1029" i="10"/>
  <c r="F1028" i="10"/>
  <c r="D1028" i="10"/>
  <c r="F1027" i="10"/>
  <c r="D1027" i="10"/>
  <c r="F1026" i="10"/>
  <c r="D1026" i="10"/>
  <c r="F1025" i="10"/>
  <c r="D1025" i="10"/>
  <c r="F1024" i="10"/>
  <c r="D1024" i="10"/>
  <c r="F1023" i="10"/>
  <c r="D1023" i="10"/>
  <c r="F1022" i="10"/>
  <c r="D1022" i="10"/>
  <c r="F1021" i="10"/>
  <c r="D1021" i="10"/>
  <c r="F1020" i="10"/>
  <c r="D1020" i="10"/>
  <c r="F1019" i="10"/>
  <c r="D1019" i="10"/>
  <c r="F1018" i="10"/>
  <c r="D1018" i="10"/>
  <c r="F1017" i="10"/>
  <c r="D1017" i="10"/>
  <c r="F1016" i="10"/>
  <c r="D1016" i="10"/>
  <c r="F1015" i="10"/>
  <c r="D1015" i="10"/>
  <c r="F1014" i="10"/>
  <c r="D1014" i="10"/>
  <c r="F1013" i="10"/>
  <c r="D1013" i="10"/>
  <c r="F1012" i="10"/>
  <c r="D1012" i="10"/>
  <c r="F1011" i="10"/>
  <c r="D1011" i="10"/>
  <c r="F1010" i="10"/>
  <c r="D1010" i="10"/>
  <c r="F1009" i="10"/>
  <c r="D1009" i="10"/>
  <c r="F1008" i="10"/>
  <c r="D1008" i="10"/>
  <c r="F1007" i="10"/>
  <c r="D1007" i="10"/>
  <c r="F1006" i="10"/>
  <c r="D1006" i="10"/>
  <c r="F1005" i="10"/>
  <c r="D1005" i="10"/>
  <c r="F1004" i="10"/>
  <c r="D1004" i="10"/>
  <c r="F1003" i="10"/>
  <c r="D1003" i="10"/>
  <c r="F1002" i="10"/>
  <c r="D1002" i="10"/>
  <c r="F1001" i="10"/>
  <c r="D1001" i="10"/>
  <c r="F1000" i="10"/>
  <c r="D1000" i="10"/>
  <c r="F999" i="10"/>
  <c r="D999" i="10"/>
  <c r="F998" i="10"/>
  <c r="D998" i="10"/>
  <c r="F997" i="10"/>
  <c r="D997" i="10"/>
  <c r="F996" i="10"/>
  <c r="D996" i="10"/>
  <c r="F995" i="10"/>
  <c r="D995" i="10"/>
  <c r="F994" i="10"/>
  <c r="D994" i="10"/>
  <c r="F993" i="10"/>
  <c r="D993" i="10"/>
  <c r="F992" i="10"/>
  <c r="D992" i="10"/>
  <c r="F991" i="10"/>
  <c r="D991" i="10"/>
  <c r="F990" i="10"/>
  <c r="D990" i="10"/>
  <c r="F989" i="10"/>
  <c r="D989" i="10"/>
  <c r="F988" i="10"/>
  <c r="D988" i="10"/>
  <c r="F987" i="10"/>
  <c r="D987" i="10"/>
  <c r="F986" i="10"/>
  <c r="D986" i="10"/>
  <c r="F985" i="10"/>
  <c r="D985" i="10"/>
  <c r="F984" i="10"/>
  <c r="D984" i="10"/>
  <c r="F983" i="10"/>
  <c r="D983" i="10"/>
  <c r="F982" i="10"/>
  <c r="D982" i="10"/>
  <c r="F981" i="10"/>
  <c r="D981" i="10"/>
  <c r="F980" i="10"/>
  <c r="D980" i="10"/>
  <c r="F979" i="10"/>
  <c r="D979" i="10"/>
  <c r="F978" i="10"/>
  <c r="D978" i="10"/>
  <c r="F977" i="10"/>
  <c r="D977" i="10"/>
  <c r="F976" i="10"/>
  <c r="D976" i="10"/>
  <c r="F975" i="10"/>
  <c r="D975" i="10"/>
  <c r="F974" i="10"/>
  <c r="D974" i="10"/>
  <c r="F973" i="10"/>
  <c r="D973" i="10"/>
  <c r="F972" i="10"/>
  <c r="D972" i="10"/>
  <c r="F971" i="10"/>
  <c r="D971" i="10"/>
  <c r="F970" i="10"/>
  <c r="D970" i="10"/>
  <c r="F969" i="10"/>
  <c r="D969" i="10"/>
  <c r="F968" i="10"/>
  <c r="D968" i="10"/>
  <c r="F967" i="10"/>
  <c r="D967" i="10"/>
  <c r="F966" i="10"/>
  <c r="D966" i="10"/>
  <c r="F965" i="10"/>
  <c r="D965" i="10"/>
  <c r="F964" i="10"/>
  <c r="D964" i="10"/>
  <c r="F963" i="10"/>
  <c r="D963" i="10"/>
  <c r="F962" i="10"/>
  <c r="D962" i="10"/>
  <c r="F961" i="10"/>
  <c r="D961" i="10"/>
  <c r="F960" i="10"/>
  <c r="D960" i="10"/>
  <c r="F959" i="10"/>
  <c r="D959" i="10"/>
  <c r="F958" i="10"/>
  <c r="D958" i="10"/>
  <c r="F957" i="10"/>
  <c r="D957" i="10"/>
  <c r="F956" i="10"/>
  <c r="D956" i="10"/>
  <c r="F955" i="10"/>
  <c r="D955" i="10"/>
  <c r="F954" i="10"/>
  <c r="D954" i="10"/>
  <c r="F953" i="10"/>
  <c r="D953" i="10"/>
  <c r="F952" i="10"/>
  <c r="D952" i="10"/>
  <c r="F951" i="10"/>
  <c r="D951" i="10"/>
  <c r="F950" i="10"/>
  <c r="D950" i="10"/>
  <c r="F949" i="10"/>
  <c r="D949" i="10"/>
  <c r="F948" i="10"/>
  <c r="D948" i="10"/>
  <c r="F947" i="10"/>
  <c r="D947" i="10"/>
  <c r="F946" i="10"/>
  <c r="D946" i="10"/>
  <c r="F945" i="10"/>
  <c r="D945" i="10"/>
  <c r="F944" i="10"/>
  <c r="D944" i="10"/>
  <c r="F943" i="10"/>
  <c r="D943" i="10"/>
  <c r="F942" i="10"/>
  <c r="D942" i="10"/>
  <c r="F941" i="10"/>
  <c r="D941" i="10"/>
  <c r="F940" i="10"/>
  <c r="D940" i="10"/>
  <c r="F939" i="10"/>
  <c r="D939" i="10"/>
  <c r="F938" i="10"/>
  <c r="D938" i="10"/>
  <c r="F937" i="10"/>
  <c r="D937" i="10"/>
  <c r="F936" i="10"/>
  <c r="D936" i="10"/>
  <c r="F935" i="10"/>
  <c r="D935" i="10"/>
  <c r="F934" i="10"/>
  <c r="D934" i="10"/>
  <c r="F933" i="10"/>
  <c r="D933" i="10"/>
  <c r="F932" i="10"/>
  <c r="D932" i="10"/>
  <c r="F931" i="10"/>
  <c r="D931" i="10"/>
  <c r="F930" i="10"/>
  <c r="D930" i="10"/>
  <c r="F929" i="10"/>
  <c r="D929" i="10"/>
  <c r="F928" i="10"/>
  <c r="D928" i="10"/>
  <c r="F927" i="10"/>
  <c r="D927" i="10"/>
  <c r="F926" i="10"/>
  <c r="D926" i="10"/>
  <c r="F925" i="10"/>
  <c r="D925" i="10"/>
  <c r="F924" i="10"/>
  <c r="D924" i="10"/>
  <c r="F923" i="10"/>
  <c r="D923" i="10"/>
  <c r="F922" i="10"/>
  <c r="D922" i="10"/>
  <c r="F921" i="10"/>
  <c r="D921" i="10"/>
  <c r="F920" i="10"/>
  <c r="D920" i="10"/>
  <c r="F919" i="10"/>
  <c r="D919" i="10"/>
  <c r="F918" i="10"/>
  <c r="D918" i="10"/>
  <c r="F917" i="10"/>
  <c r="D917" i="10"/>
  <c r="F916" i="10"/>
  <c r="D916" i="10"/>
  <c r="F915" i="10"/>
  <c r="D915" i="10"/>
  <c r="F914" i="10"/>
  <c r="D914" i="10"/>
  <c r="F913" i="10"/>
  <c r="D913" i="10"/>
  <c r="F912" i="10"/>
  <c r="D912" i="10"/>
  <c r="F911" i="10"/>
  <c r="D911" i="10"/>
  <c r="F910" i="10"/>
  <c r="D910" i="10"/>
  <c r="F909" i="10"/>
  <c r="D909" i="10"/>
  <c r="F908" i="10"/>
  <c r="D908" i="10"/>
  <c r="F907" i="10"/>
  <c r="D907" i="10"/>
  <c r="F906" i="10"/>
  <c r="D906" i="10"/>
  <c r="F905" i="10"/>
  <c r="D905" i="10"/>
  <c r="F904" i="10"/>
  <c r="D904" i="10"/>
  <c r="F903" i="10"/>
  <c r="D903" i="10"/>
  <c r="F902" i="10"/>
  <c r="D902" i="10"/>
  <c r="F901" i="10"/>
  <c r="D901" i="10"/>
  <c r="F900" i="10"/>
  <c r="D900" i="10"/>
  <c r="F899" i="10"/>
  <c r="D899" i="10"/>
  <c r="F898" i="10"/>
  <c r="D898" i="10"/>
  <c r="F897" i="10"/>
  <c r="D897" i="10"/>
  <c r="F896" i="10"/>
  <c r="D896" i="10"/>
  <c r="F895" i="10"/>
  <c r="D895" i="10"/>
  <c r="F894" i="10"/>
  <c r="D894" i="10"/>
  <c r="F893" i="10"/>
  <c r="D893" i="10"/>
  <c r="F892" i="10"/>
  <c r="D892" i="10"/>
  <c r="F891" i="10"/>
  <c r="D891" i="10"/>
  <c r="F890" i="10"/>
  <c r="D890" i="10"/>
  <c r="F889" i="10"/>
  <c r="D889" i="10"/>
  <c r="F888" i="10"/>
  <c r="D888" i="10"/>
  <c r="F887" i="10"/>
  <c r="D887" i="10"/>
  <c r="F886" i="10"/>
  <c r="D886" i="10"/>
  <c r="F885" i="10"/>
  <c r="D885" i="10"/>
  <c r="F884" i="10"/>
  <c r="D884" i="10"/>
  <c r="F883" i="10"/>
  <c r="D883" i="10"/>
  <c r="F882" i="10"/>
  <c r="D882" i="10"/>
  <c r="F881" i="10"/>
  <c r="D881" i="10"/>
  <c r="F880" i="10"/>
  <c r="D880" i="10"/>
  <c r="F879" i="10"/>
  <c r="D879" i="10"/>
  <c r="F878" i="10"/>
  <c r="D878" i="10"/>
  <c r="F877" i="10"/>
  <c r="D877" i="10"/>
  <c r="F876" i="10"/>
  <c r="D876" i="10"/>
  <c r="F875" i="10"/>
  <c r="D875" i="10"/>
  <c r="F874" i="10"/>
  <c r="D874" i="10"/>
  <c r="F873" i="10"/>
  <c r="D873" i="10"/>
  <c r="F872" i="10"/>
  <c r="D872" i="10"/>
  <c r="F871" i="10"/>
  <c r="D871" i="10"/>
  <c r="F870" i="10"/>
  <c r="D870" i="10"/>
  <c r="F869" i="10"/>
  <c r="D869" i="10"/>
  <c r="F868" i="10"/>
  <c r="D868" i="10"/>
  <c r="F867" i="10"/>
  <c r="D867" i="10"/>
  <c r="F866" i="10"/>
  <c r="D866" i="10"/>
  <c r="F865" i="10"/>
  <c r="D865" i="10"/>
  <c r="F864" i="10"/>
  <c r="D864" i="10"/>
  <c r="F863" i="10"/>
  <c r="D863" i="10"/>
  <c r="F862" i="10"/>
  <c r="D862" i="10"/>
  <c r="F861" i="10"/>
  <c r="D861" i="10"/>
  <c r="F860" i="10"/>
  <c r="D860" i="10"/>
  <c r="F859" i="10"/>
  <c r="D859" i="10"/>
  <c r="F858" i="10"/>
  <c r="D858" i="10"/>
  <c r="F857" i="10"/>
  <c r="D857" i="10"/>
  <c r="F856" i="10"/>
  <c r="D856" i="10"/>
  <c r="F855" i="10"/>
  <c r="D855" i="10"/>
  <c r="F854" i="10"/>
  <c r="D854" i="10"/>
  <c r="F853" i="10"/>
  <c r="D853" i="10"/>
  <c r="F852" i="10"/>
  <c r="D852" i="10"/>
  <c r="F851" i="10"/>
  <c r="D851" i="10"/>
  <c r="F850" i="10"/>
  <c r="D850" i="10"/>
  <c r="F849" i="10"/>
  <c r="D849" i="10"/>
  <c r="F848" i="10"/>
  <c r="D848" i="10"/>
  <c r="F847" i="10"/>
  <c r="D847" i="10"/>
  <c r="F846" i="10"/>
  <c r="D846" i="10"/>
  <c r="F845" i="10"/>
  <c r="D845" i="10"/>
  <c r="F844" i="10"/>
  <c r="D844" i="10"/>
  <c r="F843" i="10"/>
  <c r="D843" i="10"/>
  <c r="F842" i="10"/>
  <c r="D842" i="10"/>
  <c r="F841" i="10"/>
  <c r="D841" i="10"/>
  <c r="F840" i="10"/>
  <c r="D840" i="10"/>
  <c r="F839" i="10"/>
  <c r="D839" i="10"/>
  <c r="F838" i="10"/>
  <c r="D838" i="10"/>
  <c r="F837" i="10"/>
  <c r="D837" i="10"/>
  <c r="F836" i="10"/>
  <c r="D836" i="10"/>
  <c r="F835" i="10"/>
  <c r="D835" i="10"/>
  <c r="F834" i="10"/>
  <c r="D834" i="10"/>
  <c r="F833" i="10"/>
  <c r="D833" i="10"/>
  <c r="F832" i="10"/>
  <c r="D832" i="10"/>
  <c r="F831" i="10"/>
  <c r="D831" i="10"/>
  <c r="F830" i="10"/>
  <c r="D830" i="10"/>
  <c r="F829" i="10"/>
  <c r="D829" i="10"/>
  <c r="F828" i="10"/>
  <c r="D828" i="10"/>
  <c r="F827" i="10"/>
  <c r="D827" i="10"/>
  <c r="F826" i="10"/>
  <c r="D826" i="10"/>
  <c r="F825" i="10"/>
  <c r="D825" i="10"/>
  <c r="F824" i="10"/>
  <c r="D824" i="10"/>
  <c r="F823" i="10"/>
  <c r="D823" i="10"/>
  <c r="F822" i="10"/>
  <c r="D822" i="10"/>
  <c r="F821" i="10"/>
  <c r="D821" i="10"/>
  <c r="F820" i="10"/>
  <c r="D820" i="10"/>
  <c r="F819" i="10"/>
  <c r="D819" i="10"/>
  <c r="F818" i="10"/>
  <c r="D818" i="10"/>
  <c r="F817" i="10"/>
  <c r="D817" i="10"/>
  <c r="F816" i="10"/>
  <c r="D816" i="10"/>
  <c r="F815" i="10"/>
  <c r="D815" i="10"/>
  <c r="F814" i="10"/>
  <c r="D814" i="10"/>
  <c r="F813" i="10"/>
  <c r="D813" i="10"/>
  <c r="F812" i="10"/>
  <c r="D812" i="10"/>
  <c r="F811" i="10"/>
  <c r="D811" i="10"/>
  <c r="F810" i="10"/>
  <c r="D810" i="10"/>
  <c r="F809" i="10"/>
  <c r="D809" i="10"/>
  <c r="F808" i="10"/>
  <c r="D808" i="10"/>
  <c r="F807" i="10"/>
  <c r="D807" i="10"/>
  <c r="F806" i="10"/>
  <c r="D806" i="10"/>
  <c r="F805" i="10"/>
  <c r="D805" i="10"/>
  <c r="F804" i="10"/>
  <c r="D804" i="10"/>
  <c r="F803" i="10"/>
  <c r="D803" i="10"/>
  <c r="F802" i="10"/>
  <c r="D802" i="10"/>
  <c r="F801" i="10"/>
  <c r="D801" i="10"/>
  <c r="F800" i="10"/>
  <c r="D800" i="10"/>
  <c r="F799" i="10"/>
  <c r="D799" i="10"/>
  <c r="F798" i="10"/>
  <c r="D798" i="10"/>
  <c r="F797" i="10"/>
  <c r="D797" i="10"/>
  <c r="F796" i="10"/>
  <c r="D796" i="10"/>
  <c r="F795" i="10"/>
  <c r="D795" i="10"/>
  <c r="F794" i="10"/>
  <c r="D794" i="10"/>
  <c r="F793" i="10"/>
  <c r="D793" i="10"/>
  <c r="F792" i="10"/>
  <c r="D792" i="10"/>
  <c r="F791" i="10"/>
  <c r="D791" i="10"/>
  <c r="F790" i="10"/>
  <c r="D790" i="10"/>
  <c r="F789" i="10"/>
  <c r="D789" i="10"/>
  <c r="F788" i="10"/>
  <c r="D788" i="10"/>
  <c r="F787" i="10"/>
  <c r="D787" i="10"/>
  <c r="F786" i="10"/>
  <c r="D786" i="10"/>
  <c r="F785" i="10"/>
  <c r="D785" i="10"/>
  <c r="F784" i="10"/>
  <c r="D784" i="10"/>
  <c r="F783" i="10"/>
  <c r="D783" i="10"/>
  <c r="F782" i="10"/>
  <c r="D782" i="10"/>
  <c r="F781" i="10"/>
  <c r="D781" i="10"/>
  <c r="F780" i="10"/>
  <c r="D780" i="10"/>
  <c r="F779" i="10"/>
  <c r="D779" i="10"/>
  <c r="F778" i="10"/>
  <c r="D778" i="10"/>
  <c r="F777" i="10"/>
  <c r="D777" i="10"/>
  <c r="F776" i="10"/>
  <c r="D776" i="10"/>
  <c r="F775" i="10"/>
  <c r="D775" i="10"/>
  <c r="F774" i="10"/>
  <c r="D774" i="10"/>
  <c r="F773" i="10"/>
  <c r="D773" i="10"/>
  <c r="F772" i="10"/>
  <c r="D772" i="10"/>
  <c r="F771" i="10"/>
  <c r="D771" i="10"/>
  <c r="F770" i="10"/>
  <c r="D770" i="10"/>
  <c r="F769" i="10"/>
  <c r="D769" i="10"/>
  <c r="F768" i="10"/>
  <c r="D768" i="10"/>
  <c r="F767" i="10"/>
  <c r="D767" i="10"/>
  <c r="F766" i="10"/>
  <c r="D766" i="10"/>
  <c r="F765" i="10"/>
  <c r="D765" i="10"/>
  <c r="F764" i="10"/>
  <c r="D764" i="10"/>
  <c r="F763" i="10"/>
  <c r="D763" i="10"/>
  <c r="F762" i="10"/>
  <c r="D762" i="10"/>
  <c r="F761" i="10"/>
  <c r="D761" i="10"/>
  <c r="F760" i="10"/>
  <c r="D760" i="10"/>
  <c r="F759" i="10"/>
  <c r="D759" i="10"/>
  <c r="F758" i="10"/>
  <c r="D758" i="10"/>
  <c r="F757" i="10"/>
  <c r="D757" i="10"/>
  <c r="F756" i="10"/>
  <c r="D756" i="10"/>
  <c r="F755" i="10"/>
  <c r="D755" i="10"/>
  <c r="F754" i="10"/>
  <c r="D754" i="10"/>
  <c r="F753" i="10"/>
  <c r="D753" i="10"/>
  <c r="F752" i="10"/>
  <c r="D752" i="10"/>
  <c r="F751" i="10"/>
  <c r="D751" i="10"/>
  <c r="F750" i="10"/>
  <c r="D750" i="10"/>
  <c r="F749" i="10"/>
  <c r="D749" i="10"/>
  <c r="F748" i="10"/>
  <c r="D748" i="10"/>
  <c r="F747" i="10"/>
  <c r="D747" i="10"/>
  <c r="F746" i="10"/>
  <c r="D746" i="10"/>
  <c r="F745" i="10"/>
  <c r="D745" i="10"/>
  <c r="F744" i="10"/>
  <c r="D744" i="10"/>
  <c r="F743" i="10"/>
  <c r="D743" i="10"/>
  <c r="F742" i="10"/>
  <c r="D742" i="10"/>
  <c r="F741" i="10"/>
  <c r="D741" i="10"/>
  <c r="F740" i="10"/>
  <c r="D740" i="10"/>
  <c r="F739" i="10"/>
  <c r="D739" i="10"/>
  <c r="F738" i="10"/>
  <c r="D738" i="10"/>
  <c r="F737" i="10"/>
  <c r="D737" i="10"/>
  <c r="F736" i="10"/>
  <c r="D736" i="10"/>
  <c r="F735" i="10"/>
  <c r="D735" i="10"/>
  <c r="F734" i="10"/>
  <c r="D734" i="10"/>
  <c r="F733" i="10"/>
  <c r="D733" i="10"/>
  <c r="F732" i="10"/>
  <c r="D732" i="10"/>
  <c r="F731" i="10"/>
  <c r="D731" i="10"/>
  <c r="F730" i="10"/>
  <c r="D730" i="10"/>
  <c r="F729" i="10"/>
  <c r="D729" i="10"/>
  <c r="F728" i="10"/>
  <c r="D728" i="10"/>
  <c r="F727" i="10"/>
  <c r="D727" i="10"/>
  <c r="F726" i="10"/>
  <c r="D726" i="10"/>
  <c r="F725" i="10"/>
  <c r="D725" i="10"/>
  <c r="F724" i="10"/>
  <c r="D724" i="10"/>
  <c r="F723" i="10"/>
  <c r="D723" i="10"/>
  <c r="F722" i="10"/>
  <c r="D722" i="10"/>
  <c r="F721" i="10"/>
  <c r="D721" i="10"/>
  <c r="F720" i="10"/>
  <c r="D720" i="10"/>
  <c r="F719" i="10"/>
  <c r="D719" i="10"/>
  <c r="F718" i="10"/>
  <c r="D718" i="10"/>
  <c r="F717" i="10"/>
  <c r="D717" i="10"/>
  <c r="F716" i="10"/>
  <c r="D716" i="10"/>
  <c r="F715" i="10"/>
  <c r="D715" i="10"/>
  <c r="F714" i="10"/>
  <c r="D714" i="10"/>
  <c r="F713" i="10"/>
  <c r="D713" i="10"/>
  <c r="F712" i="10"/>
  <c r="D712" i="10"/>
  <c r="F711" i="10"/>
  <c r="D711" i="10"/>
  <c r="F710" i="10"/>
  <c r="D710" i="10"/>
  <c r="F709" i="10"/>
  <c r="D709" i="10"/>
  <c r="F708" i="10"/>
  <c r="D708" i="10"/>
  <c r="F707" i="10"/>
  <c r="D707" i="10"/>
  <c r="F706" i="10"/>
  <c r="D706" i="10"/>
  <c r="F705" i="10"/>
  <c r="D705" i="10"/>
  <c r="F704" i="10"/>
  <c r="D704" i="10"/>
  <c r="F703" i="10"/>
  <c r="D703" i="10"/>
  <c r="F702" i="10"/>
  <c r="D702" i="10"/>
  <c r="F701" i="10"/>
  <c r="D701" i="10"/>
  <c r="F700" i="10"/>
  <c r="D700" i="10"/>
  <c r="F699" i="10"/>
  <c r="D699" i="10"/>
  <c r="F698" i="10"/>
  <c r="D698" i="10"/>
  <c r="F697" i="10"/>
  <c r="D697" i="10"/>
  <c r="F696" i="10"/>
  <c r="D696" i="10"/>
  <c r="F695" i="10"/>
  <c r="D695" i="10"/>
  <c r="F694" i="10"/>
  <c r="D694" i="10"/>
  <c r="F693" i="10"/>
  <c r="D693" i="10"/>
  <c r="F692" i="10"/>
  <c r="D692" i="10"/>
  <c r="F691" i="10"/>
  <c r="D691" i="10"/>
  <c r="F690" i="10"/>
  <c r="D690" i="10"/>
  <c r="F689" i="10"/>
  <c r="D689" i="10"/>
  <c r="F688" i="10"/>
  <c r="D688" i="10"/>
  <c r="F687" i="10"/>
  <c r="D687" i="10"/>
  <c r="F686" i="10"/>
  <c r="D686" i="10"/>
  <c r="F685" i="10"/>
  <c r="D685" i="10"/>
  <c r="F684" i="10"/>
  <c r="D684" i="10"/>
  <c r="F683" i="10"/>
  <c r="D683" i="10"/>
  <c r="F682" i="10"/>
  <c r="D682" i="10"/>
  <c r="F681" i="10"/>
  <c r="D681" i="10"/>
  <c r="F680" i="10"/>
  <c r="D680" i="10"/>
  <c r="F679" i="10"/>
  <c r="D679" i="10"/>
  <c r="F678" i="10"/>
  <c r="D678" i="10"/>
  <c r="F677" i="10"/>
  <c r="D677" i="10"/>
  <c r="F676" i="10"/>
  <c r="D676" i="10"/>
  <c r="F675" i="10"/>
  <c r="D675" i="10"/>
  <c r="F674" i="10"/>
  <c r="D674" i="10"/>
  <c r="F673" i="10"/>
  <c r="D673" i="10"/>
  <c r="F672" i="10"/>
  <c r="D672" i="10"/>
  <c r="F671" i="10"/>
  <c r="D671" i="10"/>
  <c r="F670" i="10"/>
  <c r="D670" i="10"/>
  <c r="F669" i="10"/>
  <c r="D669" i="10"/>
  <c r="F668" i="10"/>
  <c r="D668" i="10"/>
  <c r="F667" i="10"/>
  <c r="D667" i="10"/>
  <c r="F666" i="10"/>
  <c r="D666" i="10"/>
  <c r="F665" i="10"/>
  <c r="D665" i="10"/>
  <c r="F664" i="10"/>
  <c r="D664" i="10"/>
  <c r="F663" i="10"/>
  <c r="D663" i="10"/>
  <c r="F662" i="10"/>
  <c r="D662" i="10"/>
  <c r="F661" i="10"/>
  <c r="D661" i="10"/>
  <c r="F660" i="10"/>
  <c r="D660" i="10"/>
  <c r="F659" i="10"/>
  <c r="D659" i="10"/>
  <c r="F658" i="10"/>
  <c r="D658" i="10"/>
  <c r="F657" i="10"/>
  <c r="D657" i="10"/>
  <c r="F656" i="10"/>
  <c r="D656" i="10"/>
  <c r="F655" i="10"/>
  <c r="D655" i="10"/>
  <c r="F654" i="10"/>
  <c r="D654" i="10"/>
  <c r="F653" i="10"/>
  <c r="D653" i="10"/>
  <c r="F652" i="10"/>
  <c r="D652" i="10"/>
  <c r="F651" i="10"/>
  <c r="D651" i="10"/>
  <c r="F650" i="10"/>
  <c r="D650" i="10"/>
  <c r="F649" i="10"/>
  <c r="D649" i="10"/>
  <c r="F648" i="10"/>
  <c r="D648" i="10"/>
  <c r="F647" i="10"/>
  <c r="D647" i="10"/>
  <c r="F646" i="10"/>
  <c r="D646" i="10"/>
  <c r="F645" i="10"/>
  <c r="D645" i="10"/>
  <c r="F644" i="10"/>
  <c r="D644" i="10"/>
  <c r="F643" i="10"/>
  <c r="D643" i="10"/>
  <c r="F642" i="10"/>
  <c r="D642" i="10"/>
  <c r="F641" i="10"/>
  <c r="D641" i="10"/>
  <c r="F640" i="10"/>
  <c r="D640" i="10"/>
  <c r="F639" i="10"/>
  <c r="D639" i="10"/>
  <c r="F638" i="10"/>
  <c r="D638" i="10"/>
  <c r="F637" i="10"/>
  <c r="D637" i="10"/>
  <c r="F636" i="10"/>
  <c r="D636" i="10"/>
  <c r="F635" i="10"/>
  <c r="D635" i="10"/>
  <c r="F634" i="10"/>
  <c r="D634" i="10"/>
  <c r="F633" i="10"/>
  <c r="D633" i="10"/>
  <c r="F632" i="10"/>
  <c r="D632" i="10"/>
  <c r="F631" i="10"/>
  <c r="D631" i="10"/>
  <c r="F630" i="10"/>
  <c r="D630" i="10"/>
  <c r="F629" i="10"/>
  <c r="D629" i="10"/>
  <c r="F628" i="10"/>
  <c r="D628" i="10"/>
  <c r="F627" i="10"/>
  <c r="D627" i="10"/>
  <c r="F626" i="10"/>
  <c r="D626" i="10"/>
  <c r="F625" i="10"/>
  <c r="D625" i="10"/>
  <c r="F624" i="10"/>
  <c r="D624" i="10"/>
  <c r="F623" i="10"/>
  <c r="D623" i="10"/>
  <c r="F622" i="10"/>
  <c r="D622" i="10"/>
  <c r="F621" i="10"/>
  <c r="D621" i="10"/>
  <c r="F620" i="10"/>
  <c r="D620" i="10"/>
  <c r="F619" i="10"/>
  <c r="D619" i="10"/>
  <c r="F618" i="10"/>
  <c r="D618" i="10"/>
  <c r="F617" i="10"/>
  <c r="D617" i="10"/>
  <c r="F616" i="10"/>
  <c r="D616" i="10"/>
  <c r="F615" i="10"/>
  <c r="D615" i="10"/>
  <c r="F614" i="10"/>
  <c r="D614" i="10"/>
  <c r="F613" i="10"/>
  <c r="D613" i="10"/>
  <c r="F612" i="10"/>
  <c r="D612" i="10"/>
  <c r="F611" i="10"/>
  <c r="D611" i="10"/>
  <c r="F610" i="10"/>
  <c r="D610" i="10"/>
  <c r="F609" i="10"/>
  <c r="D609" i="10"/>
  <c r="F608" i="10"/>
  <c r="D608" i="10"/>
  <c r="F607" i="10"/>
  <c r="D607" i="10"/>
  <c r="F606" i="10"/>
  <c r="D606" i="10"/>
  <c r="F605" i="10"/>
  <c r="D605" i="10"/>
  <c r="F604" i="10"/>
  <c r="D604" i="10"/>
  <c r="F603" i="10"/>
  <c r="D603" i="10"/>
  <c r="F602" i="10"/>
  <c r="D602" i="10"/>
  <c r="F601" i="10"/>
  <c r="D601" i="10"/>
  <c r="F600" i="10"/>
  <c r="D600" i="10"/>
  <c r="F599" i="10"/>
  <c r="D599" i="10"/>
  <c r="F598" i="10"/>
  <c r="D598" i="10"/>
  <c r="F597" i="10"/>
  <c r="D597" i="10"/>
  <c r="F596" i="10"/>
  <c r="D596" i="10"/>
  <c r="F595" i="10"/>
  <c r="D595" i="10"/>
  <c r="F594" i="10"/>
  <c r="D594" i="10"/>
  <c r="F593" i="10"/>
  <c r="D593" i="10"/>
  <c r="F592" i="10"/>
  <c r="D592" i="10"/>
  <c r="F591" i="10"/>
  <c r="D591" i="10"/>
  <c r="F590" i="10"/>
  <c r="D590" i="10"/>
  <c r="F589" i="10"/>
  <c r="D589" i="10"/>
  <c r="F588" i="10"/>
  <c r="D588" i="10"/>
  <c r="F587" i="10"/>
  <c r="D587" i="10"/>
  <c r="F586" i="10"/>
  <c r="D586" i="10"/>
  <c r="F585" i="10"/>
  <c r="D585" i="10"/>
  <c r="F584" i="10"/>
  <c r="D584" i="10"/>
  <c r="F583" i="10"/>
  <c r="D583" i="10"/>
  <c r="F582" i="10"/>
  <c r="D582" i="10"/>
  <c r="F581" i="10"/>
  <c r="D581" i="10"/>
  <c r="F580" i="10"/>
  <c r="D580" i="10"/>
  <c r="F579" i="10"/>
  <c r="D579" i="10"/>
  <c r="F578" i="10"/>
  <c r="D578" i="10"/>
  <c r="F577" i="10"/>
  <c r="D577" i="10"/>
  <c r="F576" i="10"/>
  <c r="D576" i="10"/>
  <c r="F575" i="10"/>
  <c r="D575" i="10"/>
  <c r="F574" i="10"/>
  <c r="D574" i="10"/>
  <c r="F573" i="10"/>
  <c r="D573" i="10"/>
  <c r="F572" i="10"/>
  <c r="D572" i="10"/>
  <c r="F571" i="10"/>
  <c r="D571" i="10"/>
  <c r="F570" i="10"/>
  <c r="D570" i="10"/>
  <c r="F569" i="10"/>
  <c r="D569" i="10"/>
  <c r="F568" i="10"/>
  <c r="D568" i="10"/>
  <c r="F567" i="10"/>
  <c r="D567" i="10"/>
  <c r="F566" i="10"/>
  <c r="D566" i="10"/>
  <c r="F565" i="10"/>
  <c r="D565" i="10"/>
  <c r="F564" i="10"/>
  <c r="D564" i="10"/>
  <c r="F563" i="10"/>
  <c r="D563" i="10"/>
  <c r="F562" i="10"/>
  <c r="D562" i="10"/>
  <c r="F561" i="10"/>
  <c r="D561" i="10"/>
  <c r="F560" i="10"/>
  <c r="D560" i="10"/>
  <c r="F559" i="10"/>
  <c r="D559" i="10"/>
  <c r="F558" i="10"/>
  <c r="D558" i="10"/>
  <c r="F557" i="10"/>
  <c r="D557" i="10"/>
  <c r="F556" i="10"/>
  <c r="D556" i="10"/>
  <c r="F555" i="10"/>
  <c r="D555" i="10"/>
  <c r="F554" i="10"/>
  <c r="D554" i="10"/>
  <c r="F553" i="10"/>
  <c r="D553" i="10"/>
  <c r="F552" i="10"/>
  <c r="D552" i="10"/>
  <c r="F551" i="10"/>
  <c r="D551" i="10"/>
  <c r="F550" i="10"/>
  <c r="D550" i="10"/>
  <c r="F549" i="10"/>
  <c r="D549" i="10"/>
  <c r="F548" i="10"/>
  <c r="D548" i="10"/>
  <c r="F547" i="10"/>
  <c r="D547" i="10"/>
  <c r="F546" i="10"/>
  <c r="D546" i="10"/>
  <c r="F545" i="10"/>
  <c r="D545" i="10"/>
  <c r="F544" i="10"/>
  <c r="D544" i="10"/>
  <c r="F543" i="10"/>
  <c r="D543" i="10"/>
  <c r="F542" i="10"/>
  <c r="D542" i="10"/>
  <c r="F541" i="10"/>
  <c r="D541" i="10"/>
  <c r="F540" i="10"/>
  <c r="D540" i="10"/>
  <c r="F539" i="10"/>
  <c r="D539" i="10"/>
  <c r="F538" i="10"/>
  <c r="D538" i="10"/>
  <c r="F537" i="10"/>
  <c r="D537" i="10"/>
  <c r="F536" i="10"/>
  <c r="D536" i="10"/>
  <c r="F535" i="10"/>
  <c r="D535" i="10"/>
  <c r="F534" i="10"/>
  <c r="D534" i="10"/>
  <c r="F533" i="10"/>
  <c r="D533" i="10"/>
  <c r="F532" i="10"/>
  <c r="D532" i="10"/>
  <c r="F531" i="10"/>
  <c r="D531" i="10"/>
  <c r="F530" i="10"/>
  <c r="D530" i="10"/>
  <c r="F529" i="10"/>
  <c r="D529" i="10"/>
  <c r="F528" i="10"/>
  <c r="D528" i="10"/>
  <c r="F527" i="10"/>
  <c r="D527" i="10"/>
  <c r="F526" i="10"/>
  <c r="D526" i="10"/>
  <c r="F525" i="10"/>
  <c r="D525" i="10"/>
  <c r="F524" i="10"/>
  <c r="D524" i="10"/>
  <c r="F523" i="10"/>
  <c r="D523" i="10"/>
  <c r="F522" i="10"/>
  <c r="D522" i="10"/>
  <c r="F521" i="10"/>
  <c r="D521" i="10"/>
  <c r="F520" i="10"/>
  <c r="D520" i="10"/>
  <c r="F519" i="10"/>
  <c r="D519" i="10"/>
  <c r="F518" i="10"/>
  <c r="D518" i="10"/>
  <c r="F517" i="10"/>
  <c r="D517" i="10"/>
  <c r="F516" i="10"/>
  <c r="D516" i="10"/>
  <c r="F515" i="10"/>
  <c r="D515" i="10"/>
  <c r="F514" i="10"/>
  <c r="D514" i="10"/>
  <c r="F513" i="10"/>
  <c r="D513" i="10"/>
  <c r="F512" i="10"/>
  <c r="D512" i="10"/>
  <c r="F511" i="10"/>
  <c r="D511" i="10"/>
  <c r="F510" i="10"/>
  <c r="D510" i="10"/>
  <c r="F509" i="10"/>
  <c r="D509" i="10"/>
  <c r="F508" i="10"/>
  <c r="D508" i="10"/>
  <c r="F507" i="10"/>
  <c r="D507" i="10"/>
  <c r="F506" i="10"/>
  <c r="D506" i="10"/>
  <c r="F505" i="10"/>
  <c r="D505" i="10"/>
  <c r="F504" i="10"/>
  <c r="D504" i="10"/>
  <c r="F503" i="10"/>
  <c r="D503" i="10"/>
  <c r="F502" i="10"/>
  <c r="D502" i="10"/>
  <c r="F501" i="10"/>
  <c r="D501" i="10"/>
  <c r="F500" i="10"/>
  <c r="D500" i="10"/>
  <c r="F499" i="10"/>
  <c r="D499" i="10"/>
  <c r="F498" i="10"/>
  <c r="D498" i="10"/>
  <c r="F497" i="10"/>
  <c r="D497" i="10"/>
  <c r="F496" i="10"/>
  <c r="D496" i="10"/>
  <c r="F495" i="10"/>
  <c r="D495" i="10"/>
  <c r="F494" i="10"/>
  <c r="D494" i="10"/>
  <c r="F493" i="10"/>
  <c r="D493" i="10"/>
  <c r="F492" i="10"/>
  <c r="D492" i="10"/>
  <c r="F491" i="10"/>
  <c r="D491" i="10"/>
  <c r="F490" i="10"/>
  <c r="D490" i="10"/>
  <c r="F489" i="10"/>
  <c r="D489" i="10"/>
  <c r="F488" i="10"/>
  <c r="D488" i="10"/>
  <c r="F487" i="10"/>
  <c r="D487" i="10"/>
  <c r="F486" i="10"/>
  <c r="D486" i="10"/>
  <c r="F485" i="10"/>
  <c r="D485" i="10"/>
  <c r="F484" i="10"/>
  <c r="D484" i="10"/>
  <c r="F483" i="10"/>
  <c r="D483" i="10"/>
  <c r="F482" i="10"/>
  <c r="D482" i="10"/>
  <c r="F481" i="10"/>
  <c r="D481" i="10"/>
  <c r="F480" i="10"/>
  <c r="D480" i="10"/>
  <c r="F479" i="10"/>
  <c r="D479" i="10"/>
  <c r="F478" i="10"/>
  <c r="D478" i="10"/>
  <c r="F477" i="10"/>
  <c r="D477" i="10"/>
  <c r="F476" i="10"/>
  <c r="D476" i="10"/>
  <c r="F475" i="10"/>
  <c r="D475" i="10"/>
  <c r="F474" i="10"/>
  <c r="D474" i="10"/>
  <c r="F473" i="10"/>
  <c r="D473" i="10"/>
  <c r="F472" i="10"/>
  <c r="D472" i="10"/>
  <c r="F471" i="10"/>
  <c r="D471" i="10"/>
  <c r="F470" i="10"/>
  <c r="D470" i="10"/>
  <c r="F469" i="10"/>
  <c r="D469" i="10"/>
  <c r="F468" i="10"/>
  <c r="D468" i="10"/>
  <c r="F467" i="10"/>
  <c r="D467" i="10"/>
  <c r="F466" i="10"/>
  <c r="D466" i="10"/>
  <c r="F465" i="10"/>
  <c r="D465" i="10"/>
  <c r="F464" i="10"/>
  <c r="D464" i="10"/>
  <c r="F463" i="10"/>
  <c r="D463" i="10"/>
  <c r="F462" i="10"/>
  <c r="D462" i="10"/>
  <c r="F461" i="10"/>
  <c r="D461" i="10"/>
  <c r="F460" i="10"/>
  <c r="D460" i="10"/>
  <c r="F459" i="10"/>
  <c r="D459" i="10"/>
  <c r="F458" i="10"/>
  <c r="D458" i="10"/>
  <c r="F457" i="10"/>
  <c r="D457" i="10"/>
  <c r="F456" i="10"/>
  <c r="D456" i="10"/>
  <c r="F455" i="10"/>
  <c r="D455" i="10"/>
  <c r="F454" i="10"/>
  <c r="D454" i="10"/>
  <c r="F453" i="10"/>
  <c r="D453" i="10"/>
  <c r="F452" i="10"/>
  <c r="D452" i="10"/>
  <c r="F451" i="10"/>
  <c r="D451" i="10"/>
  <c r="F450" i="10"/>
  <c r="D450" i="10"/>
  <c r="F449" i="10"/>
  <c r="D449" i="10"/>
  <c r="F448" i="10"/>
  <c r="D448" i="10"/>
  <c r="F447" i="10"/>
  <c r="D447" i="10"/>
  <c r="F446" i="10"/>
  <c r="D446" i="10"/>
  <c r="F445" i="10"/>
  <c r="D445" i="10"/>
  <c r="F444" i="10"/>
  <c r="D444" i="10"/>
  <c r="F443" i="10"/>
  <c r="D443" i="10"/>
  <c r="F442" i="10"/>
  <c r="D442" i="10"/>
  <c r="F441" i="10"/>
  <c r="D441" i="10"/>
  <c r="F440" i="10"/>
  <c r="D440" i="10"/>
  <c r="F439" i="10"/>
  <c r="D439" i="10"/>
  <c r="F438" i="10"/>
  <c r="D438" i="10"/>
  <c r="F437" i="10"/>
  <c r="D437" i="10"/>
  <c r="F436" i="10"/>
  <c r="D436" i="10"/>
  <c r="F435" i="10"/>
  <c r="D435" i="10"/>
  <c r="F434" i="10"/>
  <c r="D434" i="10"/>
  <c r="F433" i="10"/>
  <c r="D433" i="10"/>
  <c r="F432" i="10"/>
  <c r="D432" i="10"/>
  <c r="F431" i="10"/>
  <c r="D431" i="10"/>
  <c r="F430" i="10"/>
  <c r="D430" i="10"/>
  <c r="F429" i="10"/>
  <c r="D429" i="10"/>
  <c r="F428" i="10"/>
  <c r="D428" i="10"/>
  <c r="F427" i="10"/>
  <c r="D427" i="10"/>
  <c r="F426" i="10"/>
  <c r="D426" i="10"/>
  <c r="F425" i="10"/>
  <c r="D425" i="10"/>
  <c r="F424" i="10"/>
  <c r="D424" i="10"/>
  <c r="F423" i="10"/>
  <c r="D423" i="10"/>
  <c r="F422" i="10"/>
  <c r="D422" i="10"/>
  <c r="F421" i="10"/>
  <c r="D421" i="10"/>
  <c r="F420" i="10"/>
  <c r="D420" i="10"/>
  <c r="F419" i="10"/>
  <c r="D419" i="10"/>
  <c r="F418" i="10"/>
  <c r="D418" i="10"/>
  <c r="F417" i="10"/>
  <c r="D417" i="10"/>
  <c r="F416" i="10"/>
  <c r="D416" i="10"/>
  <c r="F415" i="10"/>
  <c r="D415" i="10"/>
  <c r="F414" i="10"/>
  <c r="D414" i="10"/>
  <c r="F413" i="10"/>
  <c r="D413" i="10"/>
  <c r="F412" i="10"/>
  <c r="D412" i="10"/>
  <c r="F411" i="10"/>
  <c r="D411" i="10"/>
  <c r="F410" i="10"/>
  <c r="D410" i="10"/>
  <c r="F409" i="10"/>
  <c r="D409" i="10"/>
  <c r="F408" i="10"/>
  <c r="D408" i="10"/>
  <c r="F407" i="10"/>
  <c r="D407" i="10"/>
  <c r="F406" i="10"/>
  <c r="D406" i="10"/>
  <c r="F405" i="10"/>
  <c r="D405" i="10"/>
  <c r="F404" i="10"/>
  <c r="D404" i="10"/>
  <c r="F403" i="10"/>
  <c r="D403" i="10"/>
  <c r="F402" i="10"/>
  <c r="D402" i="10"/>
  <c r="F401" i="10"/>
  <c r="D401" i="10"/>
  <c r="F400" i="10"/>
  <c r="D400" i="10"/>
  <c r="F399" i="10"/>
  <c r="D399" i="10"/>
  <c r="F398" i="10"/>
  <c r="D398" i="10"/>
  <c r="F397" i="10"/>
  <c r="D397" i="10"/>
  <c r="F396" i="10"/>
  <c r="D396" i="10"/>
  <c r="F395" i="10"/>
  <c r="D395" i="10"/>
  <c r="F394" i="10"/>
  <c r="D394" i="10"/>
  <c r="F393" i="10"/>
  <c r="D393" i="10"/>
  <c r="F392" i="10"/>
  <c r="D392" i="10"/>
  <c r="F391" i="10"/>
  <c r="D391" i="10"/>
  <c r="F390" i="10"/>
  <c r="D390" i="10"/>
  <c r="F389" i="10"/>
  <c r="D389" i="10"/>
  <c r="F388" i="10"/>
  <c r="D388" i="10"/>
  <c r="F387" i="10"/>
  <c r="D387" i="10"/>
  <c r="F386" i="10"/>
  <c r="D386" i="10"/>
  <c r="F385" i="10"/>
  <c r="D385" i="10"/>
  <c r="F384" i="10"/>
  <c r="D384" i="10"/>
  <c r="F383" i="10"/>
  <c r="D383" i="10"/>
  <c r="F382" i="10"/>
  <c r="D382" i="10"/>
  <c r="F381" i="10"/>
  <c r="D381" i="10"/>
  <c r="F380" i="10"/>
  <c r="D380" i="10"/>
  <c r="F379" i="10"/>
  <c r="D379" i="10"/>
  <c r="F378" i="10"/>
  <c r="D378" i="10"/>
  <c r="F377" i="10"/>
  <c r="D377" i="10"/>
  <c r="F376" i="10"/>
  <c r="D376" i="10"/>
  <c r="F375" i="10"/>
  <c r="D375" i="10"/>
  <c r="F374" i="10"/>
  <c r="D374" i="10"/>
  <c r="F373" i="10"/>
  <c r="D373" i="10"/>
  <c r="F372" i="10"/>
  <c r="D372" i="10"/>
  <c r="F371" i="10"/>
  <c r="D371" i="10"/>
  <c r="F370" i="10"/>
  <c r="D370" i="10"/>
  <c r="F369" i="10"/>
  <c r="D369" i="10"/>
  <c r="F368" i="10"/>
  <c r="D368" i="10"/>
  <c r="F367" i="10"/>
  <c r="D367" i="10"/>
  <c r="F366" i="10"/>
  <c r="D366" i="10"/>
  <c r="F365" i="10"/>
  <c r="D365" i="10"/>
  <c r="F364" i="10"/>
  <c r="D364" i="10"/>
  <c r="F363" i="10"/>
  <c r="D363" i="10"/>
  <c r="F362" i="10"/>
  <c r="D362" i="10"/>
  <c r="F361" i="10"/>
  <c r="D361" i="10"/>
  <c r="F360" i="10"/>
  <c r="D360" i="10"/>
  <c r="F359" i="10"/>
  <c r="D359" i="10"/>
  <c r="F358" i="10"/>
  <c r="D358" i="10"/>
  <c r="F357" i="10"/>
  <c r="D357" i="10"/>
  <c r="F356" i="10"/>
  <c r="D356" i="10"/>
  <c r="F355" i="10"/>
  <c r="D355" i="10"/>
  <c r="F354" i="10"/>
  <c r="D354" i="10"/>
  <c r="F353" i="10"/>
  <c r="D353" i="10"/>
  <c r="F352" i="10"/>
  <c r="D352" i="10"/>
  <c r="F351" i="10"/>
  <c r="D351" i="10"/>
  <c r="F350" i="10"/>
  <c r="D350" i="10"/>
  <c r="F349" i="10"/>
  <c r="D349" i="10"/>
  <c r="F348" i="10"/>
  <c r="D348" i="10"/>
  <c r="F347" i="10"/>
  <c r="D347" i="10"/>
  <c r="F346" i="10"/>
  <c r="D346" i="10"/>
  <c r="F345" i="10"/>
  <c r="D345" i="10"/>
  <c r="F344" i="10"/>
  <c r="D344" i="10"/>
  <c r="F343" i="10"/>
  <c r="D343" i="10"/>
  <c r="F342" i="10"/>
  <c r="D342" i="10"/>
  <c r="F341" i="10"/>
  <c r="D341" i="10"/>
  <c r="F340" i="10"/>
  <c r="D340" i="10"/>
  <c r="F339" i="10"/>
  <c r="D339" i="10"/>
  <c r="F338" i="10"/>
  <c r="D338" i="10"/>
  <c r="F337" i="10"/>
  <c r="D337" i="10"/>
  <c r="F336" i="10"/>
  <c r="D336" i="10"/>
  <c r="F335" i="10"/>
  <c r="D335" i="10"/>
  <c r="F334" i="10"/>
  <c r="D334" i="10"/>
  <c r="F333" i="10"/>
  <c r="D333" i="10"/>
  <c r="F332" i="10"/>
  <c r="D332" i="10"/>
  <c r="F331" i="10"/>
  <c r="D331" i="10"/>
  <c r="F330" i="10"/>
  <c r="D330" i="10"/>
  <c r="F329" i="10"/>
  <c r="D329" i="10"/>
  <c r="F328" i="10"/>
  <c r="D328" i="10"/>
  <c r="F327" i="10"/>
  <c r="D327" i="10"/>
  <c r="F326" i="10"/>
  <c r="D326" i="10"/>
  <c r="F325" i="10"/>
  <c r="D325" i="10"/>
  <c r="F324" i="10"/>
  <c r="D324" i="10"/>
  <c r="F323" i="10"/>
  <c r="D323" i="10"/>
  <c r="F322" i="10"/>
  <c r="D322" i="10"/>
  <c r="F321" i="10"/>
  <c r="D321" i="10"/>
  <c r="F320" i="10"/>
  <c r="D320" i="10"/>
  <c r="F319" i="10"/>
  <c r="D319" i="10"/>
  <c r="F318" i="10"/>
  <c r="D318" i="10"/>
  <c r="F317" i="10"/>
  <c r="D317" i="10"/>
  <c r="F316" i="10"/>
  <c r="D316" i="10"/>
  <c r="F315" i="10"/>
  <c r="D315" i="10"/>
  <c r="F314" i="10"/>
  <c r="D314" i="10"/>
  <c r="F313" i="10"/>
  <c r="D313" i="10"/>
  <c r="F312" i="10"/>
  <c r="D312" i="10"/>
  <c r="F311" i="10"/>
  <c r="D311" i="10"/>
  <c r="F310" i="10"/>
  <c r="D310" i="10"/>
  <c r="F309" i="10"/>
  <c r="D309" i="10"/>
  <c r="F308" i="10"/>
  <c r="D308" i="10"/>
  <c r="F307" i="10"/>
  <c r="D307" i="10"/>
  <c r="F306" i="10"/>
  <c r="D306" i="10"/>
  <c r="F305" i="10"/>
  <c r="D305" i="10"/>
  <c r="F304" i="10"/>
  <c r="D304" i="10"/>
  <c r="F303" i="10"/>
  <c r="D303" i="10"/>
  <c r="F302" i="10"/>
  <c r="D302" i="10"/>
  <c r="F301" i="10"/>
  <c r="D301" i="10"/>
  <c r="F300" i="10"/>
  <c r="D300" i="10"/>
  <c r="F299" i="10"/>
  <c r="D299" i="10"/>
  <c r="F298" i="10"/>
  <c r="D298" i="10"/>
  <c r="F297" i="10"/>
  <c r="D297" i="10"/>
  <c r="F296" i="10"/>
  <c r="D296" i="10"/>
  <c r="F295" i="10"/>
  <c r="D295" i="10"/>
  <c r="F294" i="10"/>
  <c r="D294" i="10"/>
  <c r="F293" i="10"/>
  <c r="D293" i="10"/>
  <c r="F292" i="10"/>
  <c r="D292" i="10"/>
  <c r="F291" i="10"/>
  <c r="D291" i="10"/>
  <c r="F290" i="10"/>
  <c r="D290" i="10"/>
  <c r="F289" i="10"/>
  <c r="D289" i="10"/>
  <c r="F288" i="10"/>
  <c r="D288" i="10"/>
  <c r="F287" i="10"/>
  <c r="D287" i="10"/>
  <c r="F286" i="10"/>
  <c r="D286" i="10"/>
  <c r="F285" i="10"/>
  <c r="D285" i="10"/>
  <c r="F284" i="10"/>
  <c r="D284" i="10"/>
  <c r="F283" i="10"/>
  <c r="D283" i="10"/>
  <c r="F282" i="10"/>
  <c r="D282" i="10"/>
  <c r="F281" i="10"/>
  <c r="D281" i="10"/>
  <c r="F280" i="10"/>
  <c r="D280" i="10"/>
  <c r="F279" i="10"/>
  <c r="D279" i="10"/>
  <c r="F278" i="10"/>
  <c r="D278" i="10"/>
  <c r="F277" i="10"/>
  <c r="D277" i="10"/>
  <c r="F276" i="10"/>
  <c r="D276" i="10"/>
  <c r="F275" i="10"/>
  <c r="D275" i="10"/>
  <c r="F274" i="10"/>
  <c r="D274" i="10"/>
  <c r="F273" i="10"/>
  <c r="D273" i="10"/>
  <c r="F272" i="10"/>
  <c r="D272" i="10"/>
  <c r="F271" i="10"/>
  <c r="D271" i="10"/>
  <c r="F270" i="10"/>
  <c r="D270" i="10"/>
  <c r="F269" i="10"/>
  <c r="D269" i="10"/>
  <c r="F268" i="10"/>
  <c r="D268" i="10"/>
  <c r="F267" i="10"/>
  <c r="D267" i="10"/>
  <c r="F266" i="10"/>
  <c r="D266" i="10"/>
  <c r="F265" i="10"/>
  <c r="D265" i="10"/>
  <c r="F264" i="10"/>
  <c r="D264" i="10"/>
  <c r="F263" i="10"/>
  <c r="D263" i="10"/>
  <c r="F262" i="10"/>
  <c r="D262" i="10"/>
  <c r="F261" i="10"/>
  <c r="D261" i="10"/>
  <c r="F260" i="10"/>
  <c r="D260" i="10"/>
  <c r="F259" i="10"/>
  <c r="D259" i="10"/>
  <c r="F258" i="10"/>
  <c r="D258" i="10"/>
  <c r="F257" i="10"/>
  <c r="D257" i="10"/>
  <c r="F256" i="10"/>
  <c r="D256" i="10"/>
  <c r="F255" i="10"/>
  <c r="D255" i="10"/>
  <c r="F254" i="10"/>
  <c r="D254" i="10"/>
  <c r="F253" i="10"/>
  <c r="D253" i="10"/>
  <c r="F252" i="10"/>
  <c r="D252" i="10"/>
  <c r="F251" i="10"/>
  <c r="D251" i="10"/>
  <c r="F250" i="10"/>
  <c r="D250" i="10"/>
  <c r="F249" i="10"/>
  <c r="D249" i="10"/>
  <c r="F248" i="10"/>
  <c r="D248" i="10"/>
  <c r="F247" i="10"/>
  <c r="D247" i="10"/>
  <c r="F246" i="10"/>
  <c r="D246" i="10"/>
  <c r="F245" i="10"/>
  <c r="D245" i="10"/>
  <c r="F244" i="10"/>
  <c r="D244" i="10"/>
  <c r="F243" i="10"/>
  <c r="D243" i="10"/>
  <c r="F242" i="10"/>
  <c r="D242" i="10"/>
  <c r="F241" i="10"/>
  <c r="D241" i="10"/>
  <c r="F240" i="10"/>
  <c r="D240" i="10"/>
  <c r="F239" i="10"/>
  <c r="D239" i="10"/>
  <c r="F238" i="10"/>
  <c r="D238" i="10"/>
  <c r="F237" i="10"/>
  <c r="D237" i="10"/>
  <c r="F236" i="10"/>
  <c r="D236" i="10"/>
  <c r="F235" i="10"/>
  <c r="D235" i="10"/>
  <c r="F234" i="10"/>
  <c r="D234" i="10"/>
  <c r="F233" i="10"/>
  <c r="D233" i="10"/>
  <c r="F232" i="10"/>
  <c r="D232" i="10"/>
  <c r="F231" i="10"/>
  <c r="D231" i="10"/>
  <c r="F230" i="10"/>
  <c r="D230" i="10"/>
  <c r="F229" i="10"/>
  <c r="D229" i="10"/>
  <c r="F228" i="10"/>
  <c r="D228" i="10"/>
  <c r="F227" i="10"/>
  <c r="D227" i="10"/>
  <c r="F226" i="10"/>
  <c r="D226" i="10"/>
  <c r="F225" i="10"/>
  <c r="D225" i="10"/>
  <c r="F224" i="10"/>
  <c r="D224" i="10"/>
  <c r="F223" i="10"/>
  <c r="D223" i="10"/>
  <c r="F222" i="10"/>
  <c r="D222" i="10"/>
  <c r="F221" i="10"/>
  <c r="D221" i="10"/>
  <c r="F220" i="10"/>
  <c r="D220" i="10"/>
  <c r="F219" i="10"/>
  <c r="D219" i="10"/>
  <c r="F218" i="10"/>
  <c r="D218" i="10"/>
  <c r="F217" i="10"/>
  <c r="D217" i="10"/>
  <c r="F216" i="10"/>
  <c r="D216" i="10"/>
  <c r="F215" i="10"/>
  <c r="D215" i="10"/>
  <c r="F214" i="10"/>
  <c r="D214" i="10"/>
  <c r="F213" i="10"/>
  <c r="D213" i="10"/>
  <c r="F212" i="10"/>
  <c r="D212" i="10"/>
  <c r="F211" i="10"/>
  <c r="D211" i="10"/>
  <c r="F210" i="10"/>
  <c r="D210" i="10"/>
  <c r="F209" i="10"/>
  <c r="D209" i="10"/>
  <c r="F208" i="10"/>
  <c r="D208" i="10"/>
  <c r="F207" i="10"/>
  <c r="D207" i="10"/>
  <c r="F206" i="10"/>
  <c r="D206" i="10"/>
  <c r="F205" i="10"/>
  <c r="D205" i="10"/>
  <c r="F204" i="10"/>
  <c r="D204" i="10"/>
  <c r="F203" i="10"/>
  <c r="D203" i="10"/>
  <c r="F202" i="10"/>
  <c r="D202" i="10"/>
  <c r="F201" i="10"/>
  <c r="D201" i="10"/>
  <c r="F200" i="10"/>
  <c r="D200" i="10"/>
  <c r="F199" i="10"/>
  <c r="D199" i="10"/>
  <c r="F198" i="10"/>
  <c r="D198" i="10"/>
  <c r="F197" i="10"/>
  <c r="D197" i="10"/>
  <c r="F196" i="10"/>
  <c r="D196" i="10"/>
  <c r="F195" i="10"/>
  <c r="D195" i="10"/>
  <c r="F194" i="10"/>
  <c r="D194" i="10"/>
  <c r="F193" i="10"/>
  <c r="D193" i="10"/>
  <c r="F192" i="10"/>
  <c r="D192" i="10"/>
  <c r="F191" i="10"/>
  <c r="D191" i="10"/>
  <c r="F190" i="10"/>
  <c r="D190" i="10"/>
  <c r="F189" i="10"/>
  <c r="D189" i="10"/>
  <c r="F188" i="10"/>
  <c r="D188" i="10"/>
  <c r="F187" i="10"/>
  <c r="D187" i="10"/>
  <c r="F186" i="10"/>
  <c r="D186" i="10"/>
  <c r="F185" i="10"/>
  <c r="D185" i="10"/>
  <c r="F184" i="10"/>
  <c r="D184" i="10"/>
  <c r="F183" i="10"/>
  <c r="D183" i="10"/>
  <c r="F182" i="10"/>
  <c r="D182" i="10"/>
  <c r="F181" i="10"/>
  <c r="D181" i="10"/>
  <c r="F180" i="10"/>
  <c r="D180" i="10"/>
  <c r="F179" i="10"/>
  <c r="D179" i="10"/>
  <c r="F178" i="10"/>
  <c r="D178" i="10"/>
  <c r="F177" i="10"/>
  <c r="D177" i="10"/>
  <c r="F176" i="10"/>
  <c r="D176" i="10"/>
  <c r="F175" i="10"/>
  <c r="D175" i="10"/>
  <c r="F174" i="10"/>
  <c r="D174" i="10"/>
  <c r="F173" i="10"/>
  <c r="D173" i="10"/>
  <c r="F172" i="10"/>
  <c r="D172" i="10"/>
  <c r="F171" i="10"/>
  <c r="D171" i="10"/>
  <c r="F170" i="10"/>
  <c r="D170" i="10"/>
  <c r="F169" i="10"/>
  <c r="D169" i="10"/>
  <c r="F168" i="10"/>
  <c r="D168" i="10"/>
  <c r="F167" i="10"/>
  <c r="D167" i="10"/>
  <c r="F166" i="10"/>
  <c r="D166" i="10"/>
  <c r="F165" i="10"/>
  <c r="D165" i="10"/>
  <c r="F164" i="10"/>
  <c r="D164" i="10"/>
  <c r="F163" i="10"/>
  <c r="D163" i="10"/>
  <c r="F162" i="10"/>
  <c r="D162" i="10"/>
  <c r="F161" i="10"/>
  <c r="D161" i="10"/>
  <c r="F160" i="10"/>
  <c r="D160" i="10"/>
  <c r="F159" i="10"/>
  <c r="D159" i="10"/>
  <c r="F158" i="10"/>
  <c r="D158" i="10"/>
  <c r="F157" i="10"/>
  <c r="D157" i="10"/>
  <c r="F156" i="10"/>
  <c r="D156" i="10"/>
  <c r="F155" i="10"/>
  <c r="D155" i="10"/>
  <c r="F154" i="10"/>
  <c r="D154" i="10"/>
  <c r="F153" i="10"/>
  <c r="D153" i="10"/>
  <c r="F152" i="10"/>
  <c r="D152" i="10"/>
  <c r="F151" i="10"/>
  <c r="D151" i="10"/>
  <c r="F150" i="10"/>
  <c r="D150" i="10"/>
  <c r="F149" i="10"/>
  <c r="D149" i="10"/>
  <c r="F148" i="10"/>
  <c r="D148" i="10"/>
  <c r="F147" i="10"/>
  <c r="D147" i="10"/>
  <c r="F146" i="10"/>
  <c r="D146" i="10"/>
  <c r="F145" i="10"/>
  <c r="D145" i="10"/>
  <c r="F144" i="10"/>
  <c r="D144" i="10"/>
  <c r="F143" i="10"/>
  <c r="D143" i="10"/>
  <c r="F142" i="10"/>
  <c r="D142" i="10"/>
  <c r="F141" i="10"/>
  <c r="D141" i="10"/>
  <c r="F140" i="10"/>
  <c r="D140" i="10"/>
  <c r="F139" i="10"/>
  <c r="D139" i="10"/>
  <c r="F138" i="10"/>
  <c r="D138" i="10"/>
  <c r="F137" i="10"/>
  <c r="D137" i="10"/>
  <c r="F136" i="10"/>
  <c r="D136" i="10"/>
  <c r="F135" i="10"/>
  <c r="D135" i="10"/>
  <c r="F134" i="10"/>
  <c r="D134" i="10"/>
  <c r="F133" i="10"/>
  <c r="D133" i="10"/>
  <c r="F132" i="10"/>
  <c r="D132" i="10"/>
  <c r="F131" i="10"/>
  <c r="D131" i="10"/>
  <c r="F130" i="10"/>
  <c r="D130" i="10"/>
  <c r="F129" i="10"/>
  <c r="D129" i="10"/>
  <c r="F128" i="10"/>
  <c r="D128" i="10"/>
  <c r="F127" i="10"/>
  <c r="D127" i="10"/>
  <c r="F126" i="10"/>
  <c r="D126" i="10"/>
  <c r="F125" i="10"/>
  <c r="D125" i="10"/>
  <c r="F124" i="10"/>
  <c r="D124" i="10"/>
  <c r="F123" i="10"/>
  <c r="D123" i="10"/>
  <c r="F122" i="10"/>
  <c r="D122" i="10"/>
  <c r="F121" i="10"/>
  <c r="D121" i="10"/>
  <c r="F120" i="10"/>
  <c r="D120" i="10"/>
  <c r="F119" i="10"/>
  <c r="D119" i="10"/>
  <c r="F118" i="10"/>
  <c r="D118" i="10"/>
  <c r="F117" i="10"/>
  <c r="D117" i="10"/>
  <c r="F116" i="10"/>
  <c r="D116" i="10"/>
  <c r="F115" i="10"/>
  <c r="D115" i="10"/>
  <c r="F114" i="10"/>
  <c r="D114" i="10"/>
  <c r="F113" i="10"/>
  <c r="D113" i="10"/>
  <c r="F112" i="10"/>
  <c r="D112" i="10"/>
  <c r="F111" i="10"/>
  <c r="D111" i="10"/>
  <c r="F110" i="10"/>
  <c r="D110" i="10"/>
  <c r="F109" i="10"/>
  <c r="D109" i="10"/>
  <c r="F108" i="10"/>
  <c r="D108" i="10"/>
  <c r="F107" i="10"/>
  <c r="D107" i="10"/>
  <c r="F106" i="10"/>
  <c r="D106" i="10"/>
  <c r="F105" i="10"/>
  <c r="D105" i="10"/>
  <c r="F104" i="10"/>
  <c r="D104" i="10"/>
  <c r="F103" i="10"/>
  <c r="D103" i="10"/>
  <c r="F102" i="10"/>
  <c r="D102" i="10"/>
  <c r="F101" i="10"/>
  <c r="D101" i="10"/>
  <c r="F100" i="10"/>
  <c r="D100" i="10"/>
  <c r="F99" i="10"/>
  <c r="D99" i="10"/>
  <c r="F98" i="10"/>
  <c r="D98" i="10"/>
  <c r="F97" i="10"/>
  <c r="D97" i="10"/>
  <c r="F96" i="10"/>
  <c r="D96" i="10"/>
  <c r="F95" i="10"/>
  <c r="D95" i="10"/>
  <c r="F94" i="10"/>
  <c r="D94" i="10"/>
  <c r="F93" i="10"/>
  <c r="D93" i="10"/>
  <c r="F92" i="10"/>
  <c r="D92" i="10"/>
  <c r="F91" i="10"/>
  <c r="D91" i="10"/>
  <c r="F90" i="10"/>
  <c r="D90" i="10"/>
  <c r="F89" i="10"/>
  <c r="D89" i="10"/>
  <c r="F88" i="10"/>
  <c r="D88" i="10"/>
  <c r="F87" i="10"/>
  <c r="D87" i="10"/>
  <c r="F86" i="10"/>
  <c r="D86" i="10"/>
  <c r="F85" i="10"/>
  <c r="D85" i="10"/>
  <c r="F84" i="10"/>
  <c r="D84" i="10"/>
  <c r="F83" i="10"/>
  <c r="D83" i="10"/>
  <c r="F82" i="10"/>
  <c r="D82" i="10"/>
  <c r="F81" i="10"/>
  <c r="D81" i="10"/>
  <c r="F80" i="10"/>
  <c r="D80" i="10"/>
  <c r="F79" i="10"/>
  <c r="D79" i="10"/>
  <c r="F78" i="10"/>
  <c r="D78" i="10"/>
  <c r="F77" i="10"/>
  <c r="D77" i="10"/>
  <c r="F76" i="10"/>
  <c r="D76" i="10"/>
  <c r="F75" i="10"/>
  <c r="D75" i="10"/>
  <c r="F74" i="10"/>
  <c r="D74" i="10"/>
  <c r="F73" i="10"/>
  <c r="D73" i="10"/>
  <c r="F72" i="10"/>
  <c r="D72" i="10"/>
  <c r="F71" i="10"/>
  <c r="D71" i="10"/>
  <c r="F70" i="10"/>
  <c r="D70" i="10"/>
  <c r="F69" i="10"/>
  <c r="D69" i="10"/>
  <c r="F68" i="10"/>
  <c r="D68" i="10"/>
  <c r="F67" i="10"/>
  <c r="D67" i="10"/>
  <c r="F66" i="10"/>
  <c r="D66" i="10"/>
  <c r="F65" i="10"/>
  <c r="D65" i="10"/>
  <c r="F64" i="10"/>
  <c r="D64" i="10"/>
  <c r="F63" i="10"/>
  <c r="D63" i="10"/>
  <c r="F62" i="10"/>
  <c r="D62" i="10"/>
  <c r="F61" i="10"/>
  <c r="D61" i="10"/>
  <c r="F60" i="10"/>
  <c r="D60" i="10"/>
  <c r="F59" i="10"/>
  <c r="D59" i="10"/>
  <c r="F58" i="10"/>
  <c r="D58" i="10"/>
  <c r="F57" i="10"/>
  <c r="D57" i="10"/>
  <c r="F56" i="10"/>
  <c r="D56" i="10"/>
  <c r="F55" i="10"/>
  <c r="D55" i="10"/>
  <c r="F54" i="10"/>
  <c r="D54" i="10"/>
  <c r="F53" i="10"/>
  <c r="D53" i="10"/>
  <c r="F52" i="10"/>
  <c r="D52" i="10"/>
  <c r="F51" i="10"/>
  <c r="D51" i="10"/>
  <c r="F50" i="10"/>
  <c r="D50" i="10"/>
  <c r="F49" i="10"/>
  <c r="D49" i="10"/>
  <c r="F48" i="10"/>
  <c r="D48" i="10"/>
  <c r="F47" i="10"/>
  <c r="D47" i="10"/>
  <c r="F46" i="10"/>
  <c r="D46" i="10"/>
  <c r="F45" i="10"/>
  <c r="D45" i="10"/>
  <c r="F44" i="10"/>
  <c r="D44" i="10"/>
  <c r="F43" i="10"/>
  <c r="D43" i="10"/>
  <c r="F42" i="10"/>
  <c r="D42" i="10"/>
  <c r="F41" i="10"/>
  <c r="D41" i="10"/>
  <c r="F40" i="10"/>
  <c r="D40" i="10"/>
  <c r="F39" i="10"/>
  <c r="D39" i="10"/>
  <c r="F38" i="10"/>
  <c r="D38" i="10"/>
  <c r="F37" i="10"/>
  <c r="D37" i="10"/>
  <c r="F36" i="10"/>
  <c r="D36" i="10"/>
  <c r="F35" i="10"/>
  <c r="D35" i="10"/>
  <c r="F34" i="10"/>
  <c r="D34" i="10"/>
  <c r="F33" i="10"/>
  <c r="D33" i="10"/>
  <c r="F32" i="10"/>
  <c r="D32" i="10"/>
  <c r="F31" i="10"/>
  <c r="D31" i="10"/>
  <c r="F30" i="10"/>
  <c r="D30" i="10"/>
  <c r="F29" i="10"/>
  <c r="D29" i="10"/>
  <c r="F28" i="10"/>
  <c r="D28" i="10"/>
  <c r="F27" i="10"/>
  <c r="D27" i="10"/>
  <c r="F26" i="10"/>
  <c r="D26" i="10"/>
  <c r="F25" i="10"/>
  <c r="D25" i="10"/>
  <c r="F24" i="10"/>
  <c r="D24" i="10"/>
  <c r="F23" i="10"/>
  <c r="D23" i="10"/>
  <c r="F22" i="10"/>
  <c r="D22" i="10"/>
  <c r="F21" i="10"/>
  <c r="D21" i="10"/>
  <c r="F20" i="10"/>
  <c r="D20" i="10"/>
  <c r="E996" i="11" l="1"/>
  <c r="E995" i="11"/>
  <c r="E994" i="11"/>
  <c r="E993" i="11"/>
  <c r="E992" i="11"/>
  <c r="E991" i="11"/>
  <c r="E990" i="11"/>
  <c r="E989" i="11"/>
  <c r="E988" i="11"/>
  <c r="E987" i="11"/>
  <c r="E986" i="11"/>
  <c r="E985" i="11"/>
  <c r="E984" i="11"/>
  <c r="E983" i="11"/>
  <c r="E982" i="11"/>
  <c r="E981" i="11"/>
  <c r="E980" i="11"/>
  <c r="E979" i="11"/>
  <c r="E978" i="11"/>
  <c r="E977" i="11"/>
  <c r="E976" i="11"/>
  <c r="E975" i="11"/>
  <c r="E974" i="11"/>
  <c r="E973" i="11"/>
  <c r="E972" i="11"/>
  <c r="E971" i="11"/>
  <c r="E970" i="11"/>
  <c r="E969" i="11"/>
  <c r="E968" i="11"/>
  <c r="E967" i="11"/>
  <c r="E966" i="11"/>
  <c r="E965" i="11"/>
  <c r="E964" i="11"/>
  <c r="E963" i="11"/>
  <c r="E962" i="11"/>
  <c r="E961" i="11"/>
  <c r="E960" i="11"/>
  <c r="E959" i="11"/>
  <c r="E958" i="11"/>
  <c r="E957" i="11"/>
  <c r="E956" i="11"/>
  <c r="E955" i="11"/>
  <c r="E954" i="11"/>
  <c r="E953" i="11"/>
  <c r="E952" i="11"/>
  <c r="E951" i="11"/>
  <c r="E950" i="11"/>
  <c r="E949" i="11"/>
  <c r="E948" i="11"/>
  <c r="E947" i="11"/>
  <c r="E946" i="11"/>
  <c r="E945" i="11"/>
  <c r="E944" i="11"/>
  <c r="E943" i="11"/>
  <c r="E942" i="11"/>
  <c r="E941" i="11"/>
  <c r="E940" i="11"/>
  <c r="E939" i="11"/>
  <c r="E938" i="11"/>
  <c r="E937" i="11"/>
  <c r="E936" i="11"/>
  <c r="E935" i="11"/>
  <c r="E934" i="11"/>
  <c r="E933" i="11"/>
  <c r="E932" i="11"/>
  <c r="E931" i="11"/>
  <c r="E930" i="11"/>
  <c r="E929" i="11"/>
  <c r="E928" i="11"/>
  <c r="E927" i="11"/>
  <c r="E926" i="11"/>
  <c r="E925" i="11"/>
  <c r="E924" i="11"/>
  <c r="E923" i="11"/>
  <c r="E922" i="11"/>
  <c r="E921" i="11"/>
  <c r="E920" i="11"/>
  <c r="E919" i="11"/>
  <c r="E918" i="11"/>
  <c r="E917" i="11"/>
  <c r="E916" i="11"/>
  <c r="E915" i="11"/>
  <c r="E914" i="11"/>
  <c r="E913" i="11"/>
  <c r="E912" i="11"/>
  <c r="E911" i="11"/>
  <c r="E910" i="11"/>
  <c r="E909" i="11"/>
  <c r="E908" i="11"/>
  <c r="E907" i="11"/>
  <c r="E906" i="11"/>
  <c r="E905" i="11"/>
  <c r="E904" i="11"/>
  <c r="E903" i="11"/>
  <c r="E902" i="11"/>
  <c r="E901" i="11"/>
  <c r="E900" i="11"/>
  <c r="E899" i="11"/>
  <c r="E898" i="11"/>
  <c r="E897" i="11"/>
  <c r="E896" i="11"/>
  <c r="E895" i="11"/>
  <c r="E894" i="11"/>
  <c r="E893" i="11"/>
  <c r="E892" i="11"/>
  <c r="E891" i="11"/>
  <c r="E890" i="11"/>
  <c r="E889" i="11"/>
  <c r="E888" i="11"/>
  <c r="E887" i="11"/>
  <c r="E886" i="11"/>
  <c r="E885" i="11"/>
  <c r="E884" i="11"/>
  <c r="E883" i="11"/>
  <c r="E882" i="11"/>
  <c r="E881" i="11"/>
  <c r="E880" i="11"/>
  <c r="E879" i="11"/>
  <c r="E878" i="11"/>
  <c r="E877" i="11"/>
  <c r="E876" i="11"/>
  <c r="E875" i="11"/>
  <c r="E874" i="11"/>
  <c r="E873" i="11"/>
  <c r="E872" i="11"/>
  <c r="E871" i="11"/>
  <c r="E870" i="11"/>
  <c r="E869" i="11"/>
  <c r="E868" i="11"/>
  <c r="E867" i="11"/>
  <c r="E866" i="11"/>
  <c r="E865" i="11"/>
  <c r="E864" i="11"/>
  <c r="E863" i="11"/>
  <c r="E862" i="11"/>
  <c r="E861" i="11"/>
  <c r="E860" i="11"/>
  <c r="E859" i="11"/>
  <c r="E858" i="11"/>
  <c r="E857" i="11"/>
  <c r="E856" i="11"/>
  <c r="E855" i="11"/>
  <c r="E854" i="11"/>
  <c r="E853" i="11"/>
  <c r="E852" i="11"/>
  <c r="E851" i="11"/>
  <c r="E850" i="11"/>
  <c r="E849" i="11"/>
  <c r="E848" i="11"/>
  <c r="E847" i="11"/>
  <c r="E846" i="11"/>
  <c r="E845" i="11"/>
  <c r="E844" i="11"/>
  <c r="E843" i="11"/>
  <c r="E842" i="11"/>
  <c r="E841" i="11"/>
  <c r="E840" i="11"/>
  <c r="E839" i="11"/>
  <c r="E838" i="11"/>
  <c r="E837" i="11"/>
  <c r="E836" i="11"/>
  <c r="E835" i="11"/>
  <c r="E834" i="11"/>
  <c r="E833" i="11"/>
  <c r="E832" i="11"/>
  <c r="E831" i="11"/>
  <c r="E830" i="11"/>
  <c r="E829" i="11"/>
  <c r="E828" i="11"/>
  <c r="E827" i="11"/>
  <c r="E826" i="11"/>
  <c r="E825" i="11"/>
  <c r="E824" i="11"/>
  <c r="E823" i="11"/>
  <c r="E822" i="11"/>
  <c r="E821" i="11"/>
  <c r="E820" i="11"/>
  <c r="E819" i="11"/>
  <c r="E818" i="11"/>
  <c r="E817" i="11"/>
  <c r="E816" i="11"/>
  <c r="E815" i="11"/>
  <c r="E814" i="11"/>
  <c r="E813" i="11"/>
  <c r="E812" i="11"/>
  <c r="E811" i="11"/>
  <c r="E810" i="11"/>
  <c r="E809" i="11"/>
  <c r="E808" i="11"/>
  <c r="E807" i="11"/>
  <c r="E806" i="11"/>
  <c r="E805" i="11"/>
  <c r="E804" i="11"/>
  <c r="E803" i="11"/>
  <c r="E802" i="11"/>
  <c r="E801" i="11"/>
  <c r="E800" i="11"/>
  <c r="E799" i="11"/>
  <c r="E798" i="11"/>
  <c r="E797" i="11"/>
  <c r="E796" i="11"/>
  <c r="E795" i="11"/>
  <c r="E794" i="11"/>
  <c r="E793" i="11"/>
  <c r="E792" i="11"/>
  <c r="E791" i="11"/>
  <c r="E790" i="11"/>
  <c r="E789" i="11"/>
  <c r="E788" i="11"/>
  <c r="E787" i="11"/>
  <c r="E786" i="11"/>
  <c r="E785" i="11"/>
  <c r="E784" i="11"/>
  <c r="E783" i="11"/>
  <c r="E782" i="11"/>
  <c r="E781" i="11"/>
  <c r="E780" i="11"/>
  <c r="E779" i="11"/>
  <c r="E778" i="11"/>
  <c r="E777" i="11"/>
  <c r="E776" i="11"/>
  <c r="E775" i="11"/>
  <c r="E774" i="11"/>
  <c r="E773" i="11"/>
  <c r="E772" i="11"/>
  <c r="E771" i="11"/>
  <c r="E770" i="11"/>
  <c r="E769" i="11"/>
  <c r="E768" i="11"/>
  <c r="E767" i="11"/>
  <c r="E766" i="11"/>
  <c r="E765" i="11"/>
  <c r="E764" i="11"/>
  <c r="E763" i="11"/>
  <c r="E762" i="11"/>
  <c r="E761" i="11"/>
  <c r="E760" i="11"/>
  <c r="E759" i="11"/>
  <c r="E758" i="11"/>
  <c r="E757" i="11"/>
  <c r="E756" i="11"/>
  <c r="E755" i="11"/>
  <c r="E754" i="11"/>
  <c r="E753" i="11"/>
  <c r="E752" i="11"/>
  <c r="E751" i="11"/>
  <c r="E750" i="11"/>
  <c r="E749" i="11"/>
  <c r="E748" i="11"/>
  <c r="E747" i="11"/>
  <c r="E746" i="11"/>
  <c r="E745" i="11"/>
  <c r="E744" i="11"/>
  <c r="E743" i="11"/>
  <c r="E742" i="11"/>
  <c r="E741" i="11"/>
  <c r="E740" i="11"/>
  <c r="E739" i="11"/>
  <c r="E738" i="11"/>
  <c r="E737" i="11"/>
  <c r="E736" i="11"/>
  <c r="E735" i="11"/>
  <c r="E734" i="11"/>
  <c r="E733" i="11"/>
  <c r="E732" i="11"/>
  <c r="E731" i="11"/>
  <c r="E730" i="11"/>
  <c r="E729" i="11"/>
  <c r="E728" i="11"/>
  <c r="E727" i="11"/>
  <c r="E726" i="11"/>
  <c r="E725" i="11"/>
  <c r="E724" i="11"/>
  <c r="E723" i="11"/>
  <c r="E722" i="11"/>
  <c r="E721" i="11"/>
  <c r="E720" i="11"/>
  <c r="E719" i="11"/>
  <c r="E718" i="11"/>
  <c r="E717" i="11"/>
  <c r="E716" i="11"/>
  <c r="E715" i="11"/>
  <c r="E714" i="11"/>
  <c r="E713" i="11"/>
  <c r="E712" i="11"/>
  <c r="E711" i="11"/>
  <c r="E710" i="11"/>
  <c r="E709" i="11"/>
  <c r="E708" i="11"/>
  <c r="E707" i="11"/>
  <c r="E706" i="11"/>
  <c r="E705" i="11"/>
  <c r="E704" i="11"/>
  <c r="E703" i="11"/>
  <c r="E702" i="11"/>
  <c r="E701" i="11"/>
  <c r="E700" i="11"/>
  <c r="E699" i="11"/>
  <c r="E698" i="11"/>
  <c r="E697" i="11"/>
  <c r="E696" i="11"/>
  <c r="E695" i="11"/>
  <c r="E694" i="11"/>
  <c r="E693" i="11"/>
  <c r="E692" i="11"/>
  <c r="E691" i="11"/>
  <c r="E690" i="11"/>
  <c r="E689" i="11"/>
  <c r="E688" i="11"/>
  <c r="E687" i="11"/>
  <c r="E686" i="11"/>
  <c r="E685" i="11"/>
  <c r="E684" i="11"/>
  <c r="E683" i="11"/>
  <c r="E682" i="11"/>
  <c r="E681" i="11"/>
  <c r="E680" i="11"/>
  <c r="E679" i="11"/>
  <c r="E678" i="11"/>
  <c r="E677" i="11"/>
  <c r="E676" i="11"/>
  <c r="E675" i="11"/>
  <c r="E674" i="11"/>
  <c r="E673" i="11"/>
  <c r="E672" i="11"/>
  <c r="E671" i="11"/>
  <c r="E670" i="11"/>
  <c r="E669" i="11"/>
  <c r="E668" i="11"/>
  <c r="E667" i="11"/>
  <c r="E666" i="11"/>
  <c r="E665" i="11"/>
  <c r="E664" i="11"/>
  <c r="E663" i="11"/>
  <c r="E662" i="11"/>
  <c r="E661" i="11"/>
  <c r="E660" i="11"/>
  <c r="E659" i="11"/>
  <c r="E658" i="11"/>
  <c r="E657" i="11"/>
  <c r="E656" i="11"/>
  <c r="E655" i="11"/>
  <c r="E654" i="11"/>
  <c r="E653" i="11"/>
  <c r="E652" i="11"/>
  <c r="E651" i="11"/>
  <c r="E650" i="11"/>
  <c r="E649" i="11"/>
  <c r="E648" i="11"/>
  <c r="E647" i="11"/>
  <c r="E646" i="11"/>
  <c r="E645" i="11"/>
  <c r="E644" i="11"/>
  <c r="E643" i="11"/>
  <c r="E642" i="11"/>
  <c r="E641" i="11"/>
  <c r="E640" i="11"/>
  <c r="E639" i="11"/>
  <c r="E638" i="11"/>
  <c r="E637" i="11"/>
  <c r="E636" i="11"/>
  <c r="E635" i="11"/>
  <c r="E634" i="11"/>
  <c r="E633" i="11"/>
  <c r="E632" i="11"/>
  <c r="E631" i="11"/>
  <c r="E630" i="11"/>
  <c r="E629" i="11"/>
  <c r="E628" i="11"/>
  <c r="E627" i="11"/>
  <c r="E626" i="11"/>
  <c r="E625" i="11"/>
  <c r="E624" i="11"/>
  <c r="E623" i="11"/>
  <c r="E622" i="11"/>
  <c r="E621" i="11"/>
  <c r="E620" i="11"/>
  <c r="E619" i="11"/>
  <c r="E618" i="11"/>
  <c r="E617" i="11"/>
  <c r="E616" i="11"/>
  <c r="E615" i="11"/>
  <c r="E614" i="11"/>
  <c r="E613" i="11"/>
  <c r="E612" i="11"/>
  <c r="E611" i="11"/>
  <c r="E610" i="11"/>
  <c r="E609" i="11"/>
  <c r="E608" i="11"/>
  <c r="E607" i="11"/>
  <c r="E606" i="11"/>
  <c r="E605" i="11"/>
  <c r="E604" i="11"/>
  <c r="E603" i="11"/>
  <c r="E602" i="11"/>
  <c r="E601" i="11"/>
  <c r="E600" i="11"/>
  <c r="E599" i="11"/>
  <c r="E598" i="11"/>
  <c r="E597" i="11"/>
  <c r="E596" i="11"/>
  <c r="E595" i="11"/>
  <c r="E594" i="11"/>
  <c r="E593" i="11"/>
  <c r="E592" i="11"/>
  <c r="E591" i="11"/>
  <c r="E590" i="11"/>
  <c r="E589" i="11"/>
  <c r="E588" i="11"/>
  <c r="E587" i="11"/>
  <c r="E586" i="11"/>
  <c r="E585" i="11"/>
  <c r="E584" i="11"/>
  <c r="E583" i="11"/>
  <c r="E582" i="11"/>
  <c r="E581" i="11"/>
  <c r="E580" i="11"/>
  <c r="E579" i="11"/>
  <c r="E578" i="11"/>
  <c r="E577" i="11"/>
  <c r="E576" i="11"/>
  <c r="E575" i="11"/>
  <c r="E574" i="11"/>
  <c r="E573" i="11"/>
  <c r="E572" i="11"/>
  <c r="E571" i="11"/>
  <c r="E570" i="11"/>
  <c r="E569" i="11"/>
  <c r="E568" i="11"/>
  <c r="E567" i="11"/>
  <c r="E566" i="11"/>
  <c r="E565" i="11"/>
  <c r="E564" i="11"/>
  <c r="E563" i="11"/>
  <c r="E562" i="11"/>
  <c r="E561" i="11"/>
  <c r="E560" i="11"/>
  <c r="E559" i="11"/>
  <c r="E558" i="11"/>
  <c r="E557" i="11"/>
  <c r="E556" i="11"/>
  <c r="E555" i="11"/>
  <c r="E554" i="11"/>
  <c r="E553" i="11"/>
  <c r="E552" i="11"/>
  <c r="E551" i="11"/>
  <c r="E550" i="11"/>
  <c r="E549" i="11"/>
  <c r="E548" i="11"/>
  <c r="E547" i="11"/>
  <c r="E546" i="11"/>
  <c r="E545" i="11"/>
  <c r="E544" i="11"/>
  <c r="E543" i="11"/>
  <c r="E542" i="11"/>
  <c r="E541" i="11"/>
  <c r="E540" i="11"/>
  <c r="E539" i="11"/>
  <c r="E538" i="11"/>
  <c r="E537" i="11"/>
  <c r="E536" i="11"/>
  <c r="E535" i="11"/>
  <c r="E534" i="11"/>
  <c r="E533" i="11"/>
  <c r="E532" i="11"/>
  <c r="E531" i="11"/>
  <c r="E530" i="11"/>
  <c r="E529" i="11"/>
  <c r="E528" i="11"/>
  <c r="E527" i="11"/>
  <c r="E526" i="11"/>
  <c r="E525" i="11"/>
  <c r="E524" i="11"/>
  <c r="E523" i="11"/>
  <c r="E522" i="11"/>
  <c r="E521" i="11"/>
  <c r="E520" i="11"/>
  <c r="E519" i="11"/>
  <c r="E518" i="11"/>
  <c r="E517" i="11"/>
  <c r="E516" i="11"/>
  <c r="E515" i="11"/>
  <c r="E514" i="11"/>
  <c r="E513" i="11"/>
  <c r="E512" i="11"/>
  <c r="E511" i="11"/>
  <c r="E510" i="11"/>
  <c r="E509" i="11"/>
  <c r="E508" i="11"/>
  <c r="E507" i="11"/>
  <c r="E506" i="11"/>
  <c r="E505" i="11"/>
  <c r="E504" i="11"/>
  <c r="E503" i="11"/>
  <c r="E502" i="11"/>
  <c r="E501" i="11"/>
  <c r="E500" i="11"/>
  <c r="E499" i="11"/>
  <c r="E498" i="11"/>
  <c r="E497" i="11"/>
  <c r="E496" i="11"/>
  <c r="E495" i="11"/>
  <c r="E494" i="11"/>
  <c r="E493" i="11"/>
  <c r="E492" i="11"/>
  <c r="E491" i="11"/>
  <c r="E490" i="11"/>
  <c r="E489" i="11"/>
  <c r="E488" i="11"/>
  <c r="E487" i="11"/>
  <c r="E486" i="11"/>
  <c r="E485" i="11"/>
  <c r="E484" i="11"/>
  <c r="E483" i="11"/>
  <c r="E482" i="11"/>
  <c r="E481" i="11"/>
  <c r="E480" i="11"/>
  <c r="E479" i="11"/>
  <c r="E478" i="11"/>
  <c r="E477" i="11"/>
  <c r="E476" i="11"/>
  <c r="E475" i="11"/>
  <c r="E474" i="11"/>
  <c r="E473" i="11"/>
  <c r="E472" i="11"/>
  <c r="E471" i="11"/>
  <c r="E470" i="11"/>
  <c r="E469" i="11"/>
  <c r="E468" i="11"/>
  <c r="E467" i="11"/>
  <c r="E466" i="11"/>
  <c r="E465" i="11"/>
  <c r="E464" i="11"/>
  <c r="E463" i="11"/>
  <c r="E462" i="11"/>
  <c r="E461" i="11"/>
  <c r="E460" i="11"/>
  <c r="E459" i="11"/>
  <c r="E458" i="11"/>
  <c r="E457" i="11"/>
  <c r="E456" i="11"/>
  <c r="E455" i="11"/>
  <c r="E454" i="11"/>
  <c r="E453" i="11"/>
  <c r="E452" i="11"/>
  <c r="E451" i="11"/>
  <c r="E450" i="11"/>
  <c r="E449" i="11"/>
  <c r="E448" i="11"/>
  <c r="E447" i="11"/>
  <c r="E446" i="11"/>
  <c r="E445" i="11"/>
  <c r="E444" i="11"/>
  <c r="E443" i="11"/>
  <c r="E442" i="11"/>
  <c r="E441" i="11"/>
  <c r="E440" i="11"/>
  <c r="E439" i="11"/>
  <c r="E438" i="11"/>
  <c r="E437" i="11"/>
  <c r="E436" i="11"/>
  <c r="E435" i="11"/>
  <c r="E434" i="11"/>
  <c r="E433" i="11"/>
  <c r="E432" i="11"/>
  <c r="E431" i="11"/>
  <c r="E430" i="11"/>
  <c r="E429" i="11"/>
  <c r="E428" i="11"/>
  <c r="E427" i="11"/>
  <c r="E426" i="11"/>
  <c r="E425" i="11"/>
  <c r="E424" i="11"/>
  <c r="E423" i="11"/>
  <c r="E422" i="11"/>
  <c r="E421" i="11"/>
  <c r="E420" i="11"/>
  <c r="E419" i="11"/>
  <c r="E418" i="11"/>
  <c r="E417" i="11"/>
  <c r="E416" i="11"/>
  <c r="E415" i="11"/>
  <c r="E414" i="11"/>
  <c r="E413" i="11"/>
  <c r="E412" i="11"/>
  <c r="E411" i="11"/>
  <c r="E410" i="11"/>
  <c r="E409" i="11"/>
  <c r="E408" i="11"/>
  <c r="E407" i="11"/>
  <c r="E406" i="11"/>
  <c r="E405" i="11"/>
  <c r="E404" i="11"/>
  <c r="E403" i="11"/>
  <c r="E402" i="11"/>
  <c r="E401" i="11"/>
  <c r="E400" i="11"/>
  <c r="E399" i="11"/>
  <c r="E398" i="11"/>
  <c r="E397" i="11"/>
  <c r="E396" i="11"/>
  <c r="E395" i="11"/>
  <c r="E394" i="11"/>
  <c r="E393" i="11"/>
  <c r="E392" i="11"/>
  <c r="E391" i="11"/>
  <c r="E390" i="11"/>
  <c r="E389" i="11"/>
  <c r="E388" i="11"/>
  <c r="E387" i="11"/>
  <c r="E386" i="11"/>
  <c r="E385" i="11"/>
  <c r="E384" i="11"/>
  <c r="E383" i="11"/>
  <c r="E382" i="11"/>
  <c r="E381" i="11"/>
  <c r="E380" i="11"/>
  <c r="E379" i="11"/>
  <c r="E378" i="11"/>
  <c r="E377" i="11"/>
  <c r="E376" i="11"/>
  <c r="E375" i="11"/>
  <c r="E374" i="11"/>
  <c r="E373" i="11"/>
  <c r="E372" i="11"/>
  <c r="E371" i="11"/>
  <c r="E370" i="11"/>
  <c r="E369" i="11"/>
  <c r="E368" i="11"/>
  <c r="E367" i="11"/>
  <c r="E366" i="11"/>
  <c r="E365" i="11"/>
  <c r="E364" i="11"/>
  <c r="E363" i="11"/>
  <c r="E362" i="11"/>
  <c r="E361" i="11"/>
  <c r="E360" i="11"/>
  <c r="E359" i="11"/>
  <c r="E358" i="11"/>
  <c r="E357" i="11"/>
  <c r="E356" i="11"/>
  <c r="E355" i="11"/>
  <c r="E354" i="11"/>
  <c r="E353" i="11"/>
  <c r="E352" i="11"/>
  <c r="E351" i="11"/>
  <c r="E350" i="11"/>
  <c r="E349" i="11"/>
  <c r="E348" i="11"/>
  <c r="E347" i="11"/>
  <c r="E346" i="11"/>
  <c r="E345" i="11"/>
  <c r="E344" i="11"/>
  <c r="E343" i="11"/>
  <c r="E342" i="11"/>
  <c r="E341" i="11"/>
  <c r="E340" i="11"/>
  <c r="E339" i="11"/>
  <c r="E338" i="11"/>
  <c r="E337" i="11"/>
  <c r="E336" i="11"/>
  <c r="E335" i="11"/>
  <c r="E334" i="11"/>
  <c r="E333" i="11"/>
  <c r="E332" i="11"/>
  <c r="E331" i="11"/>
  <c r="E330" i="11"/>
  <c r="E329" i="11"/>
  <c r="E328" i="11"/>
  <c r="E327" i="11"/>
  <c r="E326" i="11"/>
  <c r="E325" i="11"/>
  <c r="E324" i="11"/>
  <c r="E323" i="11"/>
  <c r="E322" i="11"/>
  <c r="E321" i="11"/>
  <c r="E320" i="11"/>
  <c r="E319" i="11"/>
  <c r="E318" i="11"/>
  <c r="E317" i="11"/>
  <c r="E316" i="11"/>
  <c r="E315" i="11"/>
  <c r="E314" i="11"/>
  <c r="E313" i="11"/>
  <c r="E312" i="11"/>
  <c r="E311" i="11"/>
  <c r="E310" i="11"/>
  <c r="E309" i="11"/>
  <c r="E308" i="11"/>
  <c r="E307" i="11"/>
  <c r="E306" i="11"/>
  <c r="E305" i="11"/>
  <c r="E304" i="11"/>
  <c r="E303" i="11"/>
  <c r="E302" i="11"/>
  <c r="E301" i="11"/>
  <c r="E300" i="11"/>
  <c r="E299" i="11"/>
  <c r="E298" i="11"/>
  <c r="E297" i="11"/>
  <c r="E296" i="11"/>
  <c r="E295" i="11"/>
  <c r="E294" i="11"/>
  <c r="E293" i="11"/>
  <c r="E292" i="11"/>
  <c r="E291" i="11"/>
  <c r="E290" i="11"/>
  <c r="E289" i="11"/>
  <c r="E288" i="11"/>
  <c r="E287" i="11"/>
  <c r="E286" i="11"/>
  <c r="E285" i="11"/>
  <c r="E284" i="11"/>
  <c r="E283" i="11"/>
  <c r="E282" i="11"/>
  <c r="E281" i="11"/>
  <c r="E280" i="11"/>
  <c r="E279" i="11"/>
  <c r="E278" i="11"/>
  <c r="E277" i="11"/>
  <c r="E276" i="11"/>
  <c r="E275" i="11"/>
  <c r="E274" i="11"/>
  <c r="E273" i="11"/>
  <c r="E272" i="11"/>
  <c r="E271" i="11"/>
  <c r="E270" i="11"/>
  <c r="E269" i="11"/>
  <c r="E268" i="11"/>
  <c r="E267" i="11"/>
  <c r="E266" i="11"/>
  <c r="E265" i="11"/>
  <c r="E264" i="11"/>
  <c r="E263" i="11"/>
  <c r="E262" i="11"/>
  <c r="E261" i="11"/>
  <c r="E260" i="11"/>
  <c r="E259" i="11"/>
  <c r="E258" i="11"/>
  <c r="E257" i="11"/>
  <c r="E256" i="11"/>
  <c r="E255" i="11"/>
  <c r="E254" i="11"/>
  <c r="E253" i="11"/>
  <c r="E252" i="11"/>
  <c r="E251" i="11"/>
  <c r="E250" i="11"/>
  <c r="E249" i="11"/>
  <c r="E248" i="11"/>
  <c r="E247" i="11"/>
  <c r="E246" i="11"/>
  <c r="E245" i="11"/>
  <c r="E244" i="11"/>
  <c r="E243" i="11"/>
  <c r="E242" i="11"/>
  <c r="E241" i="11"/>
  <c r="E240" i="11"/>
  <c r="E239" i="11"/>
  <c r="E238" i="11"/>
  <c r="E237" i="11"/>
  <c r="E236" i="11"/>
  <c r="E235" i="11"/>
  <c r="E234" i="11"/>
  <c r="E233" i="11"/>
  <c r="E232" i="11"/>
  <c r="E231" i="11"/>
  <c r="E230" i="11"/>
  <c r="E229" i="11"/>
  <c r="E228" i="11"/>
  <c r="E227" i="11"/>
  <c r="E226" i="11"/>
  <c r="E225" i="11"/>
  <c r="E224" i="11"/>
  <c r="E223" i="11"/>
  <c r="E222" i="11"/>
  <c r="E221" i="11"/>
  <c r="E220" i="11"/>
  <c r="E219" i="11"/>
  <c r="E218" i="11"/>
  <c r="E217" i="11"/>
  <c r="E216" i="11"/>
  <c r="E215" i="11"/>
  <c r="E214" i="11"/>
  <c r="E213" i="11"/>
  <c r="E212" i="11"/>
  <c r="E211" i="11"/>
  <c r="E210" i="11"/>
  <c r="E209" i="11"/>
  <c r="E208" i="11"/>
  <c r="E207" i="11"/>
  <c r="E206" i="11"/>
  <c r="E205" i="11"/>
  <c r="E204" i="11"/>
  <c r="E203" i="11"/>
  <c r="E202" i="11"/>
  <c r="E201" i="11"/>
  <c r="E200" i="11"/>
  <c r="E199" i="11"/>
  <c r="E198" i="11"/>
  <c r="E197" i="11"/>
  <c r="E196" i="11"/>
  <c r="E195" i="11"/>
  <c r="E194" i="11"/>
  <c r="E193" i="11"/>
  <c r="E192" i="11"/>
  <c r="E191" i="11"/>
  <c r="E190" i="11"/>
  <c r="E189" i="11"/>
  <c r="E188" i="11"/>
  <c r="E187" i="11"/>
  <c r="E186" i="11"/>
  <c r="F19" i="10"/>
  <c r="D19" i="10"/>
  <c r="A120" i="1"/>
  <c r="A119" i="1"/>
  <c r="B119" i="1" s="1"/>
  <c r="A118" i="1"/>
  <c r="A117" i="1"/>
  <c r="B117" i="1" s="1"/>
  <c r="A116" i="1"/>
  <c r="A115" i="1"/>
  <c r="B115" i="1" s="1"/>
  <c r="A114" i="1"/>
  <c r="A113" i="1"/>
  <c r="A112" i="1"/>
  <c r="A111" i="1"/>
  <c r="B111" i="1" s="1"/>
  <c r="A110" i="1"/>
  <c r="A109" i="1"/>
  <c r="B109" i="1" s="1"/>
  <c r="A108" i="1"/>
  <c r="B108" i="1" s="1"/>
  <c r="A107" i="1"/>
  <c r="A106" i="1"/>
  <c r="B106" i="1" s="1"/>
  <c r="A105" i="1"/>
  <c r="B105" i="1" s="1"/>
  <c r="A104" i="1"/>
  <c r="A103" i="1"/>
  <c r="A102" i="1"/>
  <c r="B102" i="1" s="1"/>
  <c r="A101" i="1"/>
  <c r="B101" i="1" s="1"/>
  <c r="A100" i="1"/>
  <c r="A99" i="1"/>
  <c r="A98" i="1"/>
  <c r="B98" i="1" s="1"/>
  <c r="A97" i="1"/>
  <c r="B97" i="1" s="1"/>
  <c r="A96" i="1"/>
  <c r="A95" i="1"/>
  <c r="A94" i="1"/>
  <c r="B94" i="1" s="1"/>
  <c r="A93" i="1"/>
  <c r="A92" i="1"/>
  <c r="A91" i="1"/>
  <c r="A90" i="1"/>
  <c r="B90" i="1" s="1"/>
  <c r="A89" i="1"/>
  <c r="B89" i="1" s="1"/>
  <c r="A88" i="1"/>
  <c r="A87" i="1"/>
  <c r="B87" i="1" s="1"/>
  <c r="A86" i="1"/>
  <c r="B86" i="1" s="1"/>
  <c r="A85" i="1"/>
  <c r="B85" i="1" s="1"/>
  <c r="A84" i="1"/>
  <c r="A83" i="1"/>
  <c r="B83" i="1" s="1"/>
  <c r="A82" i="1"/>
  <c r="B82" i="1" s="1"/>
  <c r="A81" i="1"/>
  <c r="A80" i="1"/>
  <c r="A79" i="1"/>
  <c r="B79" i="1" s="1"/>
  <c r="A78" i="1"/>
  <c r="B78" i="1" s="1"/>
  <c r="A77" i="1"/>
  <c r="B77" i="1" s="1"/>
  <c r="A75" i="1"/>
  <c r="A74" i="1"/>
  <c r="A73" i="1"/>
  <c r="B73" i="1" s="1"/>
  <c r="A72" i="1"/>
  <c r="A71" i="1"/>
  <c r="A70" i="1"/>
  <c r="A69" i="1"/>
  <c r="B69" i="1" s="1"/>
  <c r="A68" i="1"/>
  <c r="B68" i="1" s="1"/>
  <c r="A67" i="1"/>
  <c r="B67" i="1" s="1"/>
  <c r="A66" i="1"/>
  <c r="B66" i="1" s="1"/>
  <c r="A65" i="1"/>
  <c r="B65" i="1" s="1"/>
  <c r="A64" i="1"/>
  <c r="B64" i="1" s="1"/>
  <c r="A63" i="1"/>
  <c r="A62" i="1"/>
  <c r="B62" i="1" s="1"/>
  <c r="A61" i="1"/>
  <c r="B61" i="1" s="1"/>
  <c r="A60" i="1"/>
  <c r="B60" i="1" s="1"/>
  <c r="A59" i="1"/>
  <c r="B59" i="1" s="1"/>
  <c r="A58" i="1"/>
  <c r="B58" i="1" s="1"/>
  <c r="A57" i="1"/>
  <c r="B57" i="1" s="1"/>
  <c r="A56" i="1"/>
  <c r="A55" i="1"/>
  <c r="A54" i="1"/>
  <c r="B54" i="1" s="1"/>
  <c r="A53" i="1"/>
  <c r="B53" i="1" s="1"/>
  <c r="A52" i="1"/>
  <c r="A51" i="1"/>
  <c r="B51" i="1" s="1"/>
  <c r="A50" i="1"/>
  <c r="B50" i="1" s="1"/>
  <c r="A49" i="1"/>
  <c r="B49" i="1" s="1"/>
  <c r="A48" i="1"/>
  <c r="A47" i="1"/>
  <c r="A46" i="1"/>
  <c r="A45" i="1"/>
  <c r="B45" i="1" s="1"/>
  <c r="A44" i="1"/>
  <c r="B44" i="1" s="1"/>
  <c r="A43" i="1"/>
  <c r="B43" i="1" s="1"/>
  <c r="A42" i="1"/>
  <c r="B42" i="1" s="1"/>
  <c r="A41" i="1"/>
  <c r="A40" i="1"/>
  <c r="A39" i="1"/>
  <c r="B39" i="1" s="1"/>
  <c r="A38" i="1"/>
  <c r="A37" i="1"/>
  <c r="B37" i="1" s="1"/>
  <c r="A36" i="1"/>
  <c r="B36" i="1" s="1"/>
  <c r="A35" i="1"/>
  <c r="B35" i="1" s="1"/>
  <c r="A34" i="1"/>
  <c r="B34" i="1" s="1"/>
  <c r="A33" i="1"/>
  <c r="B33" i="1" s="1"/>
  <c r="A32" i="1"/>
  <c r="A31" i="1"/>
  <c r="A29" i="1"/>
  <c r="B29" i="1" s="1"/>
  <c r="A28" i="1"/>
  <c r="B28" i="1" s="1"/>
  <c r="A27" i="1"/>
  <c r="B27" i="1" s="1"/>
  <c r="A26" i="1"/>
  <c r="B26" i="1" s="1"/>
  <c r="A25" i="1"/>
  <c r="B25" i="1" s="1"/>
  <c r="A24" i="1"/>
  <c r="B24" i="1" s="1"/>
  <c r="A23" i="1"/>
  <c r="B23" i="1" s="1"/>
  <c r="A22" i="1"/>
  <c r="A21" i="1"/>
  <c r="A20" i="1"/>
  <c r="B20" i="1" s="1"/>
  <c r="A19" i="1"/>
  <c r="B19" i="1" s="1"/>
  <c r="A18" i="1"/>
  <c r="A17" i="1"/>
  <c r="P106" i="8"/>
  <c r="P105" i="8"/>
  <c r="P104" i="8"/>
  <c r="P103" i="8"/>
  <c r="P102" i="8"/>
  <c r="P101" i="8"/>
  <c r="P100" i="8"/>
  <c r="P99" i="8"/>
  <c r="P98" i="8"/>
  <c r="P97" i="8"/>
  <c r="P96" i="8"/>
  <c r="P95" i="8"/>
  <c r="P94" i="8"/>
  <c r="P93" i="8"/>
  <c r="P92" i="8"/>
  <c r="P91" i="8"/>
  <c r="P90" i="8"/>
  <c r="P89" i="8"/>
  <c r="P88" i="8"/>
  <c r="P87" i="8"/>
  <c r="P86" i="8"/>
  <c r="P85" i="8"/>
  <c r="P84" i="8"/>
  <c r="P83" i="8"/>
  <c r="P82" i="8"/>
  <c r="P81" i="8"/>
  <c r="P80" i="8"/>
  <c r="P79" i="8"/>
  <c r="P78" i="8"/>
  <c r="P77" i="8"/>
  <c r="P76" i="8"/>
  <c r="P75" i="8"/>
  <c r="P74" i="8"/>
  <c r="P73" i="8"/>
  <c r="P72" i="8"/>
  <c r="P71" i="8"/>
  <c r="P70" i="8"/>
  <c r="P69" i="8"/>
  <c r="P68" i="8"/>
  <c r="P67" i="8"/>
  <c r="P66" i="8"/>
  <c r="P65" i="8"/>
  <c r="P64" i="8"/>
  <c r="P63" i="8"/>
  <c r="P61" i="8"/>
  <c r="P60" i="8"/>
  <c r="P59" i="8"/>
  <c r="P58" i="8"/>
  <c r="P57" i="8"/>
  <c r="P56" i="8"/>
  <c r="P55" i="8"/>
  <c r="P54" i="8"/>
  <c r="P53" i="8"/>
  <c r="P52" i="8"/>
  <c r="P51" i="8"/>
  <c r="P50" i="8"/>
  <c r="P49" i="8"/>
  <c r="P48" i="8"/>
  <c r="P47" i="8"/>
  <c r="P46" i="8"/>
  <c r="P45" i="8"/>
  <c r="P44" i="8"/>
  <c r="P43" i="8"/>
  <c r="P42" i="8"/>
  <c r="P41" i="8"/>
  <c r="P40" i="8"/>
  <c r="P39" i="8"/>
  <c r="P38" i="8"/>
  <c r="P37" i="8"/>
  <c r="P36" i="8"/>
  <c r="P35" i="8"/>
  <c r="P34" i="8"/>
  <c r="P33" i="8"/>
  <c r="P32" i="8"/>
  <c r="P31" i="8"/>
  <c r="P30" i="8"/>
  <c r="P29" i="8"/>
  <c r="P28" i="8"/>
  <c r="P27" i="8"/>
  <c r="P26" i="8"/>
  <c r="P25" i="8"/>
  <c r="P24" i="8"/>
  <c r="P23" i="8"/>
  <c r="P22" i="8"/>
  <c r="P21" i="8"/>
  <c r="P20" i="8"/>
  <c r="P19" i="8"/>
  <c r="P18" i="8"/>
  <c r="P17" i="8"/>
  <c r="P15" i="8"/>
  <c r="P14" i="8"/>
  <c r="P13" i="8"/>
  <c r="P12" i="8"/>
  <c r="P11" i="8"/>
  <c r="P10" i="8"/>
  <c r="P9" i="8"/>
  <c r="P8" i="8"/>
  <c r="P7" i="8"/>
  <c r="P6" i="8"/>
  <c r="P5" i="8"/>
  <c r="P4" i="8"/>
  <c r="P3" i="8"/>
  <c r="J105" i="11"/>
  <c r="J104" i="11"/>
  <c r="J103" i="11"/>
  <c r="J102" i="11"/>
  <c r="J101" i="11"/>
  <c r="J100" i="11"/>
  <c r="J99" i="11"/>
  <c r="J98" i="11"/>
  <c r="J97" i="11"/>
  <c r="J96" i="11"/>
  <c r="J95" i="11"/>
  <c r="J94" i="11"/>
  <c r="J93" i="11"/>
  <c r="J92" i="11"/>
  <c r="J91" i="11"/>
  <c r="J90" i="11"/>
  <c r="J89" i="11"/>
  <c r="J88" i="11"/>
  <c r="J87" i="11"/>
  <c r="J86" i="11"/>
  <c r="J85" i="11"/>
  <c r="J84" i="11"/>
  <c r="J83" i="11"/>
  <c r="J82" i="11"/>
  <c r="J81" i="11"/>
  <c r="J80" i="11"/>
  <c r="J79" i="11"/>
  <c r="J78" i="11"/>
  <c r="J77" i="11"/>
  <c r="J76" i="11"/>
  <c r="J75" i="11"/>
  <c r="J74" i="11"/>
  <c r="J73" i="11"/>
  <c r="J72" i="11"/>
  <c r="J71" i="11"/>
  <c r="J70" i="11"/>
  <c r="J69" i="11"/>
  <c r="J68" i="11"/>
  <c r="J67" i="11"/>
  <c r="J66" i="11"/>
  <c r="J65" i="11"/>
  <c r="J64" i="11"/>
  <c r="J63" i="11"/>
  <c r="J62" i="11"/>
  <c r="J60" i="11"/>
  <c r="J59" i="11"/>
  <c r="J58" i="11"/>
  <c r="J57" i="11"/>
  <c r="J56" i="11"/>
  <c r="J55" i="11"/>
  <c r="J54" i="11"/>
  <c r="J53" i="11"/>
  <c r="J52" i="11"/>
  <c r="J51" i="11"/>
  <c r="J50" i="11"/>
  <c r="J49" i="11"/>
  <c r="J48" i="11"/>
  <c r="J47" i="11"/>
  <c r="J46" i="11"/>
  <c r="J45" i="11"/>
  <c r="J44" i="11"/>
  <c r="J43" i="11"/>
  <c r="J42" i="11"/>
  <c r="J41" i="11"/>
  <c r="J40" i="11"/>
  <c r="J39" i="11"/>
  <c r="J38" i="11"/>
  <c r="J37" i="11"/>
  <c r="J36" i="11"/>
  <c r="J35" i="11"/>
  <c r="J34" i="11"/>
  <c r="J33" i="11"/>
  <c r="J32" i="11"/>
  <c r="J31" i="11"/>
  <c r="J30" i="11"/>
  <c r="J29" i="11"/>
  <c r="J28" i="11"/>
  <c r="J27" i="11"/>
  <c r="J26" i="11"/>
  <c r="J25" i="11"/>
  <c r="J24" i="11"/>
  <c r="J23" i="11"/>
  <c r="J22" i="11"/>
  <c r="J21" i="11"/>
  <c r="J20" i="11"/>
  <c r="J19" i="11"/>
  <c r="J18" i="11"/>
  <c r="J17" i="11"/>
  <c r="J16" i="11"/>
  <c r="J14" i="11"/>
  <c r="J13" i="11"/>
  <c r="J12" i="11"/>
  <c r="J11" i="11"/>
  <c r="J10" i="11"/>
  <c r="J9" i="11"/>
  <c r="J8" i="11"/>
  <c r="J7" i="11"/>
  <c r="J6" i="11"/>
  <c r="J5" i="11"/>
  <c r="J4" i="11"/>
  <c r="J3" i="11"/>
  <c r="J2" i="11"/>
  <c r="L106" i="10"/>
  <c r="L105" i="10"/>
  <c r="L104" i="10"/>
  <c r="L103" i="10"/>
  <c r="L102" i="10"/>
  <c r="L101" i="10"/>
  <c r="L100" i="10"/>
  <c r="L99" i="10"/>
  <c r="L98" i="10"/>
  <c r="L97" i="10"/>
  <c r="L96" i="10"/>
  <c r="L95" i="10"/>
  <c r="L94" i="10"/>
  <c r="L93" i="10"/>
  <c r="L92" i="10"/>
  <c r="L91" i="10"/>
  <c r="L90" i="10"/>
  <c r="L89" i="10"/>
  <c r="L88" i="10"/>
  <c r="L87" i="10"/>
  <c r="L86" i="10"/>
  <c r="L85" i="10"/>
  <c r="L84" i="10"/>
  <c r="L83" i="10"/>
  <c r="L82" i="10"/>
  <c r="L81" i="10"/>
  <c r="L80" i="10"/>
  <c r="L79" i="10"/>
  <c r="L77" i="10"/>
  <c r="L76" i="10"/>
  <c r="L75" i="10"/>
  <c r="L74" i="10"/>
  <c r="L73" i="10"/>
  <c r="L72" i="10"/>
  <c r="L71" i="10"/>
  <c r="L70" i="10"/>
  <c r="L69" i="10"/>
  <c r="L68" i="10"/>
  <c r="L67" i="10"/>
  <c r="L66" i="10"/>
  <c r="L65" i="10"/>
  <c r="L64" i="10"/>
  <c r="L63" i="10"/>
  <c r="L61" i="10"/>
  <c r="L60" i="10"/>
  <c r="L59" i="10"/>
  <c r="L58" i="10"/>
  <c r="L57" i="10"/>
  <c r="L56" i="10"/>
  <c r="L55" i="10"/>
  <c r="L54" i="10"/>
  <c r="L53" i="10"/>
  <c r="L52" i="10"/>
  <c r="L51" i="10"/>
  <c r="L50" i="10"/>
  <c r="L49" i="10"/>
  <c r="L48" i="10"/>
  <c r="L47" i="10"/>
  <c r="L46" i="10"/>
  <c r="L45" i="10"/>
  <c r="L44" i="10"/>
  <c r="L43" i="10"/>
  <c r="L42" i="10"/>
  <c r="L41" i="10"/>
  <c r="L40" i="10"/>
  <c r="L39" i="10"/>
  <c r="L38" i="10"/>
  <c r="L37" i="10"/>
  <c r="L36" i="10"/>
  <c r="L35" i="10"/>
  <c r="L34" i="10"/>
  <c r="L33" i="10"/>
  <c r="L32" i="10"/>
  <c r="L31" i="10"/>
  <c r="L30" i="10"/>
  <c r="L29" i="10"/>
  <c r="L28" i="10"/>
  <c r="L27" i="10"/>
  <c r="L26" i="10"/>
  <c r="L25" i="10"/>
  <c r="L24" i="10"/>
  <c r="L23" i="10"/>
  <c r="L22" i="10"/>
  <c r="L21" i="10"/>
  <c r="L20" i="10"/>
  <c r="L19" i="10"/>
  <c r="L18" i="10"/>
  <c r="L17" i="10"/>
  <c r="L15" i="10"/>
  <c r="L14" i="10"/>
  <c r="L13" i="10"/>
  <c r="L12" i="10"/>
  <c r="L11" i="10"/>
  <c r="L10" i="10"/>
  <c r="L9" i="10"/>
  <c r="L8" i="10"/>
  <c r="L7" i="10"/>
  <c r="L6" i="10"/>
  <c r="L5" i="10"/>
  <c r="L4" i="10"/>
  <c r="L3" i="10"/>
  <c r="J5" i="8"/>
  <c r="J4" i="8"/>
  <c r="F18" i="10"/>
  <c r="J1" i="11"/>
  <c r="S110" i="8"/>
  <c r="S109" i="8"/>
  <c r="S108" i="8"/>
  <c r="S107" i="8"/>
  <c r="S106" i="8"/>
  <c r="S105" i="8"/>
  <c r="S104" i="8"/>
  <c r="S103" i="8"/>
  <c r="S102" i="8"/>
  <c r="S101" i="8"/>
  <c r="S100" i="8"/>
  <c r="S99" i="8"/>
  <c r="S98" i="8"/>
  <c r="S97" i="8"/>
  <c r="S96" i="8"/>
  <c r="S95" i="8"/>
  <c r="S94" i="8"/>
  <c r="S93" i="8"/>
  <c r="S92" i="8"/>
  <c r="S91" i="8"/>
  <c r="S90" i="8"/>
  <c r="S89" i="8"/>
  <c r="S88" i="8"/>
  <c r="S87" i="8"/>
  <c r="S86" i="8"/>
  <c r="S85" i="8"/>
  <c r="S84" i="8"/>
  <c r="S83" i="8"/>
  <c r="S82" i="8"/>
  <c r="S81" i="8"/>
  <c r="S80" i="8"/>
  <c r="S79" i="8"/>
  <c r="S78" i="8"/>
  <c r="S77" i="8"/>
  <c r="S76" i="8"/>
  <c r="S75" i="8"/>
  <c r="S74" i="8"/>
  <c r="S73" i="8"/>
  <c r="S72" i="8"/>
  <c r="S71" i="8"/>
  <c r="S70" i="8"/>
  <c r="S69" i="8"/>
  <c r="S68" i="8"/>
  <c r="S67" i="8"/>
  <c r="S66" i="8"/>
  <c r="S65" i="8"/>
  <c r="S64" i="8"/>
  <c r="S63" i="8"/>
  <c r="S62" i="8"/>
  <c r="S61" i="8"/>
  <c r="S60" i="8"/>
  <c r="S59" i="8"/>
  <c r="S58" i="8"/>
  <c r="S57" i="8"/>
  <c r="S56" i="8"/>
  <c r="S55" i="8"/>
  <c r="S54" i="8"/>
  <c r="S53" i="8"/>
  <c r="S52" i="8"/>
  <c r="S51" i="8"/>
  <c r="S50" i="8"/>
  <c r="S49" i="8"/>
  <c r="S48" i="8"/>
  <c r="S47" i="8"/>
  <c r="S46" i="8"/>
  <c r="S45" i="8"/>
  <c r="S44" i="8"/>
  <c r="S43" i="8"/>
  <c r="S42" i="8"/>
  <c r="S41" i="8"/>
  <c r="S40" i="8"/>
  <c r="S39" i="8"/>
  <c r="S38" i="8"/>
  <c r="S37" i="8"/>
  <c r="S36" i="8"/>
  <c r="S35" i="8"/>
  <c r="S34" i="8"/>
  <c r="S33" i="8"/>
  <c r="S32" i="8"/>
  <c r="S31" i="8"/>
  <c r="S30" i="8"/>
  <c r="S29" i="8"/>
  <c r="S28" i="8"/>
  <c r="S27" i="8"/>
  <c r="S26" i="8"/>
  <c r="S25" i="8"/>
  <c r="S24" i="8"/>
  <c r="S23" i="8"/>
  <c r="S22" i="8"/>
  <c r="S21" i="8"/>
  <c r="S20" i="8"/>
  <c r="S19" i="8"/>
  <c r="S18" i="8"/>
  <c r="S17" i="8"/>
  <c r="S16" i="8"/>
  <c r="S15" i="8"/>
  <c r="S14" i="8"/>
  <c r="S13" i="8"/>
  <c r="S12" i="8"/>
  <c r="S11" i="8"/>
  <c r="S10" i="8"/>
  <c r="S9" i="8"/>
  <c r="S8" i="8"/>
  <c r="S7" i="8"/>
  <c r="S6" i="8"/>
  <c r="S5" i="8"/>
  <c r="S4" i="8"/>
  <c r="T4" i="8"/>
  <c r="E185" i="11"/>
  <c r="E184" i="11"/>
  <c r="E183" i="11"/>
  <c r="E182" i="11"/>
  <c r="E181" i="11"/>
  <c r="E180" i="11"/>
  <c r="E179" i="11"/>
  <c r="E178" i="11"/>
  <c r="E177" i="11"/>
  <c r="E176" i="11"/>
  <c r="E175" i="11"/>
  <c r="E174" i="11"/>
  <c r="E173" i="11"/>
  <c r="E172" i="11"/>
  <c r="E171" i="11"/>
  <c r="E170" i="11"/>
  <c r="E169" i="11"/>
  <c r="E168" i="11"/>
  <c r="E167" i="11"/>
  <c r="E166" i="11"/>
  <c r="E165" i="11"/>
  <c r="E164" i="11"/>
  <c r="E163" i="11"/>
  <c r="E162" i="11"/>
  <c r="E161" i="11"/>
  <c r="E160" i="11"/>
  <c r="E159" i="11"/>
  <c r="E158" i="11"/>
  <c r="E157" i="11"/>
  <c r="E156" i="11"/>
  <c r="E155" i="11"/>
  <c r="E154" i="11"/>
  <c r="E153" i="11"/>
  <c r="E152" i="11"/>
  <c r="E151" i="11"/>
  <c r="E150" i="11"/>
  <c r="E149" i="11"/>
  <c r="E148" i="11"/>
  <c r="E147" i="11"/>
  <c r="E146" i="11"/>
  <c r="E145" i="11"/>
  <c r="E144" i="11"/>
  <c r="E143" i="11"/>
  <c r="E142" i="11"/>
  <c r="E141" i="11"/>
  <c r="E140" i="11"/>
  <c r="E139" i="11"/>
  <c r="E138" i="11"/>
  <c r="E137" i="11"/>
  <c r="E136" i="11"/>
  <c r="E135" i="11"/>
  <c r="E134" i="11"/>
  <c r="E133" i="11"/>
  <c r="E132" i="11"/>
  <c r="E131" i="11"/>
  <c r="E130" i="11"/>
  <c r="E129" i="11"/>
  <c r="E128" i="11"/>
  <c r="E127" i="11"/>
  <c r="E126" i="11"/>
  <c r="E125" i="11"/>
  <c r="E124" i="11"/>
  <c r="E123" i="11"/>
  <c r="E122" i="11"/>
  <c r="E121" i="11"/>
  <c r="E120" i="11"/>
  <c r="E119" i="11"/>
  <c r="E118" i="11"/>
  <c r="E117" i="11"/>
  <c r="E116" i="11"/>
  <c r="E115" i="11"/>
  <c r="E114" i="11"/>
  <c r="E113" i="11"/>
  <c r="E112" i="11"/>
  <c r="E111" i="11"/>
  <c r="E110" i="11"/>
  <c r="E109" i="11"/>
  <c r="E108" i="11"/>
  <c r="E107" i="11"/>
  <c r="E106" i="11"/>
  <c r="E105" i="11"/>
  <c r="E104" i="11"/>
  <c r="E103" i="11"/>
  <c r="E102" i="11"/>
  <c r="E101" i="11"/>
  <c r="E100" i="11"/>
  <c r="E99" i="11"/>
  <c r="E98" i="11"/>
  <c r="E97" i="11"/>
  <c r="E96" i="11"/>
  <c r="E95" i="11"/>
  <c r="E94" i="11"/>
  <c r="E93" i="11"/>
  <c r="E92" i="11"/>
  <c r="E91" i="11"/>
  <c r="E90" i="11"/>
  <c r="E89" i="11"/>
  <c r="E88" i="11"/>
  <c r="E87" i="11"/>
  <c r="E86" i="11"/>
  <c r="E85" i="11"/>
  <c r="E84" i="11"/>
  <c r="E83" i="11"/>
  <c r="E82" i="11"/>
  <c r="E81" i="11"/>
  <c r="E80" i="11"/>
  <c r="E79" i="11"/>
  <c r="E78" i="11"/>
  <c r="E77" i="11"/>
  <c r="E76" i="11"/>
  <c r="E75" i="11"/>
  <c r="E74" i="11"/>
  <c r="E73" i="11"/>
  <c r="E72" i="11"/>
  <c r="E71" i="11"/>
  <c r="E70" i="11"/>
  <c r="E69" i="11"/>
  <c r="E68" i="11"/>
  <c r="E67" i="11"/>
  <c r="E66" i="11"/>
  <c r="E65" i="11"/>
  <c r="E64" i="11"/>
  <c r="E63" i="11"/>
  <c r="E62" i="11"/>
  <c r="E61" i="11"/>
  <c r="E60" i="11"/>
  <c r="E59" i="11"/>
  <c r="E58" i="11"/>
  <c r="E57" i="11"/>
  <c r="E56" i="11"/>
  <c r="E55" i="11"/>
  <c r="E54" i="11"/>
  <c r="E53" i="11"/>
  <c r="E52" i="11"/>
  <c r="E51" i="11"/>
  <c r="E50" i="11"/>
  <c r="E49" i="11"/>
  <c r="E48" i="11"/>
  <c r="E47" i="11"/>
  <c r="E46" i="11"/>
  <c r="E45" i="11"/>
  <c r="E44" i="11"/>
  <c r="E43" i="11"/>
  <c r="E42" i="11"/>
  <c r="E41" i="11"/>
  <c r="E40" i="11"/>
  <c r="E39" i="11"/>
  <c r="E38" i="11"/>
  <c r="E37" i="11"/>
  <c r="E36" i="11"/>
  <c r="E35" i="11"/>
  <c r="E34" i="11"/>
  <c r="E33" i="11"/>
  <c r="E32" i="11"/>
  <c r="E31" i="11"/>
  <c r="E30" i="11"/>
  <c r="E29" i="11"/>
  <c r="E28" i="11"/>
  <c r="E27" i="11"/>
  <c r="E26" i="11"/>
  <c r="E25" i="11"/>
  <c r="E24" i="11"/>
  <c r="E23" i="11"/>
  <c r="E22" i="11"/>
  <c r="E21" i="11"/>
  <c r="E20" i="11"/>
  <c r="E19" i="11"/>
  <c r="E18" i="11"/>
  <c r="E17" i="11"/>
  <c r="E16" i="11"/>
  <c r="E15" i="11"/>
  <c r="E14" i="11"/>
  <c r="E13" i="11"/>
  <c r="E12" i="11"/>
  <c r="E11" i="11"/>
  <c r="E10" i="11"/>
  <c r="E9" i="11"/>
  <c r="E8" i="11"/>
  <c r="E7" i="11"/>
  <c r="J11" i="1"/>
  <c r="C1" i="1"/>
  <c r="T10" i="1"/>
  <c r="T7" i="1"/>
  <c r="T9" i="1"/>
  <c r="T8" i="1"/>
  <c r="T6" i="1"/>
  <c r="T5" i="1"/>
  <c r="T4" i="1"/>
  <c r="F5" i="8"/>
  <c r="F4" i="8"/>
  <c r="P2" i="8"/>
  <c r="G304" i="10"/>
  <c r="G303" i="10"/>
  <c r="G116" i="10"/>
  <c r="G115" i="10"/>
  <c r="G114" i="10"/>
  <c r="G113" i="10"/>
  <c r="G112" i="10"/>
  <c r="G111" i="10"/>
  <c r="G110" i="10"/>
  <c r="G109" i="10"/>
  <c r="G108" i="10"/>
  <c r="G107" i="10"/>
  <c r="G106" i="10"/>
  <c r="G105" i="10"/>
  <c r="G104" i="10"/>
  <c r="G103" i="10"/>
  <c r="G102" i="10"/>
  <c r="G101" i="10"/>
  <c r="G100" i="10"/>
  <c r="G99" i="10"/>
  <c r="G98" i="10"/>
  <c r="G97" i="10"/>
  <c r="G96" i="10"/>
  <c r="G95" i="10"/>
  <c r="G94" i="10"/>
  <c r="G93" i="10"/>
  <c r="G92" i="10"/>
  <c r="G91" i="10"/>
  <c r="G90" i="10"/>
  <c r="G89" i="10"/>
  <c r="G88" i="10"/>
  <c r="G87" i="10"/>
  <c r="G86" i="10"/>
  <c r="G85" i="10"/>
  <c r="G84" i="10"/>
  <c r="G83" i="10"/>
  <c r="G82" i="10"/>
  <c r="G81" i="10"/>
  <c r="G80" i="10"/>
  <c r="G79" i="10"/>
  <c r="G78" i="10"/>
  <c r="G77" i="10"/>
  <c r="G76" i="10"/>
  <c r="G75" i="10"/>
  <c r="G74" i="10"/>
  <c r="G73" i="10"/>
  <c r="G72" i="10"/>
  <c r="G71" i="10"/>
  <c r="G70" i="10"/>
  <c r="G69" i="10"/>
  <c r="G68" i="10"/>
  <c r="G67" i="10"/>
  <c r="G66" i="10"/>
  <c r="G65" i="10"/>
  <c r="G64" i="10"/>
  <c r="G63" i="10"/>
  <c r="G62" i="10"/>
  <c r="G61" i="10"/>
  <c r="G60" i="10"/>
  <c r="G59" i="10"/>
  <c r="G58" i="10"/>
  <c r="G57" i="10"/>
  <c r="G56" i="10"/>
  <c r="G55" i="10"/>
  <c r="G54" i="10"/>
  <c r="G53" i="10"/>
  <c r="G52" i="10"/>
  <c r="G51" i="10"/>
  <c r="G50" i="10"/>
  <c r="G49" i="10"/>
  <c r="G48" i="10"/>
  <c r="G47" i="10"/>
  <c r="G46" i="10"/>
  <c r="G45" i="10"/>
  <c r="G44" i="10"/>
  <c r="G43" i="10"/>
  <c r="G42" i="10"/>
  <c r="G41" i="10"/>
  <c r="G40" i="10"/>
  <c r="G39" i="10"/>
  <c r="G38" i="10"/>
  <c r="G37" i="10"/>
  <c r="G36" i="10"/>
  <c r="G35" i="10"/>
  <c r="G34" i="10"/>
  <c r="G33" i="10"/>
  <c r="G32" i="10"/>
  <c r="G31" i="10"/>
  <c r="G30" i="10"/>
  <c r="G29" i="10"/>
  <c r="G28" i="10"/>
  <c r="G27" i="10"/>
  <c r="G26" i="10"/>
  <c r="G25" i="10"/>
  <c r="G24" i="10"/>
  <c r="G23" i="10"/>
  <c r="G22" i="10"/>
  <c r="G21" i="10"/>
  <c r="G20" i="10"/>
  <c r="G19" i="10"/>
  <c r="A16" i="1"/>
  <c r="B16" i="1" s="1"/>
  <c r="G18" i="10"/>
  <c r="L2" i="10"/>
  <c r="G5" i="1"/>
  <c r="E5" i="1"/>
  <c r="G11" i="1"/>
  <c r="I11" i="1"/>
  <c r="H11" i="1"/>
  <c r="F11" i="1"/>
  <c r="G12" i="1"/>
  <c r="K6" i="1"/>
  <c r="K4" i="1"/>
  <c r="B7" i="1"/>
  <c r="B6" i="1"/>
  <c r="B4" i="1"/>
  <c r="K7" i="1"/>
  <c r="H6" i="1"/>
  <c r="G7" i="1"/>
  <c r="K121" i="1"/>
  <c r="B93" i="1"/>
  <c r="B120" i="1"/>
  <c r="B100" i="1"/>
  <c r="B63" i="1"/>
  <c r="B80" i="1"/>
  <c r="B47" i="1"/>
  <c r="B104" i="1"/>
  <c r="B22" i="1"/>
  <c r="B84" i="1"/>
  <c r="B116" i="1"/>
  <c r="B71" i="1"/>
  <c r="B40" i="1"/>
  <c r="B92" i="1"/>
  <c r="B113" i="1"/>
  <c r="B72" i="1"/>
  <c r="B96" i="1"/>
  <c r="B32" i="1"/>
  <c r="B112" i="1"/>
  <c r="B55" i="1"/>
  <c r="F16" i="1" l="1"/>
  <c r="B75" i="1"/>
  <c r="K75" i="1"/>
  <c r="K16" i="1"/>
  <c r="D16" i="1"/>
  <c r="C16" i="1"/>
  <c r="K17" i="1"/>
  <c r="F17" i="1"/>
  <c r="C17" i="1"/>
  <c r="D17" i="1"/>
  <c r="K21" i="1"/>
  <c r="F21" i="1"/>
  <c r="C21" i="1"/>
  <c r="D21" i="1"/>
  <c r="K24" i="1"/>
  <c r="F24" i="1"/>
  <c r="D24" i="1"/>
  <c r="C24" i="1"/>
  <c r="K27" i="1"/>
  <c r="C27" i="1"/>
  <c r="F27" i="1"/>
  <c r="D27" i="1"/>
  <c r="K32" i="1"/>
  <c r="F32" i="1"/>
  <c r="C32" i="1"/>
  <c r="D32" i="1"/>
  <c r="K35" i="1"/>
  <c r="D35" i="1"/>
  <c r="C35" i="1"/>
  <c r="F35" i="1"/>
  <c r="K39" i="1"/>
  <c r="D39" i="1"/>
  <c r="C39" i="1"/>
  <c r="F39" i="1"/>
  <c r="K43" i="1"/>
  <c r="D43" i="1"/>
  <c r="C43" i="1"/>
  <c r="F43" i="1"/>
  <c r="K47" i="1"/>
  <c r="D47" i="1"/>
  <c r="C47" i="1"/>
  <c r="F47" i="1"/>
  <c r="K51" i="1"/>
  <c r="D51" i="1"/>
  <c r="C51" i="1"/>
  <c r="F51" i="1"/>
  <c r="K55" i="1"/>
  <c r="D55" i="1"/>
  <c r="C55" i="1"/>
  <c r="F55" i="1"/>
  <c r="K59" i="1"/>
  <c r="D59" i="1"/>
  <c r="C59" i="1"/>
  <c r="F59" i="1"/>
  <c r="K62" i="1"/>
  <c r="D62" i="1"/>
  <c r="C62" i="1"/>
  <c r="F62" i="1"/>
  <c r="K66" i="1"/>
  <c r="D66" i="1"/>
  <c r="C66" i="1"/>
  <c r="F66" i="1"/>
  <c r="K69" i="1"/>
  <c r="D69" i="1"/>
  <c r="C69" i="1"/>
  <c r="F69" i="1"/>
  <c r="K73" i="1"/>
  <c r="D73" i="1"/>
  <c r="C73" i="1"/>
  <c r="F73" i="1"/>
  <c r="K77" i="1"/>
  <c r="D77" i="1"/>
  <c r="C77" i="1"/>
  <c r="F77" i="1"/>
  <c r="K80" i="1"/>
  <c r="D80" i="1"/>
  <c r="C80" i="1"/>
  <c r="F80" i="1"/>
  <c r="K84" i="1"/>
  <c r="D84" i="1"/>
  <c r="C84" i="1"/>
  <c r="F84" i="1"/>
  <c r="K87" i="1"/>
  <c r="D87" i="1"/>
  <c r="C87" i="1"/>
  <c r="F87" i="1"/>
  <c r="K91" i="1"/>
  <c r="D91" i="1"/>
  <c r="C91" i="1"/>
  <c r="F91" i="1"/>
  <c r="K95" i="1"/>
  <c r="D95" i="1"/>
  <c r="C95" i="1"/>
  <c r="F95" i="1"/>
  <c r="B99" i="1"/>
  <c r="K99" i="1"/>
  <c r="D99" i="1"/>
  <c r="C99" i="1"/>
  <c r="F99" i="1"/>
  <c r="K103" i="1"/>
  <c r="D103" i="1"/>
  <c r="C103" i="1"/>
  <c r="F103" i="1"/>
  <c r="K107" i="1"/>
  <c r="D107" i="1"/>
  <c r="C107" i="1"/>
  <c r="F107" i="1"/>
  <c r="K110" i="1"/>
  <c r="D110" i="1"/>
  <c r="C110" i="1"/>
  <c r="F110" i="1"/>
  <c r="K114" i="1"/>
  <c r="D114" i="1"/>
  <c r="C114" i="1"/>
  <c r="F114" i="1"/>
  <c r="K118" i="1"/>
  <c r="D118" i="1"/>
  <c r="C118" i="1"/>
  <c r="F118" i="1"/>
  <c r="K18" i="1"/>
  <c r="C18" i="1"/>
  <c r="F18" i="1"/>
  <c r="D18" i="1"/>
  <c r="K22" i="1"/>
  <c r="F22" i="1"/>
  <c r="D22" i="1"/>
  <c r="C22" i="1"/>
  <c r="K25" i="1"/>
  <c r="C25" i="1"/>
  <c r="F25" i="1"/>
  <c r="D25" i="1"/>
  <c r="K28" i="1"/>
  <c r="F28" i="1"/>
  <c r="D28" i="1"/>
  <c r="C28" i="1"/>
  <c r="K33" i="1"/>
  <c r="C33" i="1"/>
  <c r="F33" i="1"/>
  <c r="D33" i="1"/>
  <c r="K36" i="1"/>
  <c r="D36" i="1"/>
  <c r="C36" i="1"/>
  <c r="F36" i="1"/>
  <c r="K40" i="1"/>
  <c r="D40" i="1"/>
  <c r="C40" i="1"/>
  <c r="F40" i="1"/>
  <c r="K44" i="1"/>
  <c r="D44" i="1"/>
  <c r="C44" i="1"/>
  <c r="F44" i="1"/>
  <c r="K48" i="1"/>
  <c r="D48" i="1"/>
  <c r="C48" i="1"/>
  <c r="F48" i="1"/>
  <c r="K52" i="1"/>
  <c r="D52" i="1"/>
  <c r="C52" i="1"/>
  <c r="F52" i="1"/>
  <c r="K56" i="1"/>
  <c r="D56" i="1"/>
  <c r="C56" i="1"/>
  <c r="F56" i="1"/>
  <c r="K60" i="1"/>
  <c r="D60" i="1"/>
  <c r="C60" i="1"/>
  <c r="F60" i="1"/>
  <c r="K63" i="1"/>
  <c r="D63" i="1"/>
  <c r="C63" i="1"/>
  <c r="F63" i="1"/>
  <c r="K70" i="1"/>
  <c r="D70" i="1"/>
  <c r="C70" i="1"/>
  <c r="F70" i="1"/>
  <c r="K74" i="1"/>
  <c r="D74" i="1"/>
  <c r="C74" i="1"/>
  <c r="F74" i="1"/>
  <c r="K81" i="1"/>
  <c r="D81" i="1"/>
  <c r="C81" i="1"/>
  <c r="F81" i="1"/>
  <c r="K88" i="1"/>
  <c r="D88" i="1"/>
  <c r="C88" i="1"/>
  <c r="F88" i="1"/>
  <c r="K92" i="1"/>
  <c r="D92" i="1"/>
  <c r="C92" i="1"/>
  <c r="F92" i="1"/>
  <c r="K96" i="1"/>
  <c r="D96" i="1"/>
  <c r="C96" i="1"/>
  <c r="F96" i="1"/>
  <c r="K100" i="1"/>
  <c r="D100" i="1"/>
  <c r="C100" i="1"/>
  <c r="F100" i="1"/>
  <c r="K104" i="1"/>
  <c r="D104" i="1"/>
  <c r="C104" i="1"/>
  <c r="F104" i="1"/>
  <c r="K111" i="1"/>
  <c r="D111" i="1"/>
  <c r="C111" i="1"/>
  <c r="F111" i="1"/>
  <c r="K115" i="1"/>
  <c r="D115" i="1"/>
  <c r="C115" i="1"/>
  <c r="F115" i="1"/>
  <c r="K119" i="1"/>
  <c r="D119" i="1"/>
  <c r="C119" i="1"/>
  <c r="F119" i="1"/>
  <c r="K19" i="1"/>
  <c r="F19" i="1"/>
  <c r="D19" i="1"/>
  <c r="C19" i="1"/>
  <c r="K29" i="1"/>
  <c r="C29" i="1"/>
  <c r="F29" i="1"/>
  <c r="D29" i="1"/>
  <c r="K34" i="1"/>
  <c r="F34" i="1"/>
  <c r="D34" i="1"/>
  <c r="C34" i="1"/>
  <c r="K37" i="1"/>
  <c r="D37" i="1"/>
  <c r="C37" i="1"/>
  <c r="F37" i="1"/>
  <c r="K41" i="1"/>
  <c r="D41" i="1"/>
  <c r="C41" i="1"/>
  <c r="F41" i="1"/>
  <c r="K45" i="1"/>
  <c r="D45" i="1"/>
  <c r="C45" i="1"/>
  <c r="F45" i="1"/>
  <c r="K49" i="1"/>
  <c r="D49" i="1"/>
  <c r="C49" i="1"/>
  <c r="F49" i="1"/>
  <c r="K53" i="1"/>
  <c r="D53" i="1"/>
  <c r="C53" i="1"/>
  <c r="F53" i="1"/>
  <c r="K57" i="1"/>
  <c r="D57" i="1"/>
  <c r="C57" i="1"/>
  <c r="F57" i="1"/>
  <c r="K61" i="1"/>
  <c r="D61" i="1"/>
  <c r="C61" i="1"/>
  <c r="F61" i="1"/>
  <c r="K64" i="1"/>
  <c r="D64" i="1"/>
  <c r="C64" i="1"/>
  <c r="F64" i="1"/>
  <c r="K67" i="1"/>
  <c r="D67" i="1"/>
  <c r="C67" i="1"/>
  <c r="F67" i="1"/>
  <c r="K71" i="1"/>
  <c r="D71" i="1"/>
  <c r="C71" i="1"/>
  <c r="F71" i="1"/>
  <c r="K78" i="1"/>
  <c r="D78" i="1"/>
  <c r="C78" i="1"/>
  <c r="F78" i="1"/>
  <c r="K82" i="1"/>
  <c r="D82" i="1"/>
  <c r="C82" i="1"/>
  <c r="F82" i="1"/>
  <c r="K85" i="1"/>
  <c r="D85" i="1"/>
  <c r="C85" i="1"/>
  <c r="F85" i="1"/>
  <c r="K89" i="1"/>
  <c r="D89" i="1"/>
  <c r="C89" i="1"/>
  <c r="F89" i="1"/>
  <c r="K93" i="1"/>
  <c r="D93" i="1"/>
  <c r="C93" i="1"/>
  <c r="F93" i="1"/>
  <c r="K97" i="1"/>
  <c r="D97" i="1"/>
  <c r="C97" i="1"/>
  <c r="F97" i="1"/>
  <c r="K101" i="1"/>
  <c r="D101" i="1"/>
  <c r="C101" i="1"/>
  <c r="F101" i="1"/>
  <c r="K105" i="1"/>
  <c r="D105" i="1"/>
  <c r="C105" i="1"/>
  <c r="F105" i="1"/>
  <c r="K108" i="1"/>
  <c r="D108" i="1"/>
  <c r="C108" i="1"/>
  <c r="F108" i="1"/>
  <c r="K112" i="1"/>
  <c r="D112" i="1"/>
  <c r="C112" i="1"/>
  <c r="F112" i="1"/>
  <c r="K116" i="1"/>
  <c r="D116" i="1"/>
  <c r="C116" i="1"/>
  <c r="F116" i="1"/>
  <c r="K120" i="1"/>
  <c r="F120" i="1"/>
  <c r="D120" i="1"/>
  <c r="C120" i="1"/>
  <c r="K20" i="1"/>
  <c r="C20" i="1"/>
  <c r="F20" i="1"/>
  <c r="D20" i="1"/>
  <c r="K23" i="1"/>
  <c r="F23" i="1"/>
  <c r="C23" i="1"/>
  <c r="D23" i="1"/>
  <c r="K26" i="1"/>
  <c r="F26" i="1"/>
  <c r="C26" i="1"/>
  <c r="D26" i="1"/>
  <c r="K31" i="1"/>
  <c r="F31" i="1"/>
  <c r="D31" i="1"/>
  <c r="C31" i="1"/>
  <c r="K38" i="1"/>
  <c r="D38" i="1"/>
  <c r="C38" i="1"/>
  <c r="F38" i="1"/>
  <c r="K42" i="1"/>
  <c r="D42" i="1"/>
  <c r="C42" i="1"/>
  <c r="F42" i="1"/>
  <c r="K46" i="1"/>
  <c r="D46" i="1"/>
  <c r="C46" i="1"/>
  <c r="F46" i="1"/>
  <c r="K50" i="1"/>
  <c r="D50" i="1"/>
  <c r="C50" i="1"/>
  <c r="F50" i="1"/>
  <c r="K54" i="1"/>
  <c r="D54" i="1"/>
  <c r="C54" i="1"/>
  <c r="F54" i="1"/>
  <c r="K58" i="1"/>
  <c r="D58" i="1"/>
  <c r="C58" i="1"/>
  <c r="F58" i="1"/>
  <c r="K65" i="1"/>
  <c r="D65" i="1"/>
  <c r="C65" i="1"/>
  <c r="F65" i="1"/>
  <c r="K68" i="1"/>
  <c r="D68" i="1"/>
  <c r="C68" i="1"/>
  <c r="F68" i="1"/>
  <c r="K72" i="1"/>
  <c r="D72" i="1"/>
  <c r="C72" i="1"/>
  <c r="F72" i="1"/>
  <c r="D75" i="1"/>
  <c r="C75" i="1"/>
  <c r="F75" i="1"/>
  <c r="K79" i="1"/>
  <c r="D79" i="1"/>
  <c r="C79" i="1"/>
  <c r="F79" i="1"/>
  <c r="K83" i="1"/>
  <c r="D83" i="1"/>
  <c r="C83" i="1"/>
  <c r="F83" i="1"/>
  <c r="K86" i="1"/>
  <c r="D86" i="1"/>
  <c r="C86" i="1"/>
  <c r="F86" i="1"/>
  <c r="K90" i="1"/>
  <c r="D90" i="1"/>
  <c r="C90" i="1"/>
  <c r="F90" i="1"/>
  <c r="K94" i="1"/>
  <c r="D94" i="1"/>
  <c r="C94" i="1"/>
  <c r="F94" i="1"/>
  <c r="K98" i="1"/>
  <c r="D98" i="1"/>
  <c r="C98" i="1"/>
  <c r="F98" i="1"/>
  <c r="K102" i="1"/>
  <c r="D102" i="1"/>
  <c r="C102" i="1"/>
  <c r="F102" i="1"/>
  <c r="K106" i="1"/>
  <c r="D106" i="1"/>
  <c r="C106" i="1"/>
  <c r="F106" i="1"/>
  <c r="K109" i="1"/>
  <c r="D109" i="1"/>
  <c r="C109" i="1"/>
  <c r="F109" i="1"/>
  <c r="K113" i="1"/>
  <c r="D113" i="1"/>
  <c r="C113" i="1"/>
  <c r="F113" i="1"/>
  <c r="K117" i="1"/>
  <c r="D117" i="1"/>
  <c r="C117" i="1"/>
  <c r="F117" i="1"/>
  <c r="B107" i="1"/>
  <c r="B56" i="1"/>
  <c r="B74" i="1"/>
  <c r="B70" i="1"/>
  <c r="B118" i="1"/>
  <c r="B114" i="1"/>
  <c r="B21" i="1"/>
  <c r="B95" i="1"/>
  <c r="B52" i="1"/>
  <c r="B17" i="1"/>
  <c r="B38" i="1"/>
  <c r="B81" i="1"/>
  <c r="B88" i="1"/>
  <c r="B103" i="1"/>
  <c r="B110" i="1"/>
  <c r="B18" i="1"/>
  <c r="B46" i="1"/>
  <c r="B31" i="1"/>
  <c r="B41" i="1"/>
  <c r="B48" i="1"/>
  <c r="B91" i="1"/>
  <c r="E16" i="1" l="1"/>
  <c r="I16" i="1" s="1"/>
  <c r="E95" i="1"/>
  <c r="I95" i="1" s="1"/>
  <c r="E87" i="1"/>
  <c r="H87" i="1" s="1"/>
  <c r="E84" i="1"/>
  <c r="H84" i="1" s="1"/>
  <c r="E47" i="1"/>
  <c r="H47" i="1" s="1"/>
  <c r="E17" i="1"/>
  <c r="E117" i="1"/>
  <c r="H117" i="1" s="1"/>
  <c r="E109" i="1"/>
  <c r="G109" i="1" s="1"/>
  <c r="E102" i="1"/>
  <c r="I102" i="1" s="1"/>
  <c r="E94" i="1"/>
  <c r="I94" i="1" s="1"/>
  <c r="E86" i="1"/>
  <c r="I86" i="1" s="1"/>
  <c r="E79" i="1"/>
  <c r="I79" i="1" s="1"/>
  <c r="E72" i="1"/>
  <c r="G72" i="1" s="1"/>
  <c r="E65" i="1"/>
  <c r="H65" i="1" s="1"/>
  <c r="E54" i="1"/>
  <c r="G54" i="1" s="1"/>
  <c r="E46" i="1"/>
  <c r="G46" i="1" s="1"/>
  <c r="E38" i="1"/>
  <c r="I38" i="1" s="1"/>
  <c r="E112" i="1"/>
  <c r="I112" i="1" s="1"/>
  <c r="E108" i="1"/>
  <c r="H108" i="1" s="1"/>
  <c r="E101" i="1"/>
  <c r="G101" i="1" s="1"/>
  <c r="E93" i="1"/>
  <c r="G93" i="1" s="1"/>
  <c r="E85" i="1"/>
  <c r="I85" i="1" s="1"/>
  <c r="E78" i="1"/>
  <c r="G78" i="1" s="1"/>
  <c r="E80" i="1"/>
  <c r="G80" i="1" s="1"/>
  <c r="E77" i="1"/>
  <c r="G77" i="1" s="1"/>
  <c r="E69" i="1"/>
  <c r="G69" i="1" s="1"/>
  <c r="E62" i="1"/>
  <c r="I62" i="1" s="1"/>
  <c r="E55" i="1"/>
  <c r="I55" i="1" s="1"/>
  <c r="E23" i="1"/>
  <c r="G23" i="1" s="1"/>
  <c r="E67" i="1"/>
  <c r="I67" i="1" s="1"/>
  <c r="E61" i="1"/>
  <c r="I61" i="1" s="1"/>
  <c r="E53" i="1"/>
  <c r="I53" i="1" s="1"/>
  <c r="E45" i="1"/>
  <c r="G45" i="1" s="1"/>
  <c r="E37" i="1"/>
  <c r="G37" i="1" s="1"/>
  <c r="E115" i="1"/>
  <c r="I115" i="1" s="1"/>
  <c r="E104" i="1"/>
  <c r="G104" i="1" s="1"/>
  <c r="E100" i="1"/>
  <c r="H100" i="1" s="1"/>
  <c r="E88" i="1"/>
  <c r="G88" i="1" s="1"/>
  <c r="E74" i="1"/>
  <c r="I74" i="1" s="1"/>
  <c r="E118" i="1"/>
  <c r="H118" i="1" s="1"/>
  <c r="E114" i="1"/>
  <c r="I114" i="1" s="1"/>
  <c r="E110" i="1"/>
  <c r="G110" i="1" s="1"/>
  <c r="E107" i="1"/>
  <c r="I107" i="1" s="1"/>
  <c r="E103" i="1"/>
  <c r="I103" i="1" s="1"/>
  <c r="E99" i="1"/>
  <c r="I99" i="1" s="1"/>
  <c r="E21" i="1"/>
  <c r="E26" i="1"/>
  <c r="E63" i="1"/>
  <c r="E56" i="1"/>
  <c r="E48" i="1"/>
  <c r="E40" i="1"/>
  <c r="E39" i="1"/>
  <c r="E32" i="1"/>
  <c r="E27" i="1"/>
  <c r="E24" i="1"/>
  <c r="E113" i="1"/>
  <c r="E106" i="1"/>
  <c r="E98" i="1"/>
  <c r="E90" i="1"/>
  <c r="E83" i="1"/>
  <c r="E31" i="1"/>
  <c r="E116" i="1"/>
  <c r="E105" i="1"/>
  <c r="E97" i="1"/>
  <c r="E89" i="1"/>
  <c r="E82" i="1"/>
  <c r="E71" i="1"/>
  <c r="E34" i="1"/>
  <c r="E29" i="1"/>
  <c r="E119" i="1"/>
  <c r="E111" i="1"/>
  <c r="E92" i="1"/>
  <c r="E73" i="1"/>
  <c r="E66" i="1"/>
  <c r="E75" i="1"/>
  <c r="E68" i="1"/>
  <c r="E58" i="1"/>
  <c r="E50" i="1"/>
  <c r="E42" i="1"/>
  <c r="E20" i="1"/>
  <c r="E120" i="1"/>
  <c r="E64" i="1"/>
  <c r="E57" i="1"/>
  <c r="E49" i="1"/>
  <c r="E41" i="1"/>
  <c r="E19" i="1"/>
  <c r="E96" i="1"/>
  <c r="E81" i="1"/>
  <c r="E70" i="1"/>
  <c r="E60" i="1"/>
  <c r="E52" i="1"/>
  <c r="E44" i="1"/>
  <c r="E36" i="1"/>
  <c r="E33" i="1"/>
  <c r="E28" i="1"/>
  <c r="E25" i="1"/>
  <c r="E22" i="1"/>
  <c r="E18" i="1"/>
  <c r="E91" i="1"/>
  <c r="E59" i="1"/>
  <c r="E51" i="1"/>
  <c r="E43" i="1"/>
  <c r="E35" i="1"/>
  <c r="G16" i="1"/>
  <c r="G95" i="1" l="1"/>
  <c r="G94" i="1"/>
  <c r="H16" i="1"/>
  <c r="G117" i="1"/>
  <c r="H85" i="1"/>
  <c r="H88" i="1"/>
  <c r="H95" i="1"/>
  <c r="H94" i="1"/>
  <c r="G87" i="1"/>
  <c r="H86" i="1"/>
  <c r="G85" i="1"/>
  <c r="G112" i="1"/>
  <c r="H112" i="1"/>
  <c r="H79" i="1"/>
  <c r="H78" i="1"/>
  <c r="G108" i="1"/>
  <c r="I87" i="1"/>
  <c r="I117" i="1"/>
  <c r="G79" i="1"/>
  <c r="I109" i="1"/>
  <c r="I84" i="1"/>
  <c r="H55" i="1"/>
  <c r="H109" i="1"/>
  <c r="G84" i="1"/>
  <c r="G62" i="1"/>
  <c r="G115" i="1"/>
  <c r="G86" i="1"/>
  <c r="G107" i="1"/>
  <c r="H46" i="1"/>
  <c r="H101" i="1"/>
  <c r="H53" i="1"/>
  <c r="H99" i="1"/>
  <c r="G103" i="1"/>
  <c r="H102" i="1"/>
  <c r="I47" i="1"/>
  <c r="I77" i="1"/>
  <c r="I23" i="1"/>
  <c r="H38" i="1"/>
  <c r="I93" i="1"/>
  <c r="H77" i="1"/>
  <c r="G53" i="1"/>
  <c r="I104" i="1"/>
  <c r="H72" i="1"/>
  <c r="G102" i="1"/>
  <c r="I72" i="1"/>
  <c r="G47" i="1"/>
  <c r="H103" i="1"/>
  <c r="G118" i="1"/>
  <c r="G38" i="1"/>
  <c r="H93" i="1"/>
  <c r="G55" i="1"/>
  <c r="G17" i="1"/>
  <c r="H17" i="1"/>
  <c r="I17" i="1"/>
  <c r="I46" i="1"/>
  <c r="H107" i="1"/>
  <c r="H61" i="1"/>
  <c r="I101" i="1"/>
  <c r="H54" i="1"/>
  <c r="I54" i="1"/>
  <c r="G74" i="1"/>
  <c r="G61" i="1"/>
  <c r="H62" i="1"/>
  <c r="H74" i="1"/>
  <c r="H115" i="1"/>
  <c r="I78" i="1"/>
  <c r="I108" i="1"/>
  <c r="I65" i="1"/>
  <c r="G65" i="1"/>
  <c r="H110" i="1"/>
  <c r="H23" i="1"/>
  <c r="G99" i="1"/>
  <c r="H114" i="1"/>
  <c r="H45" i="1"/>
  <c r="I45" i="1"/>
  <c r="G100" i="1"/>
  <c r="I100" i="1"/>
  <c r="G114" i="1"/>
  <c r="H37" i="1"/>
  <c r="H69" i="1"/>
  <c r="I69" i="1"/>
  <c r="I110" i="1"/>
  <c r="I88" i="1"/>
  <c r="I37" i="1"/>
  <c r="I118" i="1"/>
  <c r="H104" i="1"/>
  <c r="H80" i="1"/>
  <c r="I80" i="1"/>
  <c r="G67" i="1"/>
  <c r="H67" i="1"/>
  <c r="E121" i="1"/>
  <c r="H43" i="1"/>
  <c r="I43" i="1"/>
  <c r="G43" i="1"/>
  <c r="G22" i="1"/>
  <c r="H22" i="1"/>
  <c r="I22" i="1"/>
  <c r="G36" i="1"/>
  <c r="I36" i="1"/>
  <c r="H36" i="1"/>
  <c r="I70" i="1"/>
  <c r="H70" i="1"/>
  <c r="G70" i="1"/>
  <c r="I19" i="1"/>
  <c r="G19" i="1"/>
  <c r="H19" i="1"/>
  <c r="H49" i="1"/>
  <c r="G49" i="1"/>
  <c r="I49" i="1"/>
  <c r="G64" i="1"/>
  <c r="I64" i="1"/>
  <c r="H64" i="1"/>
  <c r="I50" i="1"/>
  <c r="G50" i="1"/>
  <c r="H50" i="1"/>
  <c r="I75" i="1"/>
  <c r="H75" i="1"/>
  <c r="G75" i="1"/>
  <c r="I71" i="1"/>
  <c r="H71" i="1"/>
  <c r="G71" i="1"/>
  <c r="G89" i="1"/>
  <c r="H89" i="1"/>
  <c r="I89" i="1"/>
  <c r="I105" i="1"/>
  <c r="G105" i="1"/>
  <c r="H105" i="1"/>
  <c r="H31" i="1"/>
  <c r="I31" i="1"/>
  <c r="G31" i="1"/>
  <c r="G32" i="1"/>
  <c r="H32" i="1"/>
  <c r="I32" i="1"/>
  <c r="H63" i="1"/>
  <c r="G63" i="1"/>
  <c r="I63" i="1"/>
  <c r="H51" i="1"/>
  <c r="I51" i="1"/>
  <c r="G51" i="1"/>
  <c r="I25" i="1"/>
  <c r="H25" i="1"/>
  <c r="G25" i="1"/>
  <c r="I44" i="1"/>
  <c r="G44" i="1"/>
  <c r="H44" i="1"/>
  <c r="G120" i="1"/>
  <c r="H120" i="1"/>
  <c r="I120" i="1"/>
  <c r="I58" i="1"/>
  <c r="H58" i="1"/>
  <c r="G58" i="1"/>
  <c r="I66" i="1"/>
  <c r="G66" i="1"/>
  <c r="H66" i="1"/>
  <c r="G29" i="1"/>
  <c r="H29" i="1"/>
  <c r="I29" i="1"/>
  <c r="I90" i="1"/>
  <c r="G90" i="1"/>
  <c r="H90" i="1"/>
  <c r="I106" i="1"/>
  <c r="G106" i="1"/>
  <c r="H106" i="1"/>
  <c r="H39" i="1"/>
  <c r="G39" i="1"/>
  <c r="I39" i="1"/>
  <c r="G40" i="1"/>
  <c r="H40" i="1"/>
  <c r="I40" i="1"/>
  <c r="H92" i="1"/>
  <c r="G92" i="1"/>
  <c r="I92" i="1"/>
  <c r="H119" i="1"/>
  <c r="G119" i="1"/>
  <c r="I119" i="1"/>
  <c r="I91" i="1"/>
  <c r="G91" i="1"/>
  <c r="H91" i="1"/>
  <c r="H28" i="1"/>
  <c r="I28" i="1"/>
  <c r="G28" i="1"/>
  <c r="H52" i="1"/>
  <c r="I52" i="1"/>
  <c r="G52" i="1"/>
  <c r="G81" i="1"/>
  <c r="H81" i="1"/>
  <c r="I81" i="1"/>
  <c r="I41" i="1"/>
  <c r="G41" i="1"/>
  <c r="H41" i="1"/>
  <c r="H57" i="1"/>
  <c r="I57" i="1"/>
  <c r="G57" i="1"/>
  <c r="H20" i="1"/>
  <c r="I20" i="1"/>
  <c r="G20" i="1"/>
  <c r="I111" i="1"/>
  <c r="G111" i="1"/>
  <c r="H111" i="1"/>
  <c r="G34" i="1"/>
  <c r="H34" i="1"/>
  <c r="I34" i="1"/>
  <c r="I82" i="1"/>
  <c r="H82" i="1"/>
  <c r="G82" i="1"/>
  <c r="I97" i="1"/>
  <c r="H97" i="1"/>
  <c r="G97" i="1"/>
  <c r="G24" i="1"/>
  <c r="I24" i="1"/>
  <c r="H24" i="1"/>
  <c r="G48" i="1"/>
  <c r="H48" i="1"/>
  <c r="I48" i="1"/>
  <c r="G21" i="1"/>
  <c r="I21" i="1"/>
  <c r="H21" i="1"/>
  <c r="H35" i="1"/>
  <c r="I35" i="1"/>
  <c r="G35" i="1"/>
  <c r="I59" i="1"/>
  <c r="H59" i="1"/>
  <c r="G59" i="1"/>
  <c r="I18" i="1"/>
  <c r="G18" i="1"/>
  <c r="H18" i="1"/>
  <c r="G33" i="1"/>
  <c r="I33" i="1"/>
  <c r="H33" i="1"/>
  <c r="G60" i="1"/>
  <c r="I60" i="1"/>
  <c r="H60" i="1"/>
  <c r="G96" i="1"/>
  <c r="I96" i="1"/>
  <c r="H96" i="1"/>
  <c r="I42" i="1"/>
  <c r="H42" i="1"/>
  <c r="G42" i="1"/>
  <c r="I68" i="1"/>
  <c r="G68" i="1"/>
  <c r="H68" i="1"/>
  <c r="I73" i="1"/>
  <c r="G73" i="1"/>
  <c r="H73" i="1"/>
  <c r="I116" i="1"/>
  <c r="H116" i="1"/>
  <c r="G116" i="1"/>
  <c r="I83" i="1"/>
  <c r="H83" i="1"/>
  <c r="G83" i="1"/>
  <c r="I98" i="1"/>
  <c r="H98" i="1"/>
  <c r="G98" i="1"/>
  <c r="G113" i="1"/>
  <c r="H113" i="1"/>
  <c r="I113" i="1"/>
  <c r="I27" i="1"/>
  <c r="G27" i="1"/>
  <c r="H27" i="1"/>
  <c r="G56" i="1"/>
  <c r="H56" i="1"/>
  <c r="I56" i="1"/>
  <c r="H26" i="1"/>
  <c r="I26" i="1"/>
  <c r="G26" i="1"/>
  <c r="J16" i="1"/>
  <c r="J99" i="1" l="1"/>
  <c r="J88" i="1"/>
  <c r="J95" i="1"/>
  <c r="J87" i="1"/>
  <c r="J94" i="1"/>
  <c r="J117" i="1"/>
  <c r="J85" i="1"/>
  <c r="J108" i="1"/>
  <c r="J86" i="1"/>
  <c r="J78" i="1"/>
  <c r="J112" i="1"/>
  <c r="J109" i="1"/>
  <c r="J102" i="1"/>
  <c r="J79" i="1"/>
  <c r="J77" i="1"/>
  <c r="J53" i="1"/>
  <c r="J104" i="1"/>
  <c r="J55" i="1"/>
  <c r="J84" i="1"/>
  <c r="J62" i="1"/>
  <c r="J69" i="1"/>
  <c r="J118" i="1"/>
  <c r="J110" i="1"/>
  <c r="J46" i="1"/>
  <c r="J103" i="1"/>
  <c r="J115" i="1"/>
  <c r="J101" i="1"/>
  <c r="J107" i="1"/>
  <c r="J38" i="1"/>
  <c r="J93" i="1"/>
  <c r="J47" i="1"/>
  <c r="J23" i="1"/>
  <c r="J72" i="1"/>
  <c r="J61" i="1"/>
  <c r="J17" i="1"/>
  <c r="J65" i="1"/>
  <c r="J74" i="1"/>
  <c r="J54" i="1"/>
  <c r="J100" i="1"/>
  <c r="J45" i="1"/>
  <c r="J114" i="1"/>
  <c r="J80" i="1"/>
  <c r="J37" i="1"/>
  <c r="J26" i="1"/>
  <c r="J116" i="1"/>
  <c r="J67" i="1"/>
  <c r="J58" i="1"/>
  <c r="J32" i="1"/>
  <c r="J59" i="1"/>
  <c r="J97" i="1"/>
  <c r="J57" i="1"/>
  <c r="J28" i="1"/>
  <c r="J25" i="1"/>
  <c r="J75" i="1"/>
  <c r="J68" i="1"/>
  <c r="J35" i="1"/>
  <c r="J82" i="1"/>
  <c r="J92" i="1"/>
  <c r="J39" i="1"/>
  <c r="J31" i="1"/>
  <c r="J19" i="1"/>
  <c r="J51" i="1"/>
  <c r="J63" i="1"/>
  <c r="J89" i="1"/>
  <c r="J70" i="1"/>
  <c r="J33" i="1"/>
  <c r="J34" i="1"/>
  <c r="J41" i="1"/>
  <c r="J81" i="1"/>
  <c r="J91" i="1"/>
  <c r="J119" i="1"/>
  <c r="J120" i="1"/>
  <c r="J105" i="1"/>
  <c r="J50" i="1"/>
  <c r="J64" i="1"/>
  <c r="J43" i="1"/>
  <c r="J73" i="1"/>
  <c r="J27" i="1"/>
  <c r="J113" i="1"/>
  <c r="J83" i="1"/>
  <c r="J60" i="1"/>
  <c r="J21" i="1"/>
  <c r="J48" i="1"/>
  <c r="J20" i="1"/>
  <c r="J52" i="1"/>
  <c r="J40" i="1"/>
  <c r="J90" i="1"/>
  <c r="J29" i="1"/>
  <c r="J66" i="1"/>
  <c r="J71" i="1"/>
  <c r="J22" i="1"/>
  <c r="J56" i="1"/>
  <c r="J98" i="1"/>
  <c r="J42" i="1"/>
  <c r="J96" i="1"/>
  <c r="J18" i="1"/>
  <c r="J24" i="1"/>
  <c r="J111" i="1"/>
  <c r="J106" i="1"/>
  <c r="J44" i="1"/>
  <c r="J49" i="1"/>
  <c r="J36" i="1"/>
  <c r="G121" i="1"/>
  <c r="H121" i="1"/>
  <c r="I121" i="1"/>
  <c r="K129" i="1" l="1"/>
  <c r="E129" i="1"/>
  <c r="F129" i="1"/>
  <c r="J130" i="1"/>
  <c r="J131" i="1" s="1"/>
  <c r="I131" i="1"/>
  <c r="F130" i="1"/>
  <c r="L130" i="1"/>
  <c r="G130" i="1"/>
  <c r="G131" i="1" s="1"/>
  <c r="E131" i="1"/>
  <c r="J121" i="1"/>
  <c r="A125" i="1" s="1"/>
  <c r="L128" i="1"/>
  <c r="H128" i="1"/>
  <c r="H131" i="1" s="1"/>
  <c r="L131" i="1" l="1"/>
  <c r="F131" i="1"/>
  <c r="K131" i="1"/>
</calcChain>
</file>

<file path=xl/sharedStrings.xml><?xml version="1.0" encoding="utf-8"?>
<sst xmlns="http://schemas.openxmlformats.org/spreadsheetml/2006/main" count="558" uniqueCount="378">
  <si>
    <t>DATOS DE LA EMPRESA</t>
  </si>
  <si>
    <t>DATOS LIQUIDACIÓN</t>
  </si>
  <si>
    <t>TRIMESTRE</t>
  </si>
  <si>
    <t>TIPO DE EMPRESA</t>
  </si>
  <si>
    <t>N.I.F.:</t>
  </si>
  <si>
    <t>AÑO</t>
  </si>
  <si>
    <t>1º T</t>
  </si>
  <si>
    <t>MAYORISTA</t>
  </si>
  <si>
    <t>DENOMINACIÓN</t>
  </si>
  <si>
    <t>2º T</t>
  </si>
  <si>
    <t>MINORISTA</t>
  </si>
  <si>
    <t>DIRECCIÓN</t>
  </si>
  <si>
    <t>Liquidación Regular o Complementaria</t>
  </si>
  <si>
    <t>REGULAR</t>
  </si>
  <si>
    <t>3º T</t>
  </si>
  <si>
    <t>PROVINCIA</t>
  </si>
  <si>
    <t>Fecha de envío de liquidación</t>
  </si>
  <si>
    <t>4º T</t>
  </si>
  <si>
    <t>CÓDIGO POSTAL</t>
  </si>
  <si>
    <t>Versión plantilla</t>
  </si>
  <si>
    <t>COMPLEMENTARIA</t>
  </si>
  <si>
    <t>LOCALIDAD</t>
  </si>
  <si>
    <t>TELEFONO</t>
  </si>
  <si>
    <t>FAX</t>
  </si>
  <si>
    <t>PERSONA DE CONTACTO</t>
  </si>
  <si>
    <t>CORREO ELECTRONICO</t>
  </si>
  <si>
    <t>CUENTA CORRIENTE EN CASO DE ABONO POR MAYORES EXENCIONES QUE LIQUIDACIONES</t>
  </si>
  <si>
    <t>Datos referentes a equipos, aparatos y soportes materiales</t>
  </si>
  <si>
    <t>Selección de equipo/soporte</t>
  </si>
  <si>
    <t>Marca Comercializada</t>
  </si>
  <si>
    <t>NIF DEL PROVEEDOR</t>
  </si>
  <si>
    <t>Tipo</t>
  </si>
  <si>
    <t>Total 
unidades adquiridas</t>
  </si>
  <si>
    <t>Validación de datos</t>
  </si>
  <si>
    <t>NIF DEL PROVEEDOR QUE REPERCUTE LA COMPENSACION</t>
  </si>
  <si>
    <t>Denominación Proveedor</t>
  </si>
  <si>
    <t>Campo validación</t>
  </si>
  <si>
    <t>Exceptuaciones para Administraciones Públicas, productores fonográficos, audiovisuales y reprográficos,  y personas físicas y jurídicas con certificado de exceptuación</t>
  </si>
  <si>
    <t>Seleccionar un equipo/soporte</t>
  </si>
  <si>
    <t>Tipo de Exceptuación</t>
  </si>
  <si>
    <t>Beneficiario</t>
  </si>
  <si>
    <t>NIF Beneficiario</t>
  </si>
  <si>
    <t>Total unidades exceptuadas</t>
  </si>
  <si>
    <t>Nº Factura</t>
  </si>
  <si>
    <t>Fecha de Factura</t>
  </si>
  <si>
    <t>Mensajes de validación</t>
  </si>
  <si>
    <t>LISTA DE EXENCIONES</t>
  </si>
  <si>
    <t>Exportadas</t>
  </si>
  <si>
    <t>Administraciones Públicas</t>
  </si>
  <si>
    <t>prueba</t>
  </si>
  <si>
    <t>Suma de liquidadas y compensacion abonada</t>
  </si>
  <si>
    <t>Exportaciones</t>
  </si>
  <si>
    <t>Productores Audiovisuales</t>
  </si>
  <si>
    <t>Productores Fonográficos</t>
  </si>
  <si>
    <t>Personas juridicas/fisicas con Certificado de Exceptuación</t>
  </si>
  <si>
    <t xml:space="preserve">Fecha de envío de la liquidación:        </t>
  </si>
  <si>
    <t>HOJA DE AUTOLIQUIDACIÓN</t>
  </si>
  <si>
    <t>mensaje de Control para Validar Datos</t>
  </si>
  <si>
    <t>Validación</t>
  </si>
  <si>
    <t xml:space="preserve">Denominación: </t>
  </si>
  <si>
    <t>Rellenar Razón Social en pestaña Unidades Liquidadas</t>
  </si>
  <si>
    <t>Marque donde proceda:</t>
  </si>
  <si>
    <t>Rellenar CIF en pestaña Unidades Liquidadas</t>
  </si>
  <si>
    <t>Dirección:</t>
  </si>
  <si>
    <t>Cod. Postal:</t>
  </si>
  <si>
    <t>Localidad:</t>
  </si>
  <si>
    <t>Rellenar Domicilio en pestaña Unidades Liquidadas</t>
  </si>
  <si>
    <t>Provincia:</t>
  </si>
  <si>
    <t>Fax:</t>
  </si>
  <si>
    <t>Rellenar Localidad en pestaña Unidades Liquidadas</t>
  </si>
  <si>
    <t>Rellenar correo en pestaña Unidades Liquidadas</t>
  </si>
  <si>
    <t>DATOS DE LA DECLARACIÓN</t>
  </si>
  <si>
    <t>Rellenar Persona de Contacto en pestaña Unidades Liquidadas</t>
  </si>
  <si>
    <t>1T</t>
  </si>
  <si>
    <t>2T</t>
  </si>
  <si>
    <t>3T</t>
  </si>
  <si>
    <t>4T</t>
  </si>
  <si>
    <t>Tipo de Declaración</t>
  </si>
  <si>
    <t>Rellenar Provincia en pestaña Unidades Liquidadas</t>
  </si>
  <si>
    <t>Periodo 
Declaración</t>
  </si>
  <si>
    <t xml:space="preserve">Año de Declaración </t>
  </si>
  <si>
    <t>Descripción del Producto</t>
  </si>
  <si>
    <t>Total 
unidades a liquidar</t>
  </si>
  <si>
    <t>Exceptuadas
(*)</t>
  </si>
  <si>
    <t>Computables 
(C-D)</t>
  </si>
  <si>
    <t>Importe por equipo/soporte</t>
  </si>
  <si>
    <t>Importe Audiovisual</t>
  </si>
  <si>
    <t>Importe Fonográfico</t>
  </si>
  <si>
    <t>Importe Reprografía</t>
  </si>
  <si>
    <t>Importe 
Total</t>
  </si>
  <si>
    <t>Campo Validación</t>
  </si>
  <si>
    <t>TOTAL</t>
  </si>
  <si>
    <t>Resumen Autoliquidación</t>
  </si>
  <si>
    <t>Montante Bruto</t>
  </si>
  <si>
    <t>Distribución de la compensación equitativa entre Entidades de Gestión</t>
  </si>
  <si>
    <t>AGEDI</t>
  </si>
  <si>
    <t>AIE</t>
  </si>
  <si>
    <t>AISGE</t>
  </si>
  <si>
    <t>CEDRO</t>
  </si>
  <si>
    <t>DAMA</t>
  </si>
  <si>
    <t>EGEDA</t>
  </si>
  <si>
    <t>SGAE</t>
  </si>
  <si>
    <t>VEGAP</t>
  </si>
  <si>
    <t>Libros</t>
  </si>
  <si>
    <t>CECP = compensación equitativa por copia privada</t>
  </si>
  <si>
    <t xml:space="preserve">Audio </t>
  </si>
  <si>
    <t xml:space="preserve">Video </t>
  </si>
  <si>
    <t>Total</t>
  </si>
  <si>
    <t>Código</t>
  </si>
  <si>
    <t>Descripción del Equipo</t>
  </si>
  <si>
    <t>Ejemplos</t>
  </si>
  <si>
    <t>% Audiovisual</t>
  </si>
  <si>
    <t>% Audio</t>
  </si>
  <si>
    <t>%Reprografía</t>
  </si>
  <si>
    <t>Audiovisual</t>
  </si>
  <si>
    <t>Audio</t>
  </si>
  <si>
    <t>Reprografía</t>
  </si>
  <si>
    <t>Equipos, soportes, aparatos de grabación</t>
  </si>
  <si>
    <t>AUCA</t>
  </si>
  <si>
    <t>Audio Casette</t>
  </si>
  <si>
    <t>Casette</t>
  </si>
  <si>
    <t>MDSC</t>
  </si>
  <si>
    <t>MiniDisc</t>
  </si>
  <si>
    <t>CDR</t>
  </si>
  <si>
    <t>CD-R</t>
  </si>
  <si>
    <t>CD 700 MB</t>
  </si>
  <si>
    <t>Poli</t>
  </si>
  <si>
    <t>CDRW</t>
  </si>
  <si>
    <t>CD-RW</t>
  </si>
  <si>
    <t>CD RW 700 MB</t>
  </si>
  <si>
    <t>MC2G</t>
  </si>
  <si>
    <t>MemoryCards &lt;2GB</t>
  </si>
  <si>
    <t>(SD, MicroSD) &lt; 2GB</t>
  </si>
  <si>
    <t>MC4G</t>
  </si>
  <si>
    <t>MemoryCards 2GB-4GB</t>
  </si>
  <si>
    <t>(SD, MicroSD) 2GB-4GB</t>
  </si>
  <si>
    <t>MC8G</t>
  </si>
  <si>
    <t>MemoryCards 4GB -8GB</t>
  </si>
  <si>
    <t>(SD, MicroSD) 4GB-8GB</t>
  </si>
  <si>
    <t>MC10G</t>
  </si>
  <si>
    <t>MemoryCards &gt;8GB</t>
  </si>
  <si>
    <t>(SD, MicroSD) &gt;8GB</t>
  </si>
  <si>
    <t>VHS18</t>
  </si>
  <si>
    <t>VHS 180</t>
  </si>
  <si>
    <t>CINTA VHS 180</t>
  </si>
  <si>
    <t>Video</t>
  </si>
  <si>
    <t>VHS24</t>
  </si>
  <si>
    <t>VHS 240</t>
  </si>
  <si>
    <t>CINTA VHS 240</t>
  </si>
  <si>
    <t>DVDR</t>
  </si>
  <si>
    <t>DVD-R 4,7GB</t>
  </si>
  <si>
    <t>DVD R 4,7GB</t>
  </si>
  <si>
    <t>DVDRW</t>
  </si>
  <si>
    <t>DVD-RW 4,7GB</t>
  </si>
  <si>
    <t>DVD RW 4,7GB</t>
  </si>
  <si>
    <t>DVDL</t>
  </si>
  <si>
    <t>DVD-DL 25GB</t>
  </si>
  <si>
    <t>DVD DL 25GB</t>
  </si>
  <si>
    <t>BLRY</t>
  </si>
  <si>
    <t>Blu-Ray 25GB</t>
  </si>
  <si>
    <t xml:space="preserve">Blu-Ray </t>
  </si>
  <si>
    <t>SWH1</t>
  </si>
  <si>
    <t>Smartwatch con capacidad de reproducir audio</t>
  </si>
  <si>
    <t>Smartwatch</t>
  </si>
  <si>
    <t>MP30</t>
  </si>
  <si>
    <t>Reproductor MP3 &lt;512MB</t>
  </si>
  <si>
    <t>MP3 512</t>
  </si>
  <si>
    <t>MP31</t>
  </si>
  <si>
    <t>Reproductor MP3 &lt;1GB</t>
  </si>
  <si>
    <t>MP3 1GB</t>
  </si>
  <si>
    <t>MP32</t>
  </si>
  <si>
    <t>Reproductor MP3 1GB- 2GB</t>
  </si>
  <si>
    <t>MP3 2GB</t>
  </si>
  <si>
    <t>MP34</t>
  </si>
  <si>
    <t>Reproductor MP3 2GB- 4GB</t>
  </si>
  <si>
    <t>MP3 4GB</t>
  </si>
  <si>
    <t>MP35</t>
  </si>
  <si>
    <t>Reproductor MP3 4GB- 8GB</t>
  </si>
  <si>
    <t>MP3 8GB</t>
  </si>
  <si>
    <t>MP36</t>
  </si>
  <si>
    <t>Reproductor MP3 8GB-16GB</t>
  </si>
  <si>
    <t>MP3 16GB</t>
  </si>
  <si>
    <t>MP37</t>
  </si>
  <si>
    <t>Reproductor MP3 16GB-32GB</t>
  </si>
  <si>
    <t>MP3 32GB</t>
  </si>
  <si>
    <t>MP38</t>
  </si>
  <si>
    <t>Reproductor MP3 32GB-64GB</t>
  </si>
  <si>
    <t>MP3 64GB</t>
  </si>
  <si>
    <t>MP39</t>
  </si>
  <si>
    <t>Reproductor MP3 &gt;-64GB</t>
  </si>
  <si>
    <t>MP3 128GB</t>
  </si>
  <si>
    <t>MP40</t>
  </si>
  <si>
    <t>Reproductor MP4 &lt; 2GB</t>
  </si>
  <si>
    <t>MP4 2GB</t>
  </si>
  <si>
    <t>MP41</t>
  </si>
  <si>
    <t>Reproductor MP4  2GB- 4GB</t>
  </si>
  <si>
    <t>MP4 4GB</t>
  </si>
  <si>
    <t>MP42</t>
  </si>
  <si>
    <t>Reproductor MP4  4GB- 8GB</t>
  </si>
  <si>
    <t>MP4 8GB</t>
  </si>
  <si>
    <t>MP43</t>
  </si>
  <si>
    <t>Reproductor MP4 8GB-16GB</t>
  </si>
  <si>
    <t>MP4 16GB</t>
  </si>
  <si>
    <t>MP44</t>
  </si>
  <si>
    <t>Reproductor MP4 16GB-32GB</t>
  </si>
  <si>
    <t>MP4 32GB</t>
  </si>
  <si>
    <t>MP45</t>
  </si>
  <si>
    <t>Reproductor MP4 32GB-64GB</t>
  </si>
  <si>
    <t>MP4 64GB</t>
  </si>
  <si>
    <t>MP46</t>
  </si>
  <si>
    <t>Reproductor MP4 &gt;-64GB</t>
  </si>
  <si>
    <t>MP4 128GB</t>
  </si>
  <si>
    <t>HD12</t>
  </si>
  <si>
    <t>Disco  no integrado &gt;120GB</t>
  </si>
  <si>
    <t>Discos duros o SSD externos</t>
  </si>
  <si>
    <t>HD32</t>
  </si>
  <si>
    <t>Disco  no integrado 120GB - 320GB</t>
  </si>
  <si>
    <t>HD50</t>
  </si>
  <si>
    <t>Disco  no integrado 320GB - 500GB</t>
  </si>
  <si>
    <t>HD1T</t>
  </si>
  <si>
    <t>Disco  no integrado 500GB - 1TB</t>
  </si>
  <si>
    <t>HD+T</t>
  </si>
  <si>
    <t>Disco  no integrado &gt; 1TB</t>
  </si>
  <si>
    <t>GPCD</t>
  </si>
  <si>
    <t>Grabador PC CD</t>
  </si>
  <si>
    <t>Grabadora ordenados</t>
  </si>
  <si>
    <t>GSAC</t>
  </si>
  <si>
    <t>Grabador salón CD</t>
  </si>
  <si>
    <t>Grabador salón</t>
  </si>
  <si>
    <t>GPCV</t>
  </si>
  <si>
    <t>Grabador PC DVD</t>
  </si>
  <si>
    <t>GSAD</t>
  </si>
  <si>
    <t>Grabador salón DVD</t>
  </si>
  <si>
    <t>TBOX</t>
  </si>
  <si>
    <t>Set-Top Box</t>
  </si>
  <si>
    <t>Grabador Video Digital</t>
  </si>
  <si>
    <t>HM2</t>
  </si>
  <si>
    <t>Disco Multimedia &lt;250 GB</t>
  </si>
  <si>
    <t>Disco duro o SSD Multimedia</t>
  </si>
  <si>
    <t>HM5</t>
  </si>
  <si>
    <t>Disco  Multimedia &lt;500GB</t>
  </si>
  <si>
    <t>HM7</t>
  </si>
  <si>
    <t>Disco  Multimedia &lt;750 GB</t>
  </si>
  <si>
    <t>HM10</t>
  </si>
  <si>
    <t>Disco  Multimedia &lt;1TB</t>
  </si>
  <si>
    <t>Disco duro Multimedia</t>
  </si>
  <si>
    <t>HM11</t>
  </si>
  <si>
    <t>Disco Multimedia &gt;1TB</t>
  </si>
  <si>
    <t>USB1</t>
  </si>
  <si>
    <t>Llave USB &lt;1GB</t>
  </si>
  <si>
    <t>Llave USB</t>
  </si>
  <si>
    <t>USB4</t>
  </si>
  <si>
    <t>Llave USB &lt;4GB</t>
  </si>
  <si>
    <t>USB8</t>
  </si>
  <si>
    <t>Llave USB &lt;8GB</t>
  </si>
  <si>
    <t>USB16</t>
  </si>
  <si>
    <t>Llave USB &lt;16GB</t>
  </si>
  <si>
    <t>USB32</t>
  </si>
  <si>
    <t>Llave USB &lt;32GB</t>
  </si>
  <si>
    <t>USB64</t>
  </si>
  <si>
    <t>Llave USB &gt;32GB</t>
  </si>
  <si>
    <t>MPH</t>
  </si>
  <si>
    <t>Teléfonos móviles no inteligentes</t>
  </si>
  <si>
    <t>Teléfono móvil</t>
  </si>
  <si>
    <t>SPH1</t>
  </si>
  <si>
    <t>Smart Phone &gt;2GB</t>
  </si>
  <si>
    <t>Smartphone</t>
  </si>
  <si>
    <t>SPH2</t>
  </si>
  <si>
    <t>Smart Phone 2GB - 16GB</t>
  </si>
  <si>
    <t>SPH3</t>
  </si>
  <si>
    <t>Smart Phone 16GB- 32GB</t>
  </si>
  <si>
    <t>SPH4</t>
  </si>
  <si>
    <t>Smart Phone 32GB-64GB</t>
  </si>
  <si>
    <t>SPH5</t>
  </si>
  <si>
    <t>Smart Phone 64GB-128GB</t>
  </si>
  <si>
    <t>SPH6</t>
  </si>
  <si>
    <t>Smart Phone &gt;128GB</t>
  </si>
  <si>
    <t>EBO1O</t>
  </si>
  <si>
    <t>Libro electrónico (reproducción libros, audio, video)</t>
  </si>
  <si>
    <t>Ebook</t>
  </si>
  <si>
    <t>EBO2O</t>
  </si>
  <si>
    <t>Libro electrónico sin capacidad de reproducir audio o video</t>
  </si>
  <si>
    <t>TAB1</t>
  </si>
  <si>
    <t xml:space="preserve">Tableta &lt;2GB </t>
  </si>
  <si>
    <t>Tableta</t>
  </si>
  <si>
    <t>TAB2</t>
  </si>
  <si>
    <t>Tableta 2GB - 16GB</t>
  </si>
  <si>
    <t>TAB3</t>
  </si>
  <si>
    <t>Tableta 16GB - 32GB</t>
  </si>
  <si>
    <t>TAB4</t>
  </si>
  <si>
    <t>Tableta 32GB-64GB</t>
  </si>
  <si>
    <t>TAB5</t>
  </si>
  <si>
    <t>Tableta 64GB-128GB</t>
  </si>
  <si>
    <t>TAB6</t>
  </si>
  <si>
    <t>Tableta &gt;128GB</t>
  </si>
  <si>
    <t>PC25</t>
  </si>
  <si>
    <t>Ordenador  con disco integrado &lt;250GB</t>
  </si>
  <si>
    <t>Ordenador personal</t>
  </si>
  <si>
    <t>PC50</t>
  </si>
  <si>
    <t>Ordenador  con disco integrado &lt;500GB</t>
  </si>
  <si>
    <t>PC75</t>
  </si>
  <si>
    <t>Ordenador con disco integrado &lt;750GB</t>
  </si>
  <si>
    <t>PC76</t>
  </si>
  <si>
    <t>Ordenador con disco integrado &gt;750GB</t>
  </si>
  <si>
    <t>LT25</t>
  </si>
  <si>
    <t>Ordenador portátil con disco integrado &lt;250GB</t>
  </si>
  <si>
    <t>LT50</t>
  </si>
  <si>
    <t>Ordenador portátil con disco integrado &lt;500GB</t>
  </si>
  <si>
    <t>LT75</t>
  </si>
  <si>
    <t>Ordenador portátil con disco integrado &lt;750GB</t>
  </si>
  <si>
    <t>LT76</t>
  </si>
  <si>
    <t>Ordenador portátil con disco integrado &gt;750GB</t>
  </si>
  <si>
    <t>DD25</t>
  </si>
  <si>
    <t>Disco duro integrado &lt;250GB</t>
  </si>
  <si>
    <t>Discos duros integrados vendidos por separado de un ordenador</t>
  </si>
  <si>
    <t>DD50</t>
  </si>
  <si>
    <t>Disco duro integrado &lt;500GB</t>
  </si>
  <si>
    <t>DD75</t>
  </si>
  <si>
    <t>Disco duro integrado &lt;750GB</t>
  </si>
  <si>
    <t>DD76</t>
  </si>
  <si>
    <t>Disco duro integrado &gt;750GB</t>
  </si>
  <si>
    <t>TVHD</t>
  </si>
  <si>
    <t>TV con disco integrado</t>
  </si>
  <si>
    <t>TV con disco duro</t>
  </si>
  <si>
    <t>CM39</t>
  </si>
  <si>
    <t>Copiadora monofuncional 1-39 ppm</t>
  </si>
  <si>
    <t>Copiadora</t>
  </si>
  <si>
    <t>CBN9</t>
  </si>
  <si>
    <t>Copiadoras blanco y negro 1-9 páginas por mínuto</t>
  </si>
  <si>
    <t>CBN19</t>
  </si>
  <si>
    <t>Copiadoras blanco y negro 10 -19 páginas por mínuto</t>
  </si>
  <si>
    <t>CBN39</t>
  </si>
  <si>
    <t>Copiadoras blanco y negro 20 -39 páginas por mínuto</t>
  </si>
  <si>
    <t>CC39</t>
  </si>
  <si>
    <t>Copiadoras color  1 -39 páginas por mínuto</t>
  </si>
  <si>
    <t>CC40</t>
  </si>
  <si>
    <t>Copiadoras color  de más de 39 páginas por mínuto</t>
  </si>
  <si>
    <t>EM39</t>
  </si>
  <si>
    <t>Escáner monofuncional de 1- 39 ppm</t>
  </si>
  <si>
    <t>Escáner</t>
  </si>
  <si>
    <t>ES39</t>
  </si>
  <si>
    <t>Escaner de 13 a 39 páginas por minuto</t>
  </si>
  <si>
    <t>ES12</t>
  </si>
  <si>
    <t>Escaner de 1 a 12 páginas por minuto</t>
  </si>
  <si>
    <t>EMA</t>
  </si>
  <si>
    <t>Escaneres de mano</t>
  </si>
  <si>
    <t>FAXE</t>
  </si>
  <si>
    <t>Máquina de fax con escaner</t>
  </si>
  <si>
    <t>Multifuncional</t>
  </si>
  <si>
    <t>FAXI</t>
  </si>
  <si>
    <t>Máquina de fax con impresión</t>
  </si>
  <si>
    <t>IM39</t>
  </si>
  <si>
    <t>Impresora monofuncional 1 - 39 ppm</t>
  </si>
  <si>
    <t>Impresora</t>
  </si>
  <si>
    <t>IMPT</t>
  </si>
  <si>
    <t>Impresoras tinta</t>
  </si>
  <si>
    <t>IMPL</t>
  </si>
  <si>
    <t>Impresoras laser</t>
  </si>
  <si>
    <t>IMUI</t>
  </si>
  <si>
    <t>Multifuncionales de inyección para impresión, copia y escaneo</t>
  </si>
  <si>
    <t>IMUL</t>
  </si>
  <si>
    <t>Multifuncionales láser para impresión, copia y escaneo</t>
  </si>
  <si>
    <t>MFPT9</t>
  </si>
  <si>
    <t>Multifuncional de 1-9 páginas por mínuto tinta</t>
  </si>
  <si>
    <t>MFPL9</t>
  </si>
  <si>
    <t>Multifuncional de  1-9 páginas por mínuto laser</t>
  </si>
  <si>
    <t>MFPT19</t>
  </si>
  <si>
    <t>Multifuncional de 10 -19 páginas por mínuto tinta</t>
  </si>
  <si>
    <t>MFPL19</t>
  </si>
  <si>
    <t>Multifuncional de 10 -19 páginas por mínuto laser</t>
  </si>
  <si>
    <t>MFPT39</t>
  </si>
  <si>
    <t>Multifuncional 20 -39 páginas por mínuto tinta</t>
  </si>
  <si>
    <t>MFPL39</t>
  </si>
  <si>
    <t>Multifuncional 20-39  páginas por mínuto laser</t>
  </si>
  <si>
    <t>MFPT40</t>
  </si>
  <si>
    <t>Multifuncional de más de 39 páginas por mínuto tinta</t>
  </si>
  <si>
    <t>MFPL40</t>
  </si>
  <si>
    <t>Multifuncional de más de 39 páginas por mínuto laser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</si>
</sst>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8" formatCode="#,##0.00\ &quot;€&quot;;[Red]\-#,##0.00\ &quot;€&quot;"/>
    <numFmt numFmtId="44" formatCode="_-* #,##0.00\ &quot;€&quot;_-;\-* #,##0.00\ &quot;€&quot;_-;_-* &quot;-&quot;??\ &quot;€&quot;_-;_-@_-"/>
    <numFmt numFmtId="164" formatCode="_-* #,##0.00\ _€_-;\-* #,##0.00\ _€_-;_-* &quot;-&quot;??\ _€_-;_-@_-"/>
    <numFmt numFmtId="165" formatCode="#,##0.00\ &quot;€&quot;"/>
    <numFmt numFmtId="166" formatCode="_(* #,##0\ &quot;pta&quot;_);_(* \(#,##0\ &quot;pta&quot;\);_(* &quot;-&quot;??\ &quot;pta&quot;_);_(@_)"/>
    <numFmt numFmtId="167" formatCode="#,##0.0000\ &quot;€&quot;"/>
    <numFmt numFmtId="168" formatCode="_-* #,##0\ _€_-;\-* #,##0\ _€_-;_-* &quot;-&quot;??\ _€_-;_-@_-"/>
    <numFmt numFmtId="169" formatCode="_-* #,##0.00\ [$€-C0A]_-;\-* #,##0.00\ [$€-C0A]_-;_-* &quot;-&quot;??\ [$€-C0A]_-;_-@_-"/>
    <numFmt numFmtId="170" formatCode="#,##0.00\ [$€-40A]"/>
    <numFmt numFmtId="171" formatCode="#,##0.00\ [$€-C0A];[Red]\-#,##0.00\ [$€-C0A]"/>
    <numFmt numFmtId="172" formatCode="#,##0.00\ [$€-40A];[Red]\-#,##0.00\ [$€-40A]"/>
    <numFmt numFmtId="173" formatCode="0.000%"/>
  </numFmts>
  <fonts count="31" x14ac:knownFonts="1">
    <font>
      <sz val="10"/>
      <name val="Arial"/>
    </font>
    <font>
      <sz val="10"/>
      <name val="Arial"/>
      <family val="2"/>
    </font>
    <font>
      <sz val="8"/>
      <name val="Arial"/>
      <family val="2"/>
    </font>
    <font>
      <u/>
      <sz val="10"/>
      <color indexed="12"/>
      <name val="Arial"/>
      <family val="2"/>
    </font>
    <font>
      <b/>
      <sz val="10"/>
      <name val="Calibri"/>
      <family val="2"/>
      <scheme val="minor"/>
    </font>
    <font>
      <sz val="10"/>
      <name val="Calibri"/>
      <family val="2"/>
      <scheme val="minor"/>
    </font>
    <font>
      <sz val="9"/>
      <name val="Calibri"/>
      <family val="2"/>
      <scheme val="minor"/>
    </font>
    <font>
      <sz val="11"/>
      <name val="Calibri"/>
      <family val="2"/>
      <scheme val="minor"/>
    </font>
    <font>
      <sz val="8"/>
      <name val="Calibri"/>
      <family val="2"/>
      <scheme val="minor"/>
    </font>
    <font>
      <sz val="11"/>
      <color indexed="9"/>
      <name val="Calibri"/>
      <family val="2"/>
      <scheme val="minor"/>
    </font>
    <font>
      <i/>
      <sz val="10"/>
      <name val="Calibri"/>
      <family val="2"/>
      <scheme val="minor"/>
    </font>
    <font>
      <b/>
      <sz val="12"/>
      <name val="Calibri"/>
      <family val="2"/>
      <scheme val="minor"/>
    </font>
    <font>
      <sz val="9"/>
      <color rgb="FFFF0000"/>
      <name val="Calibri"/>
      <family val="2"/>
      <scheme val="minor"/>
    </font>
    <font>
      <sz val="10"/>
      <color rgb="FFFF0000"/>
      <name val="Calibri"/>
      <family val="2"/>
      <scheme val="minor"/>
    </font>
    <font>
      <b/>
      <sz val="11"/>
      <color indexed="9"/>
      <name val="Calibri"/>
      <family val="2"/>
      <scheme val="minor"/>
    </font>
    <font>
      <b/>
      <sz val="14"/>
      <name val="Calibri"/>
      <family val="2"/>
      <scheme val="minor"/>
    </font>
    <font>
      <b/>
      <sz val="9"/>
      <name val="Calibri"/>
      <family val="2"/>
      <scheme val="minor"/>
    </font>
    <font>
      <b/>
      <u/>
      <sz val="9"/>
      <name val="Calibri"/>
      <family val="2"/>
      <scheme val="minor"/>
    </font>
    <font>
      <b/>
      <sz val="9"/>
      <color theme="1"/>
      <name val="Calibri"/>
      <family val="2"/>
      <scheme val="minor"/>
    </font>
    <font>
      <sz val="9"/>
      <color indexed="9"/>
      <name val="Calibri"/>
      <family val="2"/>
      <scheme val="minor"/>
    </font>
    <font>
      <b/>
      <sz val="12"/>
      <color theme="0"/>
      <name val="Calibri"/>
      <family val="2"/>
      <scheme val="minor"/>
    </font>
    <font>
      <b/>
      <sz val="9"/>
      <color indexed="9"/>
      <name val="Calibri"/>
      <family val="2"/>
      <scheme val="minor"/>
    </font>
    <font>
      <b/>
      <sz val="10"/>
      <color indexed="9"/>
      <name val="Calibri"/>
      <family val="2"/>
      <scheme val="minor"/>
    </font>
    <font>
      <b/>
      <sz val="16"/>
      <name val="Calibri"/>
      <family val="2"/>
      <scheme val="minor"/>
    </font>
    <font>
      <sz val="26"/>
      <name val="Calibri"/>
      <family val="2"/>
      <scheme val="minor"/>
    </font>
    <font>
      <b/>
      <sz val="18"/>
      <name val="Calibri"/>
      <family val="2"/>
      <scheme val="minor"/>
    </font>
    <font>
      <b/>
      <sz val="9"/>
      <color rgb="FFFF0000"/>
      <name val="Calibri"/>
      <family val="2"/>
      <scheme val="minor"/>
    </font>
    <font>
      <sz val="9"/>
      <color theme="1"/>
      <name val="Calibri"/>
      <family val="2"/>
      <scheme val="minor"/>
    </font>
    <font>
      <sz val="9"/>
      <name val="Arial"/>
      <family val="2"/>
    </font>
    <font>
      <sz val="9"/>
      <color theme="0"/>
      <name val="Calibri"/>
      <family val="2"/>
      <scheme val="minor"/>
    </font>
    <font>
      <b/>
      <sz val="9"/>
      <name val="Calibri"/>
      <family val="2"/>
      <scheme val="minor"/>
    </font>
  </fonts>
  <fills count="11">
    <fill>
      <patternFill patternType="none"/>
    </fill>
    <fill>
      <patternFill patternType="gray125"/>
    </fill>
    <fill>
      <patternFill patternType="solid">
        <fgColor indexed="20"/>
        <bgColor indexed="2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bgColor theme="7"/>
      </patternFill>
    </fill>
    <fill>
      <patternFill patternType="solid">
        <fgColor theme="0" tint="-0.14996795556505021"/>
        <bgColor indexed="64"/>
      </patternFill>
    </fill>
    <fill>
      <patternFill patternType="solid">
        <fgColor theme="0"/>
        <bgColor indexed="64"/>
      </patternFill>
    </fill>
    <fill>
      <patternFill patternType="solid">
        <fgColor theme="9" tint="0.79998168889431442"/>
        <bgColor indexed="64"/>
      </patternFill>
    </fill>
    <fill>
      <patternFill patternType="solid">
        <fgColor rgb="FFFFFFCC"/>
        <bgColor indexed="64"/>
      </patternFill>
    </fill>
  </fills>
  <borders count="79">
    <border>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top/>
      <bottom style="thick">
        <color indexed="64"/>
      </bottom>
      <diagonal/>
    </border>
    <border>
      <left style="thin">
        <color indexed="64"/>
      </left>
      <right style="thick">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top style="medium">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style="thin">
        <color indexed="64"/>
      </left>
      <right style="thick">
        <color indexed="64"/>
      </right>
      <top style="double">
        <color indexed="64"/>
      </top>
      <bottom style="thin">
        <color indexed="64"/>
      </bottom>
      <diagonal/>
    </border>
    <border>
      <left/>
      <right/>
      <top/>
      <bottom style="medium">
        <color indexed="64"/>
      </bottom>
      <diagonal/>
    </border>
    <border>
      <left style="hair">
        <color indexed="64"/>
      </left>
      <right style="hair">
        <color indexed="64"/>
      </right>
      <top style="thin">
        <color indexed="64"/>
      </top>
      <bottom style="medium">
        <color indexed="64"/>
      </bottom>
      <diagonal/>
    </border>
    <border>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ck">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thick">
        <color indexed="64"/>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top style="medium">
        <color indexed="64"/>
      </top>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top/>
      <bottom/>
      <diagonal/>
    </border>
    <border>
      <left/>
      <right style="medium">
        <color indexed="64"/>
      </right>
      <top/>
      <bottom style="medium">
        <color indexed="64"/>
      </bottom>
      <diagonal/>
    </border>
    <border>
      <left style="thin">
        <color indexed="64"/>
      </left>
      <right style="thick">
        <color indexed="64"/>
      </right>
      <top style="thick">
        <color indexed="64"/>
      </top>
      <bottom/>
      <diagonal/>
    </border>
    <border>
      <left style="thin">
        <color indexed="64"/>
      </left>
      <right style="thick">
        <color indexed="64"/>
      </right>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style="medium">
        <color indexed="64"/>
      </top>
      <bottom/>
      <diagonal/>
    </border>
    <border>
      <left style="thick">
        <color indexed="64"/>
      </left>
      <right style="hair">
        <color indexed="64"/>
      </right>
      <top style="thick">
        <color indexed="64"/>
      </top>
      <bottom/>
      <diagonal/>
    </border>
    <border>
      <left style="hair">
        <color indexed="64"/>
      </left>
      <right style="hair">
        <color indexed="64"/>
      </right>
      <top style="thick">
        <color indexed="64"/>
      </top>
      <bottom/>
      <diagonal/>
    </border>
    <border>
      <left style="hair">
        <color indexed="64"/>
      </left>
      <right/>
      <top style="thick">
        <color indexed="64"/>
      </top>
      <bottom/>
      <diagonal/>
    </border>
    <border>
      <left style="thick">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6">
    <xf numFmtId="0" fontId="0"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xf numFmtId="164"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cellStyleXfs>
  <cellXfs count="236">
    <xf numFmtId="0" fontId="0" fillId="0" borderId="0" xfId="0"/>
    <xf numFmtId="0" fontId="4" fillId="0" borderId="0" xfId="0" applyFont="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vertical="center"/>
    </xf>
    <xf numFmtId="169" fontId="4" fillId="0" borderId="9" xfId="0" applyNumberFormat="1"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168" fontId="5" fillId="0" borderId="0" xfId="3" applyNumberFormat="1" applyFont="1" applyAlignment="1">
      <alignment vertical="center"/>
    </xf>
    <xf numFmtId="0" fontId="9" fillId="2" borderId="0" xfId="0" applyFont="1" applyFill="1" applyAlignment="1">
      <alignment vertical="center"/>
    </xf>
    <xf numFmtId="0" fontId="5" fillId="0" borderId="0" xfId="0" applyFont="1" applyAlignment="1">
      <alignment horizontal="center" vertical="center"/>
    </xf>
    <xf numFmtId="0" fontId="10" fillId="0" borderId="0" xfId="0" applyFont="1" applyAlignment="1">
      <alignment vertical="center"/>
    </xf>
    <xf numFmtId="0" fontId="6" fillId="0" borderId="0" xfId="0" applyFont="1" applyAlignment="1">
      <alignment vertical="center"/>
    </xf>
    <xf numFmtId="0" fontId="4" fillId="0" borderId="0" xfId="0" applyFont="1" applyAlignment="1">
      <alignment horizontal="right" vertical="center"/>
    </xf>
    <xf numFmtId="169" fontId="4" fillId="0" borderId="0" xfId="0" applyNumberFormat="1" applyFont="1" applyAlignment="1">
      <alignment horizontal="right" vertical="center"/>
    </xf>
    <xf numFmtId="169" fontId="5" fillId="0" borderId="0" xfId="0" applyNumberFormat="1" applyFont="1" applyAlignment="1">
      <alignment vertical="center"/>
    </xf>
    <xf numFmtId="169" fontId="4" fillId="0" borderId="0" xfId="0" applyNumberFormat="1" applyFont="1" applyAlignment="1">
      <alignment vertical="center"/>
    </xf>
    <xf numFmtId="0" fontId="5" fillId="0" borderId="0" xfId="0" applyFont="1" applyAlignment="1">
      <alignment wrapText="1"/>
    </xf>
    <xf numFmtId="0" fontId="6" fillId="0" borderId="0" xfId="0" applyFont="1" applyAlignment="1">
      <alignment horizontal="left" vertical="center" wrapText="1"/>
    </xf>
    <xf numFmtId="0" fontId="11" fillId="0" borderId="0" xfId="0" applyFont="1"/>
    <xf numFmtId="14" fontId="5" fillId="0" borderId="12" xfId="0" applyNumberFormat="1" applyFont="1" applyBorder="1" applyAlignment="1">
      <alignment vertical="center"/>
    </xf>
    <xf numFmtId="0" fontId="4" fillId="0" borderId="13" xfId="0" applyFont="1" applyBorder="1" applyAlignment="1">
      <alignment horizontal="left" vertical="center"/>
    </xf>
    <xf numFmtId="0" fontId="5" fillId="0" borderId="14" xfId="0" applyFont="1" applyBorder="1" applyAlignment="1">
      <alignment horizontal="center" vertical="center"/>
    </xf>
    <xf numFmtId="0" fontId="4" fillId="0" borderId="1" xfId="0" applyFont="1" applyBorder="1" applyAlignment="1">
      <alignment horizontal="center" vertical="center"/>
    </xf>
    <xf numFmtId="0" fontId="5" fillId="0" borderId="15" xfId="0" applyFont="1" applyBorder="1" applyAlignment="1">
      <alignment vertical="center"/>
    </xf>
    <xf numFmtId="0" fontId="5" fillId="0" borderId="16" xfId="0" applyFont="1" applyBorder="1" applyAlignment="1">
      <alignment horizontal="center" vertical="center"/>
    </xf>
    <xf numFmtId="0" fontId="4" fillId="4" borderId="21" xfId="0" applyFont="1" applyFill="1" applyBorder="1" applyAlignment="1">
      <alignment horizontal="left" vertical="center"/>
    </xf>
    <xf numFmtId="170" fontId="5" fillId="0" borderId="0" xfId="0" applyNumberFormat="1" applyFont="1" applyAlignment="1">
      <alignment vertical="center"/>
    </xf>
    <xf numFmtId="0" fontId="5" fillId="0" borderId="5" xfId="0" applyFont="1" applyBorder="1" applyAlignment="1">
      <alignment vertical="center"/>
    </xf>
    <xf numFmtId="0" fontId="5" fillId="0" borderId="0" xfId="0" applyFont="1" applyAlignment="1">
      <alignment horizontal="right" vertical="center"/>
    </xf>
    <xf numFmtId="0" fontId="5" fillId="0" borderId="16" xfId="0" applyFont="1" applyBorder="1" applyAlignment="1">
      <alignment horizontal="right" vertical="center"/>
    </xf>
    <xf numFmtId="0" fontId="5" fillId="0" borderId="0" xfId="0" applyFont="1" applyAlignment="1" applyProtection="1">
      <alignment horizontal="left" vertical="center"/>
      <protection locked="0"/>
    </xf>
    <xf numFmtId="0" fontId="12" fillId="0" borderId="0" xfId="0" applyFont="1" applyAlignment="1">
      <alignment horizontal="left" vertical="center" wrapText="1"/>
    </xf>
    <xf numFmtId="0" fontId="14" fillId="2" borderId="27" xfId="0" applyFont="1" applyFill="1" applyBorder="1" applyAlignment="1">
      <alignment vertical="center"/>
    </xf>
    <xf numFmtId="0" fontId="14" fillId="2" borderId="28" xfId="0" applyFont="1" applyFill="1" applyBorder="1" applyAlignment="1">
      <alignment vertical="center"/>
    </xf>
    <xf numFmtId="0" fontId="11" fillId="6" borderId="27" xfId="0" applyFont="1" applyFill="1" applyBorder="1" applyAlignment="1">
      <alignment vertical="center"/>
    </xf>
    <xf numFmtId="0" fontId="11" fillId="6" borderId="28" xfId="0" applyFont="1" applyFill="1" applyBorder="1" applyAlignment="1">
      <alignment vertical="center"/>
    </xf>
    <xf numFmtId="0" fontId="15" fillId="7" borderId="21" xfId="0" applyFont="1" applyFill="1" applyBorder="1"/>
    <xf numFmtId="0" fontId="15" fillId="7" borderId="29" xfId="0" applyFont="1" applyFill="1" applyBorder="1"/>
    <xf numFmtId="0" fontId="11" fillId="7" borderId="29" xfId="0" applyFont="1" applyFill="1" applyBorder="1"/>
    <xf numFmtId="0" fontId="16" fillId="0" borderId="17" xfId="0" applyFont="1" applyBorder="1"/>
    <xf numFmtId="0" fontId="16" fillId="7" borderId="21" xfId="0" applyFont="1" applyFill="1" applyBorder="1"/>
    <xf numFmtId="0" fontId="16" fillId="7" borderId="29" xfId="0" applyFont="1" applyFill="1" applyBorder="1"/>
    <xf numFmtId="0" fontId="17" fillId="7" borderId="29" xfId="0" applyFont="1" applyFill="1" applyBorder="1"/>
    <xf numFmtId="0" fontId="18" fillId="7" borderId="21" xfId="0" applyFont="1" applyFill="1" applyBorder="1"/>
    <xf numFmtId="3" fontId="5" fillId="0" borderId="29" xfId="0" applyNumberFormat="1" applyFont="1" applyBorder="1" applyAlignment="1">
      <alignment vertical="center"/>
    </xf>
    <xf numFmtId="169" fontId="5" fillId="0" borderId="29" xfId="0" applyNumberFormat="1" applyFont="1" applyBorder="1" applyAlignment="1">
      <alignment vertical="center"/>
    </xf>
    <xf numFmtId="0" fontId="13" fillId="5" borderId="17" xfId="0" applyFont="1" applyFill="1" applyBorder="1" applyAlignment="1">
      <alignment vertical="center"/>
    </xf>
    <xf numFmtId="10" fontId="11" fillId="7" borderId="29" xfId="0" applyNumberFormat="1" applyFont="1" applyFill="1" applyBorder="1"/>
    <xf numFmtId="165" fontId="11" fillId="7" borderId="29" xfId="0" applyNumberFormat="1" applyFont="1" applyFill="1" applyBorder="1"/>
    <xf numFmtId="10" fontId="20" fillId="6" borderId="28" xfId="0" applyNumberFormat="1" applyFont="1" applyFill="1" applyBorder="1" applyAlignment="1">
      <alignment vertical="center"/>
    </xf>
    <xf numFmtId="0" fontId="20" fillId="6" borderId="28" xfId="0" applyFont="1" applyFill="1" applyBorder="1" applyAlignment="1">
      <alignment vertical="center"/>
    </xf>
    <xf numFmtId="0" fontId="20" fillId="6" borderId="30" xfId="0" applyFont="1" applyFill="1" applyBorder="1" applyAlignment="1">
      <alignment vertical="center"/>
    </xf>
    <xf numFmtId="171" fontId="16" fillId="0" borderId="17" xfId="0" applyNumberFormat="1" applyFont="1" applyBorder="1" applyAlignment="1">
      <alignment horizontal="right" vertical="center" wrapText="1"/>
    </xf>
    <xf numFmtId="168" fontId="5" fillId="0" borderId="0" xfId="3" applyNumberFormat="1" applyFont="1" applyAlignment="1">
      <alignment horizontal="center" vertical="center"/>
    </xf>
    <xf numFmtId="3" fontId="5" fillId="0" borderId="0" xfId="3" applyNumberFormat="1" applyFont="1" applyAlignment="1">
      <alignment vertical="center"/>
    </xf>
    <xf numFmtId="169" fontId="5" fillId="0" borderId="0" xfId="4" applyNumberFormat="1" applyFont="1" applyAlignment="1">
      <alignment vertical="center"/>
    </xf>
    <xf numFmtId="8" fontId="5" fillId="0" borderId="0" xfId="4" applyNumberFormat="1" applyFont="1" applyAlignment="1">
      <alignment vertical="center"/>
    </xf>
    <xf numFmtId="171" fontId="5" fillId="0" borderId="29" xfId="0" applyNumberFormat="1" applyFont="1" applyBorder="1" applyAlignment="1">
      <alignment vertical="center"/>
    </xf>
    <xf numFmtId="168" fontId="5" fillId="0" borderId="31" xfId="3" applyNumberFormat="1" applyFont="1" applyBorder="1" applyAlignment="1">
      <alignment vertical="center"/>
    </xf>
    <xf numFmtId="168" fontId="5" fillId="0" borderId="32" xfId="3" applyNumberFormat="1" applyFont="1" applyBorder="1" applyAlignment="1">
      <alignment vertical="center"/>
    </xf>
    <xf numFmtId="3" fontId="5" fillId="0" borderId="32" xfId="3" applyNumberFormat="1" applyFont="1" applyBorder="1" applyAlignment="1">
      <alignment vertical="center"/>
    </xf>
    <xf numFmtId="171" fontId="4" fillId="0" borderId="32" xfId="4" applyNumberFormat="1" applyFont="1" applyBorder="1" applyAlignment="1">
      <alignment vertical="center"/>
    </xf>
    <xf numFmtId="0" fontId="13" fillId="5" borderId="33" xfId="0" applyFont="1" applyFill="1" applyBorder="1" applyAlignment="1">
      <alignment vertical="center"/>
    </xf>
    <xf numFmtId="167" fontId="16" fillId="7" borderId="29" xfId="0" applyNumberFormat="1" applyFont="1" applyFill="1" applyBorder="1"/>
    <xf numFmtId="0" fontId="9" fillId="2" borderId="0" xfId="0" applyFont="1" applyFill="1" applyAlignment="1">
      <alignment horizontal="center" vertical="center"/>
    </xf>
    <xf numFmtId="165" fontId="4" fillId="0" borderId="34" xfId="0" applyNumberFormat="1" applyFont="1" applyBorder="1" applyAlignment="1">
      <alignment horizontal="right" vertical="center"/>
    </xf>
    <xf numFmtId="165" fontId="4" fillId="0" borderId="35" xfId="0" applyNumberFormat="1" applyFont="1" applyBorder="1" applyAlignment="1">
      <alignment horizontal="center" vertical="center"/>
    </xf>
    <xf numFmtId="169" fontId="4" fillId="0" borderId="35" xfId="0" applyNumberFormat="1" applyFont="1" applyBorder="1" applyAlignment="1">
      <alignment horizontal="center" vertical="center"/>
    </xf>
    <xf numFmtId="0" fontId="4" fillId="0" borderId="36" xfId="0" applyFont="1" applyBorder="1" applyAlignment="1">
      <alignment vertical="center"/>
    </xf>
    <xf numFmtId="170" fontId="5" fillId="0" borderId="37" xfId="3" applyNumberFormat="1" applyFont="1" applyBorder="1" applyAlignment="1">
      <alignment vertical="center"/>
    </xf>
    <xf numFmtId="0" fontId="4" fillId="0" borderId="38" xfId="0" applyFont="1" applyBorder="1" applyAlignment="1">
      <alignment vertical="center"/>
    </xf>
    <xf numFmtId="170" fontId="5" fillId="0" borderId="25" xfId="3" applyNumberFormat="1" applyFont="1" applyBorder="1" applyAlignment="1">
      <alignment vertical="center"/>
    </xf>
    <xf numFmtId="0" fontId="4" fillId="0" borderId="39" xfId="0" applyFont="1" applyBorder="1" applyAlignment="1">
      <alignment vertical="center"/>
    </xf>
    <xf numFmtId="170" fontId="5" fillId="0" borderId="40" xfId="3" applyNumberFormat="1" applyFont="1" applyBorder="1" applyAlignment="1">
      <alignment vertical="center"/>
    </xf>
    <xf numFmtId="0" fontId="4" fillId="0" borderId="41" xfId="0" applyFont="1" applyBorder="1" applyAlignment="1">
      <alignment vertical="center"/>
    </xf>
    <xf numFmtId="170" fontId="4" fillId="0" borderId="41" xfId="0" applyNumberFormat="1" applyFont="1" applyBorder="1" applyAlignment="1">
      <alignment vertical="center"/>
    </xf>
    <xf numFmtId="165" fontId="16" fillId="0" borderId="17" xfId="0" applyNumberFormat="1" applyFont="1" applyBorder="1"/>
    <xf numFmtId="0" fontId="0" fillId="8" borderId="0" xfId="0" applyFill="1"/>
    <xf numFmtId="0" fontId="6" fillId="0" borderId="29" xfId="0" applyFont="1" applyBorder="1" applyAlignment="1">
      <alignment horizontal="center" vertical="center"/>
    </xf>
    <xf numFmtId="0" fontId="4" fillId="0" borderId="8" xfId="0" applyFont="1" applyBorder="1" applyAlignment="1">
      <alignment horizontal="left" vertical="center"/>
    </xf>
    <xf numFmtId="0" fontId="6" fillId="0" borderId="25" xfId="0" applyFont="1" applyBorder="1" applyAlignment="1" applyProtection="1">
      <alignment vertical="center" wrapText="1"/>
      <protection locked="0"/>
    </xf>
    <xf numFmtId="1" fontId="5" fillId="0" borderId="64" xfId="0" applyNumberFormat="1" applyFont="1" applyBorder="1" applyAlignment="1">
      <alignment horizontal="center" vertical="center"/>
    </xf>
    <xf numFmtId="0" fontId="4" fillId="0" borderId="65" xfId="0" applyFont="1" applyBorder="1" applyAlignment="1">
      <alignment horizontal="right" vertical="center"/>
    </xf>
    <xf numFmtId="169" fontId="4" fillId="0" borderId="12" xfId="0" applyNumberFormat="1" applyFont="1" applyBorder="1" applyAlignment="1">
      <alignment vertical="center"/>
    </xf>
    <xf numFmtId="0" fontId="6" fillId="0" borderId="10" xfId="0" applyFont="1" applyBorder="1" applyAlignment="1">
      <alignment horizontal="center" vertical="center" wrapText="1"/>
    </xf>
    <xf numFmtId="0" fontId="6" fillId="0" borderId="0" xfId="0" applyFont="1" applyAlignment="1">
      <alignment wrapText="1"/>
    </xf>
    <xf numFmtId="0" fontId="6" fillId="5" borderId="25" xfId="0" applyFont="1" applyFill="1" applyBorder="1" applyAlignment="1" applyProtection="1">
      <alignment vertical="center" wrapText="1"/>
      <protection hidden="1"/>
    </xf>
    <xf numFmtId="49" fontId="6" fillId="0" borderId="25" xfId="0" applyNumberFormat="1" applyFont="1" applyBorder="1" applyAlignment="1" applyProtection="1">
      <alignment vertical="center" wrapText="1"/>
      <protection locked="0"/>
    </xf>
    <xf numFmtId="14" fontId="6" fillId="0" borderId="25" xfId="0" applyNumberFormat="1" applyFont="1" applyBorder="1" applyAlignment="1" applyProtection="1">
      <alignment vertical="center" wrapText="1"/>
      <protection locked="0"/>
    </xf>
    <xf numFmtId="0" fontId="6" fillId="0" borderId="0" xfId="0" applyFont="1"/>
    <xf numFmtId="0" fontId="16" fillId="0" borderId="0" xfId="0" applyFont="1" applyAlignment="1">
      <alignment wrapText="1"/>
    </xf>
    <xf numFmtId="0" fontId="6" fillId="0" borderId="0" xfId="0" applyFont="1" applyAlignment="1">
      <alignment horizontal="center" vertical="center"/>
    </xf>
    <xf numFmtId="0" fontId="16" fillId="3" borderId="19" xfId="0" applyFont="1" applyFill="1" applyBorder="1" applyAlignment="1">
      <alignment vertical="center"/>
    </xf>
    <xf numFmtId="169" fontId="16" fillId="0" borderId="0" xfId="0" applyNumberFormat="1" applyFont="1" applyAlignment="1">
      <alignment vertical="center"/>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6" fillId="3" borderId="20" xfId="0" applyFont="1" applyFill="1" applyBorder="1" applyAlignment="1">
      <alignment vertical="center"/>
    </xf>
    <xf numFmtId="0" fontId="16" fillId="0" borderId="0" xfId="0" applyFont="1" applyAlignment="1">
      <alignment vertical="center"/>
    </xf>
    <xf numFmtId="1" fontId="6" fillId="0" borderId="0" xfId="0" applyNumberFormat="1" applyFont="1" applyAlignment="1">
      <alignment horizontal="center" vertical="center"/>
    </xf>
    <xf numFmtId="0" fontId="6" fillId="0" borderId="0" xfId="0" applyFont="1" applyAlignment="1">
      <alignment horizontal="left" vertical="center"/>
    </xf>
    <xf numFmtId="0" fontId="22" fillId="2" borderId="71" xfId="0" applyFont="1" applyFill="1" applyBorder="1" applyAlignment="1">
      <alignment horizontal="center" vertical="center"/>
    </xf>
    <xf numFmtId="0" fontId="5" fillId="0" borderId="0" xfId="0" applyFont="1" applyAlignment="1">
      <alignment horizontal="left" vertical="center" wrapText="1"/>
    </xf>
    <xf numFmtId="0" fontId="22" fillId="2" borderId="1" xfId="0" applyFont="1" applyFill="1" applyBorder="1" applyAlignment="1">
      <alignment horizontal="center" vertical="center" wrapText="1"/>
    </xf>
    <xf numFmtId="0" fontId="22" fillId="2" borderId="58" xfId="0" applyFont="1" applyFill="1" applyBorder="1" applyAlignment="1">
      <alignment horizontal="center" vertical="center" wrapText="1"/>
    </xf>
    <xf numFmtId="0" fontId="6" fillId="0" borderId="0" xfId="0" applyFont="1" applyAlignment="1">
      <alignment horizontal="left" wrapText="1"/>
    </xf>
    <xf numFmtId="0" fontId="16" fillId="0" borderId="0" xfId="0" applyFont="1" applyAlignment="1">
      <alignment horizontal="left" wrapText="1"/>
    </xf>
    <xf numFmtId="0" fontId="5" fillId="0" borderId="0" xfId="0" applyFont="1" applyAlignment="1">
      <alignment horizontal="left" wrapText="1"/>
    </xf>
    <xf numFmtId="0" fontId="6" fillId="0" borderId="0" xfId="0" applyFont="1" applyAlignment="1">
      <alignment horizontal="left"/>
    </xf>
    <xf numFmtId="0" fontId="28" fillId="0" borderId="0" xfId="0" applyFont="1"/>
    <xf numFmtId="0" fontId="4" fillId="4" borderId="21" xfId="0" applyFont="1" applyFill="1" applyBorder="1" applyAlignment="1">
      <alignment vertical="center"/>
    </xf>
    <xf numFmtId="0" fontId="16" fillId="4" borderId="21" xfId="0" applyFont="1" applyFill="1" applyBorder="1" applyAlignment="1">
      <alignment vertical="center" wrapText="1"/>
    </xf>
    <xf numFmtId="0" fontId="4" fillId="4" borderId="23" xfId="0" applyFont="1" applyFill="1" applyBorder="1" applyAlignment="1">
      <alignment vertical="center" wrapText="1"/>
    </xf>
    <xf numFmtId="173" fontId="16" fillId="9" borderId="29" xfId="0" applyNumberFormat="1" applyFont="1" applyFill="1" applyBorder="1"/>
    <xf numFmtId="0" fontId="20" fillId="6" borderId="28" xfId="0" applyFont="1" applyFill="1" applyBorder="1" applyAlignment="1">
      <alignment horizontal="center" vertical="center"/>
    </xf>
    <xf numFmtId="0" fontId="29" fillId="0" borderId="0" xfId="0" applyFont="1" applyAlignment="1">
      <alignment vertical="center"/>
    </xf>
    <xf numFmtId="0" fontId="30" fillId="7" borderId="12" xfId="0" applyFont="1" applyFill="1" applyBorder="1"/>
    <xf numFmtId="0" fontId="30" fillId="7" borderId="29" xfId="0" applyFont="1" applyFill="1" applyBorder="1"/>
    <xf numFmtId="3" fontId="5" fillId="0" borderId="29" xfId="0" applyNumberFormat="1" applyFont="1" applyBorder="1" applyAlignment="1">
      <alignment horizontal="right" vertical="center"/>
    </xf>
    <xf numFmtId="0" fontId="19" fillId="2" borderId="29" xfId="0" applyFont="1" applyFill="1" applyBorder="1" applyAlignment="1">
      <alignment horizontal="center" vertical="center"/>
    </xf>
    <xf numFmtId="0" fontId="5" fillId="0" borderId="13" xfId="0" applyFont="1" applyBorder="1" applyAlignment="1">
      <alignment horizontal="center" vertical="center"/>
    </xf>
    <xf numFmtId="0" fontId="4" fillId="0" borderId="5" xfId="0" applyFont="1" applyBorder="1" applyAlignment="1">
      <alignment horizontal="left" vertical="center"/>
    </xf>
    <xf numFmtId="0" fontId="6" fillId="0" borderId="75" xfId="0" applyFont="1" applyBorder="1" applyAlignment="1" applyProtection="1">
      <alignment vertical="center" wrapText="1"/>
      <protection locked="0"/>
    </xf>
    <xf numFmtId="0" fontId="6" fillId="0" borderId="70" xfId="0" applyFont="1" applyBorder="1" applyAlignment="1" applyProtection="1">
      <alignment vertical="center" wrapText="1"/>
      <protection locked="0"/>
    </xf>
    <xf numFmtId="0" fontId="6" fillId="5" borderId="70" xfId="0" applyFont="1" applyFill="1" applyBorder="1" applyAlignment="1" applyProtection="1">
      <alignment vertical="center" wrapText="1"/>
      <protection hidden="1"/>
    </xf>
    <xf numFmtId="3" fontId="6" fillId="0" borderId="76" xfId="0" applyNumberFormat="1" applyFont="1" applyBorder="1" applyAlignment="1" applyProtection="1">
      <alignment horizontal="right" vertical="center" wrapText="1"/>
      <protection locked="0"/>
    </xf>
    <xf numFmtId="0" fontId="26" fillId="5" borderId="70" xfId="0" applyFont="1" applyFill="1" applyBorder="1" applyAlignment="1" applyProtection="1">
      <alignment vertical="center" wrapText="1"/>
      <protection hidden="1"/>
    </xf>
    <xf numFmtId="0" fontId="6" fillId="0" borderId="67" xfId="0" applyFont="1" applyBorder="1" applyAlignment="1" applyProtection="1">
      <alignment vertical="center" wrapText="1"/>
      <protection locked="0"/>
    </xf>
    <xf numFmtId="0" fontId="6" fillId="0" borderId="68" xfId="0" applyFont="1" applyBorder="1" applyAlignment="1" applyProtection="1">
      <alignment vertical="center" wrapText="1"/>
      <protection locked="0"/>
    </xf>
    <xf numFmtId="0" fontId="26" fillId="5" borderId="25" xfId="0" applyFont="1" applyFill="1" applyBorder="1" applyAlignment="1" applyProtection="1">
      <alignment vertical="center" wrapText="1"/>
      <protection hidden="1"/>
    </xf>
    <xf numFmtId="0" fontId="27" fillId="8" borderId="69" xfId="0" applyFont="1" applyFill="1" applyBorder="1" applyAlignment="1" applyProtection="1">
      <alignment vertical="center" wrapText="1"/>
      <protection locked="0"/>
    </xf>
    <xf numFmtId="3" fontId="6" fillId="0" borderId="25" xfId="0" applyNumberFormat="1" applyFont="1" applyBorder="1" applyAlignment="1" applyProtection="1">
      <alignment horizontal="right" vertical="center" wrapText="1"/>
      <protection locked="0"/>
    </xf>
    <xf numFmtId="1" fontId="6" fillId="0" borderId="25" xfId="0" applyNumberFormat="1" applyFont="1" applyBorder="1" applyAlignment="1" applyProtection="1">
      <alignment horizontal="right" vertical="center" wrapText="1"/>
      <protection locked="0"/>
    </xf>
    <xf numFmtId="0" fontId="12" fillId="5" borderId="25" xfId="0" applyFont="1" applyFill="1" applyBorder="1" applyAlignment="1" applyProtection="1">
      <alignment vertical="center" wrapText="1"/>
      <protection hidden="1"/>
    </xf>
    <xf numFmtId="0" fontId="5" fillId="10" borderId="17" xfId="0" applyFont="1" applyFill="1" applyBorder="1" applyAlignment="1" applyProtection="1">
      <alignment vertical="center"/>
      <protection locked="0"/>
    </xf>
    <xf numFmtId="0" fontId="3" fillId="10" borderId="17" xfId="2" applyFill="1" applyBorder="1" applyAlignment="1">
      <alignment vertical="center"/>
      <protection locked="0"/>
    </xf>
    <xf numFmtId="0" fontId="3" fillId="10" borderId="24" xfId="2" applyFill="1" applyBorder="1" applyAlignment="1">
      <alignment vertical="center"/>
      <protection locked="0"/>
    </xf>
    <xf numFmtId="0" fontId="5" fillId="10" borderId="18" xfId="0" applyFont="1" applyFill="1" applyBorder="1" applyAlignment="1" applyProtection="1">
      <alignment vertical="center"/>
      <protection locked="0"/>
    </xf>
    <xf numFmtId="0" fontId="5" fillId="10" borderId="17" xfId="0" applyFont="1" applyFill="1" applyBorder="1" applyAlignment="1" applyProtection="1">
      <alignment horizontal="center" vertical="center"/>
      <protection locked="0"/>
    </xf>
    <xf numFmtId="14" fontId="5" fillId="10" borderId="17" xfId="0" applyNumberFormat="1" applyFont="1" applyFill="1" applyBorder="1" applyAlignment="1" applyProtection="1">
      <alignment horizontal="center" vertical="center"/>
      <protection locked="0"/>
    </xf>
    <xf numFmtId="14" fontId="5" fillId="10" borderId="18" xfId="0" applyNumberFormat="1" applyFont="1" applyFill="1" applyBorder="1" applyAlignment="1" applyProtection="1">
      <alignment vertical="center"/>
      <protection locked="0"/>
    </xf>
    <xf numFmtId="0" fontId="4" fillId="3" borderId="27"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30" xfId="0" applyFont="1" applyFill="1" applyBorder="1" applyAlignment="1">
      <alignment horizontal="center" vertical="center"/>
    </xf>
    <xf numFmtId="0" fontId="22" fillId="2" borderId="77" xfId="0" applyFont="1" applyFill="1" applyBorder="1" applyAlignment="1">
      <alignment horizontal="center" vertical="center" wrapText="1"/>
    </xf>
    <xf numFmtId="0" fontId="4" fillId="0" borderId="78" xfId="0" applyFont="1" applyBorder="1" applyAlignment="1">
      <alignment horizontal="center" vertical="center" wrapText="1"/>
    </xf>
    <xf numFmtId="0" fontId="22" fillId="2" borderId="78" xfId="0" applyFont="1" applyFill="1" applyBorder="1" applyAlignment="1">
      <alignment horizontal="center" vertical="center" wrapText="1"/>
    </xf>
    <xf numFmtId="0" fontId="4" fillId="3" borderId="43" xfId="0" applyFont="1" applyFill="1" applyBorder="1" applyAlignment="1">
      <alignment horizontal="center" vertical="center"/>
    </xf>
    <xf numFmtId="0" fontId="4" fillId="3" borderId="44" xfId="0" applyFont="1" applyFill="1" applyBorder="1" applyAlignment="1">
      <alignment horizontal="center" vertical="center"/>
    </xf>
    <xf numFmtId="0" fontId="22" fillId="2" borderId="77" xfId="0" applyFont="1" applyFill="1" applyBorder="1" applyAlignment="1">
      <alignment horizontal="center" vertical="center"/>
    </xf>
    <xf numFmtId="0" fontId="22" fillId="2" borderId="78" xfId="0" applyFont="1" applyFill="1" applyBorder="1" applyAlignment="1">
      <alignment horizontal="center" vertical="center"/>
    </xf>
    <xf numFmtId="0" fontId="5" fillId="4" borderId="21" xfId="0" applyFont="1" applyFill="1" applyBorder="1" applyAlignment="1">
      <alignment horizontal="left" vertical="center"/>
    </xf>
    <xf numFmtId="0" fontId="5" fillId="4" borderId="29" xfId="0" applyFont="1" applyFill="1" applyBorder="1" applyAlignment="1">
      <alignment horizontal="left" vertical="center"/>
    </xf>
    <xf numFmtId="0" fontId="1" fillId="0" borderId="29" xfId="0" applyFont="1" applyBorder="1" applyAlignment="1">
      <alignment horizontal="left" vertical="center"/>
    </xf>
    <xf numFmtId="0" fontId="5" fillId="4" borderId="22" xfId="0" applyFont="1" applyFill="1" applyBorder="1" applyAlignment="1">
      <alignment horizontal="left" vertical="center"/>
    </xf>
    <xf numFmtId="0" fontId="1" fillId="0" borderId="42" xfId="0" applyFont="1" applyBorder="1" applyAlignment="1">
      <alignment horizontal="left" vertical="center"/>
    </xf>
    <xf numFmtId="0" fontId="22" fillId="2" borderId="72" xfId="0" applyFont="1" applyFill="1" applyBorder="1" applyAlignment="1">
      <alignment horizontal="center" vertical="center"/>
    </xf>
    <xf numFmtId="0" fontId="22" fillId="2" borderId="73" xfId="0" applyFont="1" applyFill="1" applyBorder="1" applyAlignment="1">
      <alignment horizontal="center" vertical="center"/>
    </xf>
    <xf numFmtId="0" fontId="22" fillId="2" borderId="74" xfId="0" applyFont="1" applyFill="1" applyBorder="1" applyAlignment="1">
      <alignment horizontal="center" vertical="center"/>
    </xf>
    <xf numFmtId="0" fontId="19" fillId="2" borderId="17" xfId="0" applyFont="1" applyFill="1" applyBorder="1" applyAlignment="1">
      <alignment horizontal="center" vertical="center" wrapText="1"/>
    </xf>
    <xf numFmtId="0" fontId="14" fillId="2" borderId="43" xfId="0" applyFont="1" applyFill="1" applyBorder="1" applyAlignment="1">
      <alignment horizontal="center" vertical="center"/>
    </xf>
    <xf numFmtId="0" fontId="14" fillId="2" borderId="45" xfId="0" applyFont="1" applyFill="1" applyBorder="1" applyAlignment="1">
      <alignment horizontal="center" vertical="center"/>
    </xf>
    <xf numFmtId="0" fontId="21" fillId="2" borderId="21" xfId="0" applyFont="1" applyFill="1" applyBorder="1" applyAlignment="1">
      <alignment horizontal="center" vertical="center" wrapText="1"/>
    </xf>
    <xf numFmtId="0" fontId="16" fillId="0" borderId="21" xfId="0" applyFont="1" applyBorder="1" applyAlignment="1">
      <alignment horizontal="center" vertical="center" wrapText="1"/>
    </xf>
    <xf numFmtId="0" fontId="21" fillId="2" borderId="29" xfId="0" applyFont="1" applyFill="1" applyBorder="1" applyAlignment="1">
      <alignment horizontal="center" vertical="center" wrapText="1"/>
    </xf>
    <xf numFmtId="0" fontId="6" fillId="0" borderId="29" xfId="0" applyFont="1" applyBorder="1" applyAlignment="1">
      <alignment horizontal="center" vertical="center" wrapText="1"/>
    </xf>
    <xf numFmtId="0" fontId="19" fillId="2" borderId="29" xfId="0" applyFont="1" applyFill="1" applyBorder="1" applyAlignment="1">
      <alignment horizontal="center" vertical="center"/>
    </xf>
    <xf numFmtId="0" fontId="19" fillId="2" borderId="29" xfId="0" applyFont="1" applyFill="1" applyBorder="1" applyAlignment="1">
      <alignment horizontal="center" vertical="center" wrapText="1"/>
    </xf>
    <xf numFmtId="0" fontId="6" fillId="0" borderId="0" xfId="0" applyFont="1"/>
    <xf numFmtId="0" fontId="16" fillId="0" borderId="29" xfId="0" applyFont="1" applyBorder="1" applyAlignment="1">
      <alignment horizontal="center" vertical="center" wrapText="1"/>
    </xf>
    <xf numFmtId="0" fontId="21" fillId="2" borderId="47" xfId="0" applyFont="1" applyFill="1" applyBorder="1" applyAlignment="1">
      <alignment horizontal="center" vertical="center" wrapText="1"/>
    </xf>
    <xf numFmtId="0" fontId="16" fillId="0" borderId="48" xfId="0" applyFont="1" applyBorder="1"/>
    <xf numFmtId="0" fontId="5" fillId="0" borderId="57" xfId="0" applyFont="1" applyBorder="1"/>
    <xf numFmtId="0" fontId="5" fillId="0" borderId="0" xfId="0" applyFont="1"/>
    <xf numFmtId="0" fontId="21" fillId="2" borderId="46" xfId="0" applyFont="1" applyFill="1" applyBorder="1" applyAlignment="1">
      <alignment horizontal="center" vertical="center" wrapText="1"/>
    </xf>
    <xf numFmtId="0" fontId="22" fillId="2" borderId="46" xfId="0" applyFont="1" applyFill="1" applyBorder="1" applyAlignment="1">
      <alignment horizontal="center" vertical="center" wrapText="1"/>
    </xf>
    <xf numFmtId="0" fontId="22" fillId="2" borderId="0" xfId="0" applyFont="1" applyFill="1" applyAlignment="1">
      <alignment horizontal="center" vertical="center" wrapText="1"/>
    </xf>
    <xf numFmtId="49" fontId="21" fillId="2" borderId="29" xfId="0" applyNumberFormat="1" applyFont="1" applyFill="1" applyBorder="1" applyAlignment="1">
      <alignment horizontal="center" vertical="center" wrapText="1"/>
    </xf>
    <xf numFmtId="49" fontId="16" fillId="0" borderId="29" xfId="0" applyNumberFormat="1" applyFont="1" applyBorder="1" applyAlignment="1">
      <alignment horizontal="center" vertical="center" wrapText="1"/>
    </xf>
    <xf numFmtId="14" fontId="21" fillId="2" borderId="17" xfId="0" applyNumberFormat="1" applyFont="1" applyFill="1" applyBorder="1" applyAlignment="1">
      <alignment horizontal="center" vertical="center" wrapText="1"/>
    </xf>
    <xf numFmtId="14" fontId="16" fillId="0" borderId="17" xfId="0" applyNumberFormat="1" applyFont="1" applyBorder="1" applyAlignment="1">
      <alignment horizontal="center" vertical="center" wrapText="1"/>
    </xf>
    <xf numFmtId="0" fontId="5" fillId="0" borderId="11" xfId="0" applyFont="1" applyBorder="1" applyAlignment="1">
      <alignment horizontal="left" vertical="center"/>
    </xf>
    <xf numFmtId="0" fontId="5" fillId="0" borderId="34" xfId="0" applyFont="1" applyBorder="1" applyAlignment="1">
      <alignment horizontal="left" vertical="center"/>
    </xf>
    <xf numFmtId="0" fontId="5" fillId="0" borderId="13" xfId="0" applyFont="1" applyBorder="1" applyAlignment="1">
      <alignment horizontal="left" vertical="center"/>
    </xf>
    <xf numFmtId="0" fontId="0" fillId="0" borderId="11" xfId="0" applyBorder="1" applyAlignment="1">
      <alignment horizontal="left" vertical="center"/>
    </xf>
    <xf numFmtId="0" fontId="0" fillId="0" borderId="13" xfId="0" applyBorder="1" applyAlignment="1">
      <alignment horizontal="left" vertical="center"/>
    </xf>
    <xf numFmtId="0" fontId="5" fillId="0" borderId="63" xfId="0" applyFont="1" applyBorder="1" applyAlignment="1">
      <alignment horizontal="center" vertical="center"/>
    </xf>
    <xf numFmtId="0" fontId="5" fillId="0" borderId="6" xfId="0" applyFont="1" applyBorder="1" applyAlignment="1">
      <alignment horizontal="center" vertical="center"/>
    </xf>
    <xf numFmtId="0" fontId="4" fillId="0" borderId="64" xfId="0" applyFont="1" applyBorder="1" applyAlignment="1">
      <alignment horizontal="left" vertical="center"/>
    </xf>
    <xf numFmtId="0" fontId="4" fillId="0" borderId="65" xfId="0" applyFont="1" applyBorder="1" applyAlignment="1">
      <alignment horizontal="left" vertical="center"/>
    </xf>
    <xf numFmtId="0" fontId="4" fillId="0" borderId="53" xfId="0" applyFont="1" applyBorder="1" applyAlignment="1">
      <alignment horizontal="left" vertical="center" wrapText="1"/>
    </xf>
    <xf numFmtId="0" fontId="4" fillId="0" borderId="1" xfId="0" applyFont="1" applyBorder="1" applyAlignment="1">
      <alignment horizontal="left" vertical="center" wrapText="1"/>
    </xf>
    <xf numFmtId="0" fontId="25" fillId="0" borderId="5" xfId="0" applyFont="1" applyBorder="1" applyAlignment="1">
      <alignment horizontal="center" vertical="center"/>
    </xf>
    <xf numFmtId="0" fontId="25" fillId="0" borderId="11" xfId="0" applyFont="1" applyBorder="1" applyAlignment="1">
      <alignment horizontal="center" vertical="center"/>
    </xf>
    <xf numFmtId="0" fontId="4" fillId="0" borderId="5"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23" fillId="0" borderId="2" xfId="0" applyFont="1" applyBorder="1" applyAlignment="1">
      <alignment horizontal="center" vertical="center"/>
    </xf>
    <xf numFmtId="0" fontId="23" fillId="0" borderId="50" xfId="0" applyFont="1" applyBorder="1" applyAlignment="1">
      <alignment horizontal="center" vertical="center"/>
    </xf>
    <xf numFmtId="0" fontId="23" fillId="0" borderId="56" xfId="0" applyFont="1" applyBorder="1" applyAlignment="1">
      <alignment horizontal="center" vertical="center"/>
    </xf>
    <xf numFmtId="0" fontId="4" fillId="0" borderId="26" xfId="0" applyFont="1" applyBorder="1" applyAlignment="1">
      <alignment horizontal="center" vertical="center"/>
    </xf>
    <xf numFmtId="0" fontId="4" fillId="0" borderId="50" xfId="0" applyFont="1" applyBorder="1" applyAlignment="1">
      <alignment horizontal="center" vertical="center"/>
    </xf>
    <xf numFmtId="0" fontId="4" fillId="0" borderId="56" xfId="0" applyFont="1" applyBorder="1" applyAlignment="1">
      <alignment horizontal="center" vertical="center"/>
    </xf>
    <xf numFmtId="0" fontId="5" fillId="0" borderId="5"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4" fillId="0" borderId="5" xfId="0" applyFont="1" applyBorder="1" applyAlignment="1">
      <alignment horizontal="left" vertical="center"/>
    </xf>
    <xf numFmtId="0" fontId="4" fillId="0" borderId="66" xfId="0" applyFont="1" applyBorder="1" applyAlignment="1">
      <alignment horizontal="left" vertical="center"/>
    </xf>
    <xf numFmtId="0" fontId="5" fillId="0" borderId="50" xfId="0" applyFont="1" applyBorder="1" applyAlignment="1">
      <alignment horizontal="center" vertical="center"/>
    </xf>
    <xf numFmtId="0" fontId="5" fillId="0" borderId="56" xfId="0" applyFont="1" applyBorder="1" applyAlignment="1">
      <alignment horizontal="center" vertical="center"/>
    </xf>
    <xf numFmtId="0" fontId="21" fillId="2" borderId="59" xfId="0" applyFont="1" applyFill="1" applyBorder="1" applyAlignment="1">
      <alignment horizontal="center" vertical="center" wrapText="1"/>
    </xf>
    <xf numFmtId="0" fontId="21" fillId="2" borderId="60" xfId="0" applyFont="1" applyFill="1" applyBorder="1" applyAlignment="1">
      <alignment horizontal="center" vertical="center" wrapText="1"/>
    </xf>
    <xf numFmtId="0" fontId="21" fillId="2" borderId="61" xfId="0" applyFont="1" applyFill="1" applyBorder="1" applyAlignment="1">
      <alignment horizontal="center" vertical="center" wrapText="1"/>
    </xf>
    <xf numFmtId="0" fontId="21" fillId="2" borderId="62" xfId="0" applyFont="1" applyFill="1" applyBorder="1" applyAlignment="1">
      <alignment horizontal="center" vertical="center" wrapText="1"/>
    </xf>
    <xf numFmtId="0" fontId="24" fillId="0" borderId="57" xfId="0" applyFont="1" applyBorder="1" applyAlignment="1">
      <alignment horizontal="center" vertical="center"/>
    </xf>
    <xf numFmtId="0" fontId="24" fillId="0" borderId="0" xfId="0" applyFont="1" applyAlignment="1">
      <alignment horizontal="center" vertical="center"/>
    </xf>
    <xf numFmtId="0" fontId="24" fillId="0" borderId="1" xfId="0" applyFont="1" applyBorder="1" applyAlignment="1">
      <alignment horizontal="center" vertical="center"/>
    </xf>
    <xf numFmtId="0" fontId="24" fillId="0" borderId="34" xfId="0" applyFont="1" applyBorder="1" applyAlignment="1">
      <alignment horizontal="center" vertical="center"/>
    </xf>
    <xf numFmtId="0" fontId="24" fillId="0" borderId="58" xfId="0" applyFont="1" applyBorder="1" applyAlignment="1">
      <alignment horizontal="center" vertical="center"/>
    </xf>
    <xf numFmtId="0" fontId="6" fillId="0" borderId="49" xfId="0" applyFont="1" applyBorder="1" applyAlignment="1">
      <alignment horizontal="left" vertical="center" wrapText="1"/>
    </xf>
    <xf numFmtId="0" fontId="6" fillId="0" borderId="48" xfId="0" applyFont="1" applyBorder="1" applyAlignment="1">
      <alignment horizontal="left" vertical="center" wrapText="1"/>
    </xf>
    <xf numFmtId="0" fontId="5" fillId="0" borderId="50" xfId="0" applyFont="1" applyBorder="1" applyAlignment="1">
      <alignment horizontal="left" vertical="center"/>
    </xf>
    <xf numFmtId="0" fontId="9" fillId="2" borderId="50" xfId="0" applyFont="1" applyFill="1" applyBorder="1" applyAlignment="1">
      <alignment horizontal="center" vertical="center"/>
    </xf>
    <xf numFmtId="0" fontId="9" fillId="2" borderId="47" xfId="0" applyFont="1" applyFill="1" applyBorder="1" applyAlignment="1">
      <alignment horizontal="center" vertical="center"/>
    </xf>
    <xf numFmtId="172" fontId="4" fillId="0" borderId="51" xfId="0" applyNumberFormat="1" applyFont="1" applyBorder="1" applyAlignment="1">
      <alignment horizontal="center" vertical="center"/>
    </xf>
    <xf numFmtId="172" fontId="4" fillId="0" borderId="52" xfId="0" applyNumberFormat="1" applyFont="1" applyBorder="1" applyAlignment="1">
      <alignment horizontal="center" vertical="center"/>
    </xf>
    <xf numFmtId="0" fontId="22" fillId="2" borderId="21" xfId="0" applyFont="1" applyFill="1" applyBorder="1" applyAlignment="1">
      <alignment horizontal="center" vertical="center" wrapText="1"/>
    </xf>
    <xf numFmtId="0" fontId="5" fillId="0" borderId="21" xfId="0" applyFont="1" applyBorder="1" applyAlignment="1">
      <alignment horizontal="center" vertical="center" wrapText="1"/>
    </xf>
  </cellXfs>
  <cellStyles count="6">
    <cellStyle name="Euro" xfId="1" xr:uid="{00000000-0005-0000-0000-000000000000}"/>
    <cellStyle name="Hipervínculo" xfId="2" builtinId="8"/>
    <cellStyle name="Millares" xfId="3" builtinId="3"/>
    <cellStyle name="Moneda" xfId="4" builtinId="4"/>
    <cellStyle name="Normal" xfId="0" builtinId="0"/>
    <cellStyle name="Währung" xfId="5" xr:uid="{00000000-0005-0000-0000-000005000000}"/>
  </cellStyles>
  <dxfs count="12">
    <dxf>
      <font>
        <b/>
        <i val="0"/>
        <strike val="0"/>
        <condense val="0"/>
        <extend val="0"/>
        <outline val="0"/>
        <shadow val="0"/>
        <u val="none"/>
        <vertAlign val="baseline"/>
        <sz val="9"/>
        <color auto="1"/>
        <name val="Calibri"/>
        <scheme val="minor"/>
      </font>
      <numFmt numFmtId="14" formatCode="0.00%"/>
      <fill>
        <patternFill patternType="solid">
          <fgColor indexed="64"/>
          <bgColor theme="0" tint="-0.14996795556505021"/>
        </patternFill>
      </fill>
      <border diagonalUp="0" diagonalDown="0">
        <left style="thin">
          <color indexed="64"/>
        </left>
        <right/>
        <top style="thin">
          <color indexed="64"/>
        </top>
        <bottom style="thin">
          <color indexed="64"/>
        </bottom>
      </border>
      <protection locked="1" hidden="0"/>
    </dxf>
    <dxf>
      <font>
        <b/>
        <i val="0"/>
        <strike val="0"/>
        <condense val="0"/>
        <extend val="0"/>
        <outline val="0"/>
        <shadow val="0"/>
        <u val="none"/>
        <vertAlign val="baseline"/>
        <sz val="9"/>
        <color auto="1"/>
        <name val="Calibri"/>
        <scheme val="minor"/>
      </font>
      <fill>
        <patternFill patternType="solid">
          <fgColor indexed="64"/>
          <bgColor theme="0" tint="-0.14996795556505021"/>
        </patternFill>
      </fill>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9"/>
        <color auto="1"/>
        <name val="Calibri"/>
        <scheme val="minor"/>
      </font>
      <fill>
        <patternFill patternType="solid">
          <fgColor indexed="64"/>
          <bgColor theme="0" tint="-0.14996795556505021"/>
        </patternFill>
      </fill>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9"/>
        <color auto="1"/>
        <name val="Calibri"/>
        <scheme val="minor"/>
      </font>
      <fill>
        <patternFill patternType="solid">
          <fgColor indexed="64"/>
          <bgColor theme="0" tint="-0.14996795556505021"/>
        </patternFill>
      </fill>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9"/>
        <color auto="1"/>
        <name val="Calibri"/>
        <scheme val="minor"/>
      </font>
      <fill>
        <patternFill patternType="solid">
          <fgColor indexed="64"/>
          <bgColor theme="0" tint="-0.14996795556505021"/>
        </patternFill>
      </fill>
      <border diagonalUp="0" diagonalDown="0">
        <left/>
        <right style="thin">
          <color indexed="64"/>
        </right>
        <top style="thin">
          <color indexed="64"/>
        </top>
        <bottom style="thin">
          <color indexed="64"/>
        </bottom>
      </border>
      <protection locked="1" hidden="0"/>
    </dxf>
    <dxf>
      <font>
        <b/>
        <i val="0"/>
        <strike val="0"/>
        <condense val="0"/>
        <extend val="0"/>
        <outline val="0"/>
        <shadow val="0"/>
        <u val="none"/>
        <vertAlign val="baseline"/>
        <sz val="9"/>
        <color auto="1"/>
        <name val="Calibri"/>
        <scheme val="minor"/>
      </font>
      <fill>
        <patternFill patternType="solid">
          <fgColor indexed="64"/>
          <bgColor theme="0" tint="-0.14996795556505021"/>
        </patternFill>
      </fill>
      <protection locked="1" hidden="0"/>
    </dxf>
    <dxf>
      <font>
        <b/>
        <i val="0"/>
        <strike val="0"/>
        <condense val="0"/>
        <extend val="0"/>
        <outline val="0"/>
        <shadow val="0"/>
        <u val="none"/>
        <vertAlign val="baseline"/>
        <sz val="12"/>
        <color auto="1"/>
        <name val="Calibri"/>
        <scheme val="minor"/>
      </font>
      <alignment horizontal="general" vertical="center" textRotation="0" wrapText="0" indent="0" justifyLastLine="0" shrinkToFit="0" readingOrder="0"/>
      <border diagonalUp="0" diagonalDown="0">
        <left style="thin">
          <color indexed="64"/>
        </left>
        <right style="thin">
          <color indexed="64"/>
        </right>
        <top/>
        <bottom/>
      </border>
      <protection locked="1" hidden="0"/>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ventanillaunica.digital/VU_PoliticaPrivacidad.aspx"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ventanillaunica.digital/VU_PoliticaPrivacidad.aspx"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ventanillaunica.digital/VU_PoliticaPrivacidad.aspx" TargetMode="External"/></Relationships>
</file>

<file path=xl/drawings/drawing1.xml><?xml version="1.0" encoding="utf-8"?>
<xdr:wsDr xmlns:xdr="http://schemas.openxmlformats.org/drawingml/2006/spreadsheetDrawing" xmlns:a="http://schemas.openxmlformats.org/drawingml/2006/main">
  <xdr:twoCellAnchor>
    <xdr:from>
      <xdr:col>2</xdr:col>
      <xdr:colOff>403860</xdr:colOff>
      <xdr:row>6</xdr:row>
      <xdr:rowOff>123824</xdr:rowOff>
    </xdr:from>
    <xdr:to>
      <xdr:col>5</xdr:col>
      <xdr:colOff>728679</xdr:colOff>
      <xdr:row>11</xdr:row>
      <xdr:rowOff>504825</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A14823CB-7966-454A-979D-EA50DE0CAD1C}"/>
            </a:ext>
          </a:extLst>
        </xdr:cNvPr>
        <xdr:cNvSpPr txBox="1"/>
      </xdr:nvSpPr>
      <xdr:spPr>
        <a:xfrm>
          <a:off x="7658100" y="2524124"/>
          <a:ext cx="4200526" cy="2381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100" b="0" i="0" u="none" strike="noStrike">
              <a:solidFill>
                <a:schemeClr val="dk1"/>
              </a:solidFill>
              <a:latin typeface="+mn-lt"/>
              <a:ea typeface="+mn-ea"/>
              <a:cs typeface="+mn-cs"/>
            </a:rPr>
            <a:t>Los datos facilitados son responsabilidad de la Asociación Ventanilla Única Digital. </a:t>
          </a:r>
        </a:p>
        <a:p>
          <a:endParaRPr lang="es-ES" sz="1100" b="0" i="0" u="none" strike="noStrike">
            <a:solidFill>
              <a:schemeClr val="dk1"/>
            </a:solidFill>
            <a:latin typeface="+mn-lt"/>
            <a:ea typeface="+mn-ea"/>
            <a:cs typeface="+mn-cs"/>
          </a:endParaRPr>
        </a:p>
        <a:p>
          <a:r>
            <a:rPr lang="es-ES"/>
            <a:t> </a:t>
          </a:r>
          <a:r>
            <a:rPr lang="es-ES" sz="1100" b="0" i="0" u="none" strike="noStrike">
              <a:solidFill>
                <a:schemeClr val="dk1"/>
              </a:solidFill>
              <a:latin typeface="+mn-lt"/>
              <a:ea typeface="+mn-ea"/>
              <a:cs typeface="+mn-cs"/>
            </a:rPr>
            <a:t>Sus datos serán utilizados para la gestión de la liquidación de la copia privada. </a:t>
          </a:r>
          <a:r>
            <a:rPr lang="es-ES"/>
            <a:t> </a:t>
          </a:r>
          <a:r>
            <a:rPr lang="es-ES" sz="1100" b="0" i="0" u="none" strike="noStrike">
              <a:solidFill>
                <a:schemeClr val="dk1"/>
              </a:solidFill>
              <a:latin typeface="+mn-lt"/>
              <a:ea typeface="+mn-ea"/>
              <a:cs typeface="+mn-cs"/>
            </a:rPr>
            <a:t>La asociación tiene la obligación de tratar sus datos personales para poder gestionar la obligación de la Ley de Propiedad Intelectual en relación a la gestión de la remuneración por copia privada. </a:t>
          </a:r>
          <a:r>
            <a:rPr lang="es-ES"/>
            <a:t> </a:t>
          </a:r>
        </a:p>
        <a:p>
          <a:pPr>
            <a:lnSpc>
              <a:spcPts val="1200"/>
            </a:lnSpc>
          </a:pPr>
          <a:r>
            <a:rPr lang="es-ES" sz="1100" b="0" i="0" u="none" strike="noStrike">
              <a:solidFill>
                <a:schemeClr val="dk1"/>
              </a:solidFill>
              <a:latin typeface="+mn-lt"/>
              <a:ea typeface="+mn-ea"/>
              <a:cs typeface="+mn-cs"/>
            </a:rPr>
            <a:t>Es necesario comunicar sus datos a las entidades de gestión que forman la asociación para que procedan a la liquidación.</a:t>
          </a:r>
          <a:r>
            <a:rPr lang="es-ES"/>
            <a:t> </a:t>
          </a:r>
          <a:r>
            <a:rPr lang="es-ES" sz="1100" b="0" i="0" u="none" strike="noStrike">
              <a:solidFill>
                <a:schemeClr val="dk1"/>
              </a:solidFill>
              <a:latin typeface="+mn-lt"/>
              <a:ea typeface="+mn-ea"/>
              <a:cs typeface="+mn-cs"/>
            </a:rPr>
            <a:t>Le informamos de que cuenta con los derechos de acceso, rectificación y supresión. </a:t>
          </a:r>
        </a:p>
        <a:p>
          <a:r>
            <a:rPr lang="es-ES"/>
            <a:t> </a:t>
          </a:r>
          <a:r>
            <a:rPr lang="es-ES" sz="1100" b="0" i="0" u="none" strike="noStrike">
              <a:solidFill>
                <a:schemeClr val="dk1"/>
              </a:solidFill>
              <a:latin typeface="+mn-lt"/>
              <a:ea typeface="+mn-ea"/>
              <a:cs typeface="+mn-cs"/>
            </a:rPr>
            <a:t>Para más información </a:t>
          </a:r>
          <a:r>
            <a:rPr lang="es-ES" sz="1100" b="0" i="0" u="none" strike="noStrike">
              <a:solidFill>
                <a:srgbClr val="002060"/>
              </a:solidFill>
              <a:latin typeface="+mn-lt"/>
              <a:ea typeface="+mn-ea"/>
              <a:cs typeface="+mn-cs"/>
            </a:rPr>
            <a:t>pincha aquí.</a:t>
          </a:r>
          <a:endParaRPr lang="es-ES">
            <a:solidFill>
              <a:srgbClr val="002060"/>
            </a:solidFill>
          </a:endParaRPr>
        </a:p>
        <a:p>
          <a:pPr>
            <a:lnSpc>
              <a:spcPts val="1100"/>
            </a:lnSpc>
          </a:pPr>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135255</xdr:colOff>
      <xdr:row>3</xdr:row>
      <xdr:rowOff>19049</xdr:rowOff>
    </xdr:from>
    <xdr:to>
      <xdr:col>18</xdr:col>
      <xdr:colOff>173355</xdr:colOff>
      <xdr:row>19</xdr:row>
      <xdr:rowOff>164785</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4C98BAF6-ACD9-43A1-8DBE-0A3B329C8718}"/>
            </a:ext>
          </a:extLst>
        </xdr:cNvPr>
        <xdr:cNvSpPr txBox="1"/>
      </xdr:nvSpPr>
      <xdr:spPr>
        <a:xfrm>
          <a:off x="13039725" y="542924"/>
          <a:ext cx="3086100" cy="27241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100" b="0" i="0">
              <a:solidFill>
                <a:schemeClr val="dk1"/>
              </a:solidFill>
              <a:latin typeface="+mn-lt"/>
              <a:ea typeface="+mn-ea"/>
              <a:cs typeface="+mn-cs"/>
            </a:rPr>
            <a:t>Los datos facilitados son responsabilidad de la Asociación Ventanilla Única Digital. </a:t>
          </a:r>
          <a:endParaRPr lang="es-ES"/>
        </a:p>
        <a:p>
          <a:endParaRPr lang="es-ES" sz="1100" b="0" i="0">
            <a:solidFill>
              <a:schemeClr val="dk1"/>
            </a:solidFill>
            <a:latin typeface="+mn-lt"/>
            <a:ea typeface="+mn-ea"/>
            <a:cs typeface="+mn-cs"/>
          </a:endParaRPr>
        </a:p>
        <a:p>
          <a:r>
            <a:rPr lang="es-ES" sz="1100">
              <a:solidFill>
                <a:schemeClr val="dk1"/>
              </a:solidFill>
              <a:latin typeface="+mn-lt"/>
              <a:ea typeface="+mn-ea"/>
              <a:cs typeface="+mn-cs"/>
            </a:rPr>
            <a:t> </a:t>
          </a:r>
          <a:r>
            <a:rPr lang="es-ES" sz="1100" b="0" i="0">
              <a:solidFill>
                <a:schemeClr val="dk1"/>
              </a:solidFill>
              <a:latin typeface="+mn-lt"/>
              <a:ea typeface="+mn-ea"/>
              <a:cs typeface="+mn-cs"/>
            </a:rPr>
            <a:t>Sus datos serán utilizados para la gestión de la liquidación de la copia privada. </a:t>
          </a:r>
          <a:r>
            <a:rPr lang="es-ES" sz="1100">
              <a:solidFill>
                <a:schemeClr val="dk1"/>
              </a:solidFill>
              <a:latin typeface="+mn-lt"/>
              <a:ea typeface="+mn-ea"/>
              <a:cs typeface="+mn-cs"/>
            </a:rPr>
            <a:t> </a:t>
          </a:r>
          <a:r>
            <a:rPr lang="es-ES" sz="1100" b="0" i="0">
              <a:solidFill>
                <a:schemeClr val="dk1"/>
              </a:solidFill>
              <a:latin typeface="+mn-lt"/>
              <a:ea typeface="+mn-ea"/>
              <a:cs typeface="+mn-cs"/>
            </a:rPr>
            <a:t>La asociación tiene la obligación de tratar sus datos personales para poder gestionar la obligación de la Ley de Propiedad Intelectual en relación a la gestión de la remuneración por copia privada. </a:t>
          </a:r>
          <a:r>
            <a:rPr lang="es-ES" sz="1100">
              <a:solidFill>
                <a:schemeClr val="dk1"/>
              </a:solidFill>
              <a:latin typeface="+mn-lt"/>
              <a:ea typeface="+mn-ea"/>
              <a:cs typeface="+mn-cs"/>
            </a:rPr>
            <a:t> </a:t>
          </a:r>
          <a:endParaRPr lang="es-ES"/>
        </a:p>
        <a:p>
          <a:r>
            <a:rPr lang="es-ES" sz="1100" b="0" i="0">
              <a:solidFill>
                <a:schemeClr val="dk1"/>
              </a:solidFill>
              <a:latin typeface="+mn-lt"/>
              <a:ea typeface="+mn-ea"/>
              <a:cs typeface="+mn-cs"/>
            </a:rPr>
            <a:t>Es necesario comunicar sus datos a las entidades de gestión que forman la asociación para que procedan a la liquidación.</a:t>
          </a:r>
          <a:r>
            <a:rPr lang="es-ES" sz="1100">
              <a:solidFill>
                <a:schemeClr val="dk1"/>
              </a:solidFill>
              <a:latin typeface="+mn-lt"/>
              <a:ea typeface="+mn-ea"/>
              <a:cs typeface="+mn-cs"/>
            </a:rPr>
            <a:t> </a:t>
          </a:r>
          <a:r>
            <a:rPr lang="es-ES" sz="1100" b="0" i="0">
              <a:solidFill>
                <a:schemeClr val="dk1"/>
              </a:solidFill>
              <a:latin typeface="+mn-lt"/>
              <a:ea typeface="+mn-ea"/>
              <a:cs typeface="+mn-cs"/>
            </a:rPr>
            <a:t>Le informamos de que cuenta con los derechos de acceso, rectificación y supresión. </a:t>
          </a:r>
          <a:endParaRPr lang="es-ES"/>
        </a:p>
        <a:p>
          <a:r>
            <a:rPr lang="es-ES" sz="1100">
              <a:solidFill>
                <a:schemeClr val="dk1"/>
              </a:solidFill>
              <a:latin typeface="+mn-lt"/>
              <a:ea typeface="+mn-ea"/>
              <a:cs typeface="+mn-cs"/>
            </a:rPr>
            <a:t> </a:t>
          </a:r>
          <a:r>
            <a:rPr lang="es-ES" sz="1100" b="0" i="0">
              <a:solidFill>
                <a:schemeClr val="dk1"/>
              </a:solidFill>
              <a:latin typeface="+mn-lt"/>
              <a:ea typeface="+mn-ea"/>
              <a:cs typeface="+mn-cs"/>
            </a:rPr>
            <a:t>Para más información pincha aquí.</a:t>
          </a:r>
          <a:endParaRPr lang="es-ES" sz="1100">
            <a:solidFill>
              <a:schemeClr val="dk1"/>
            </a:solidFill>
            <a:latin typeface="+mn-lt"/>
            <a:ea typeface="+mn-ea"/>
            <a:cs typeface="+mn-cs"/>
          </a:endParaRPr>
        </a:p>
        <a:p>
          <a:endParaRPr lang="es-ES" sz="1100">
            <a:solidFill>
              <a:schemeClr val="dk1"/>
            </a:solidFill>
            <a:latin typeface="+mn-lt"/>
            <a:ea typeface="+mn-ea"/>
            <a:cs typeface="+mn-cs"/>
          </a:endParaRPr>
        </a:p>
        <a:p>
          <a:endParaRPr lang="es-E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218123</xdr:colOff>
      <xdr:row>3</xdr:row>
      <xdr:rowOff>114300</xdr:rowOff>
    </xdr:from>
    <xdr:to>
      <xdr:col>28</xdr:col>
      <xdr:colOff>61928</xdr:colOff>
      <xdr:row>19</xdr:row>
      <xdr:rowOff>123825</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25FF447F-0497-43BA-B7BE-3D5F9597E25A}"/>
            </a:ext>
          </a:extLst>
        </xdr:cNvPr>
        <xdr:cNvSpPr txBox="1"/>
      </xdr:nvSpPr>
      <xdr:spPr>
        <a:xfrm>
          <a:off x="16640175" y="1438275"/>
          <a:ext cx="3648075" cy="2600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100" b="0" i="0" u="none" strike="noStrike">
              <a:solidFill>
                <a:schemeClr val="dk1"/>
              </a:solidFill>
              <a:latin typeface="+mn-lt"/>
              <a:ea typeface="+mn-ea"/>
              <a:cs typeface="+mn-cs"/>
            </a:rPr>
            <a:t>Los datos facilitados son responsabilidad de la Asociación Ventanilla Única Digital. </a:t>
          </a:r>
        </a:p>
        <a:p>
          <a:r>
            <a:rPr lang="es-ES" sz="1100" b="0" i="0" u="none" strike="noStrike">
              <a:solidFill>
                <a:schemeClr val="dk1"/>
              </a:solidFill>
              <a:latin typeface="+mn-lt"/>
              <a:ea typeface="+mn-ea"/>
              <a:cs typeface="+mn-cs"/>
            </a:rPr>
            <a:t>Los datos facilitados son responsabilidad de la Asociación Ventanilla Única Digital. </a:t>
          </a:r>
        </a:p>
        <a:p>
          <a:r>
            <a:rPr lang="es-ES" sz="1100" b="0" i="0" u="none" strike="noStrike">
              <a:solidFill>
                <a:schemeClr val="dk1"/>
              </a:solidFill>
              <a:latin typeface="+mn-lt"/>
              <a:ea typeface="+mn-ea"/>
              <a:cs typeface="+mn-cs"/>
            </a:rPr>
            <a:t>Sus datos serán utilizados para la gestión de las exceptuaciones al pago por copia privada. </a:t>
          </a:r>
          <a:r>
            <a:rPr lang="es-ES"/>
            <a:t> </a:t>
          </a:r>
          <a:r>
            <a:rPr lang="es-ES" sz="1100" b="0" i="0" u="none" strike="noStrike">
              <a:solidFill>
                <a:schemeClr val="dk1"/>
              </a:solidFill>
              <a:latin typeface="+mn-lt"/>
              <a:ea typeface="+mn-ea"/>
              <a:cs typeface="+mn-cs"/>
            </a:rPr>
            <a:t>La asociación tiene la obligación de tratar sus datos personales para poder gestionar la obligación de la Ley de Propiedad Intelectual en relación a las exceptuaciones al pago por copia privada.</a:t>
          </a:r>
          <a:r>
            <a:rPr lang="es-ES"/>
            <a:t> </a:t>
          </a:r>
        </a:p>
        <a:p>
          <a:r>
            <a:rPr lang="es-ES" sz="1100" b="0" i="0" u="none" strike="noStrike">
              <a:solidFill>
                <a:schemeClr val="dk1"/>
              </a:solidFill>
              <a:latin typeface="+mn-lt"/>
              <a:ea typeface="+mn-ea"/>
              <a:cs typeface="+mn-cs"/>
            </a:rPr>
            <a:t>Es necesario comunicar sus datos a las entidades de gestión que forman la asociación para quedar exceptuadas. </a:t>
          </a:r>
          <a:r>
            <a:rPr lang="es-ES"/>
            <a:t> </a:t>
          </a:r>
          <a:r>
            <a:rPr lang="es-ES" sz="1100" b="0" i="0" u="none" strike="noStrike">
              <a:solidFill>
                <a:schemeClr val="dk1"/>
              </a:solidFill>
              <a:latin typeface="+mn-lt"/>
              <a:ea typeface="+mn-ea"/>
              <a:cs typeface="+mn-cs"/>
            </a:rPr>
            <a:t>Le informamos de que cuenta con los derechos de acceso, rectificación y supresión. </a:t>
          </a:r>
          <a:r>
            <a:rPr lang="es-ES"/>
            <a:t> </a:t>
          </a:r>
          <a:r>
            <a:rPr lang="es-ES" sz="1100" b="0" i="0" u="none" strike="noStrike">
              <a:solidFill>
                <a:schemeClr val="dk1"/>
              </a:solidFill>
              <a:latin typeface="+mn-lt"/>
              <a:ea typeface="+mn-ea"/>
              <a:cs typeface="+mn-cs"/>
            </a:rPr>
            <a:t>Para más información pincha aquí</a:t>
          </a:r>
          <a:r>
            <a:rPr lang="es-ES"/>
            <a:t>  </a:t>
          </a:r>
          <a:endParaRPr lang="es-E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216218</xdr:colOff>
      <xdr:row>7</xdr:row>
      <xdr:rowOff>131445</xdr:rowOff>
    </xdr:from>
    <xdr:to>
      <xdr:col>2</xdr:col>
      <xdr:colOff>424826</xdr:colOff>
      <xdr:row>11</xdr:row>
      <xdr:rowOff>38116</xdr:rowOff>
    </xdr:to>
    <xdr:sp macro="" textlink="">
      <xdr:nvSpPr>
        <xdr:cNvPr id="1025" name="Text Box 1">
          <a:extLst>
            <a:ext uri="{FF2B5EF4-FFF2-40B4-BE49-F238E27FC236}">
              <a16:creationId xmlns:a16="http://schemas.microsoft.com/office/drawing/2014/main" id="{D973523E-4447-4F60-A115-FC1761527C34}"/>
            </a:ext>
          </a:extLst>
        </xdr:cNvPr>
        <xdr:cNvSpPr txBox="1">
          <a:spLocks noChangeArrowheads="1"/>
        </xdr:cNvSpPr>
      </xdr:nvSpPr>
      <xdr:spPr bwMode="auto">
        <a:xfrm>
          <a:off x="209550" y="2647950"/>
          <a:ext cx="5429250" cy="87630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s-ES" sz="900" b="0" i="0" strike="noStrike">
              <a:solidFill>
                <a:srgbClr val="000000"/>
              </a:solidFill>
              <a:latin typeface="Arial"/>
              <a:cs typeface="Arial"/>
            </a:rPr>
            <a:t>Unidades</a:t>
          </a:r>
          <a:r>
            <a:rPr lang="es-ES" sz="900" b="0" i="0" strike="noStrike" baseline="0">
              <a:solidFill>
                <a:srgbClr val="000000"/>
              </a:solidFill>
              <a:latin typeface="Arial"/>
              <a:cs typeface="Arial"/>
            </a:rPr>
            <a:t> exceptuadas según lo declarado en la pestaña de Exceptuaciones.</a:t>
          </a:r>
        </a:p>
        <a:p>
          <a:pPr algn="l" rtl="0">
            <a:defRPr sz="1000"/>
          </a:pPr>
          <a:r>
            <a:rPr lang="es-ES" sz="900" b="0" i="0" strike="noStrike" baseline="0">
              <a:solidFill>
                <a:srgbClr val="000000"/>
              </a:solidFill>
              <a:latin typeface="Arial"/>
              <a:cs typeface="Arial"/>
            </a:rPr>
            <a:t>Los beneficiarios son: Administraciones,personas jurídicas y físicas que cuentan con el certificado de exceptuación, productores audiovisuales y fonográficos y unidades reexportadas.</a:t>
          </a:r>
        </a:p>
        <a:p>
          <a:pPr algn="l" rtl="0">
            <a:lnSpc>
              <a:spcPts val="800"/>
            </a:lnSpc>
            <a:defRPr sz="1000"/>
          </a:pPr>
          <a:endParaRPr lang="es-ES" sz="900" b="0" i="0" strike="noStrike">
            <a:solidFill>
              <a:srgbClr val="000000"/>
            </a:solidFill>
            <a:latin typeface="Arial"/>
            <a:cs typeface="Arial"/>
          </a:endParaRPr>
        </a:p>
        <a:p>
          <a:pPr algn="l" rtl="0">
            <a:lnSpc>
              <a:spcPts val="800"/>
            </a:lnSpc>
            <a:defRPr sz="1000"/>
          </a:pPr>
          <a:endParaRPr lang="es-ES" sz="900" b="0" i="0" strike="noStrike">
            <a:solidFill>
              <a:srgbClr val="000000"/>
            </a:solidFill>
            <a:latin typeface="Arial"/>
            <a:cs typeface="Arial"/>
          </a:endParaRPr>
        </a:p>
      </xdr:txBody>
    </xdr:sp>
    <xdr:clientData/>
  </xdr:twoCellAnchor>
  <xdr:twoCellAnchor>
    <xdr:from>
      <xdr:col>2</xdr:col>
      <xdr:colOff>358140</xdr:colOff>
      <xdr:row>10</xdr:row>
      <xdr:rowOff>114300</xdr:rowOff>
    </xdr:from>
    <xdr:to>
      <xdr:col>3</xdr:col>
      <xdr:colOff>350520</xdr:colOff>
      <xdr:row>13</xdr:row>
      <xdr:rowOff>15240</xdr:rowOff>
    </xdr:to>
    <xdr:sp macro="" textlink="">
      <xdr:nvSpPr>
        <xdr:cNvPr id="1933" name="Line 3">
          <a:extLst>
            <a:ext uri="{FF2B5EF4-FFF2-40B4-BE49-F238E27FC236}">
              <a16:creationId xmlns:a16="http://schemas.microsoft.com/office/drawing/2014/main" id="{83ACA8CA-A9CB-4EF5-AB3C-352F6DA13CA4}"/>
            </a:ext>
          </a:extLst>
        </xdr:cNvPr>
        <xdr:cNvSpPr>
          <a:spLocks noChangeShapeType="1"/>
        </xdr:cNvSpPr>
      </xdr:nvSpPr>
      <xdr:spPr bwMode="auto">
        <a:xfrm flipH="1" flipV="1">
          <a:off x="3992880" y="3200400"/>
          <a:ext cx="906780" cy="77724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33338</xdr:colOff>
      <xdr:row>131</xdr:row>
      <xdr:rowOff>152400</xdr:rowOff>
    </xdr:from>
    <xdr:to>
      <xdr:col>12</xdr:col>
      <xdr:colOff>160020</xdr:colOff>
      <xdr:row>136</xdr:row>
      <xdr:rowOff>227134</xdr:rowOff>
    </xdr:to>
    <xdr:sp macro="" textlink="">
      <xdr:nvSpPr>
        <xdr:cNvPr id="1028" name="Text Box 4">
          <a:extLst>
            <a:ext uri="{FF2B5EF4-FFF2-40B4-BE49-F238E27FC236}">
              <a16:creationId xmlns:a16="http://schemas.microsoft.com/office/drawing/2014/main" id="{65A765ED-6AED-48FC-B474-17C21DA78687}"/>
            </a:ext>
          </a:extLst>
        </xdr:cNvPr>
        <xdr:cNvSpPr txBox="1">
          <a:spLocks noChangeArrowheads="1"/>
        </xdr:cNvSpPr>
      </xdr:nvSpPr>
      <xdr:spPr bwMode="auto">
        <a:xfrm>
          <a:off x="33338" y="34099500"/>
          <a:ext cx="16022002" cy="1309174"/>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s-ES" sz="900" b="0" i="0" strike="noStrike">
            <a:solidFill>
              <a:srgbClr val="000000"/>
            </a:solidFill>
            <a:latin typeface="Arial"/>
            <a:cs typeface="Arial"/>
          </a:endParaRPr>
        </a:p>
        <a:p>
          <a:pPr algn="l" rtl="0">
            <a:lnSpc>
              <a:spcPts val="1200"/>
            </a:lnSpc>
            <a:defRPr sz="1000"/>
          </a:pPr>
          <a:r>
            <a:rPr lang="es-ES" sz="1100" b="0" i="0" strike="noStrike">
              <a:solidFill>
                <a:srgbClr val="000000"/>
              </a:solidFill>
              <a:latin typeface="Arial"/>
              <a:cs typeface="Arial"/>
            </a:rPr>
            <a:t>Al rellenar este formulario, Ud. consiente que sus datos sean objeto de tratamiento electrónico exclusivamente por las entidades AGEDI, AIE, AISGE, CEDRO, DAMA, EGEDA, SGAE y</a:t>
          </a:r>
          <a:r>
            <a:rPr lang="es-ES" sz="1100" b="0" i="0" strike="noStrike" baseline="0">
              <a:solidFill>
                <a:srgbClr val="000000"/>
              </a:solidFill>
              <a:latin typeface="Arial"/>
              <a:cs typeface="Arial"/>
            </a:rPr>
            <a:t> VEGAP</a:t>
          </a:r>
          <a:r>
            <a:rPr lang="es-ES" sz="1100" b="0" i="0" strike="noStrike">
              <a:solidFill>
                <a:srgbClr val="000000"/>
              </a:solidFill>
              <a:latin typeface="Arial"/>
              <a:cs typeface="Arial"/>
            </a:rPr>
            <a:t>, de acuerdo con lo dispuesto en la Ley Orgánica 15/1999 de 13 de diciembre, de Protección de Datos de Carácter Personal.</a:t>
          </a:r>
        </a:p>
        <a:p>
          <a:pPr algn="l" rtl="0">
            <a:lnSpc>
              <a:spcPts val="1200"/>
            </a:lnSpc>
            <a:defRPr sz="1000"/>
          </a:pPr>
          <a:endParaRPr lang="es-ES" sz="1100" b="0" i="0" strike="noStrike">
            <a:solidFill>
              <a:srgbClr val="000000"/>
            </a:solidFill>
            <a:latin typeface="Arial"/>
            <a:cs typeface="Arial"/>
          </a:endParaRPr>
        </a:p>
        <a:p>
          <a:pPr algn="l" rtl="0">
            <a:lnSpc>
              <a:spcPts val="1200"/>
            </a:lnSpc>
            <a:defRPr sz="1000"/>
          </a:pPr>
          <a:r>
            <a:rPr lang="es-ES" sz="1100" b="0" i="0" strike="noStrike">
              <a:solidFill>
                <a:srgbClr val="000000"/>
              </a:solidFill>
              <a:latin typeface="Arial"/>
              <a:cs typeface="Arial"/>
            </a:rPr>
            <a:t>En cumplimiento de lo dispuesto en la citada Ley, le informamos que la finalidad del tratamiento de los datos facilitados es el cumplimiento de la obligación de que se deriva la presente autoliquidación, lo que incluye la cesión de los mismos al resto de las Entidades de Gestión implicadas en el cumplimiento de esta obligación, así como la cesión de los datos a que se refiere el apartado 12 del artículo 25 del Texto Refundido de la Ley de Propiedad Intelectual al Ministerio de Cultura.</a:t>
          </a:r>
        </a:p>
        <a:p>
          <a:pPr algn="l" rtl="0">
            <a:lnSpc>
              <a:spcPts val="1200"/>
            </a:lnSpc>
            <a:defRPr sz="1000"/>
          </a:pPr>
          <a:endParaRPr lang="es-ES" sz="1100" b="0" i="0" strike="noStrike">
            <a:solidFill>
              <a:srgbClr val="000000"/>
            </a:solidFill>
            <a:latin typeface="Arial"/>
            <a:cs typeface="Arial"/>
          </a:endParaRPr>
        </a:p>
        <a:p>
          <a:pPr algn="l" rtl="0">
            <a:lnSpc>
              <a:spcPts val="1100"/>
            </a:lnSpc>
            <a:defRPr sz="1000"/>
          </a:pPr>
          <a:r>
            <a:rPr lang="es-ES" sz="1100" b="0" i="0" strike="noStrike">
              <a:solidFill>
                <a:srgbClr val="000000"/>
              </a:solidFill>
              <a:latin typeface="Arial"/>
              <a:cs typeface="Arial"/>
            </a:rPr>
            <a:t>Cualquier modificación o variación sobre los datos facilitados, podrá comunicárnoslo vía correo electrónico o por correo postal.</a:t>
          </a:r>
          <a:endParaRPr lang="es-ES" sz="700" b="0" i="0" strike="noStrike">
            <a:solidFill>
              <a:srgbClr val="000000"/>
            </a:solidFill>
            <a:latin typeface="Arial"/>
            <a:cs typeface="Arial"/>
          </a:endParaRPr>
        </a:p>
        <a:p>
          <a:pPr algn="l" rtl="0">
            <a:defRPr sz="1000"/>
          </a:pPr>
          <a:endParaRPr lang="es-ES" sz="700" b="0" i="0" strike="noStrike">
            <a:solidFill>
              <a:srgbClr val="000000"/>
            </a:solidFill>
            <a:latin typeface="Arial"/>
            <a:cs typeface="Arial"/>
          </a:endParaRPr>
        </a:p>
        <a:p>
          <a:pPr algn="l" rtl="0">
            <a:defRPr sz="1000"/>
          </a:pPr>
          <a:endParaRPr lang="es-ES" sz="7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695841</xdr:colOff>
      <xdr:row>73</xdr:row>
      <xdr:rowOff>55416</xdr:rowOff>
    </xdr:to>
    <xdr:sp macro="" textlink="">
      <xdr:nvSpPr>
        <xdr:cNvPr id="3" name="Text Box 1">
          <a:extLst>
            <a:ext uri="{FF2B5EF4-FFF2-40B4-BE49-F238E27FC236}">
              <a16:creationId xmlns:a16="http://schemas.microsoft.com/office/drawing/2014/main" id="{BE25DCAE-0F04-4147-8D89-304A7669D6E2}"/>
            </a:ext>
          </a:extLst>
        </xdr:cNvPr>
        <xdr:cNvSpPr txBox="1">
          <a:spLocks noChangeArrowheads="1"/>
        </xdr:cNvSpPr>
      </xdr:nvSpPr>
      <xdr:spPr bwMode="auto">
        <a:xfrm>
          <a:off x="0" y="0"/>
          <a:ext cx="12910705" cy="11875941"/>
        </a:xfrm>
        <a:prstGeom prst="rect">
          <a:avLst/>
        </a:prstGeom>
        <a:noFill/>
        <a:ln w="9525">
          <a:solidFill>
            <a:schemeClr val="tx1">
              <a:lumMod val="75000"/>
              <a:lumOff val="25000"/>
            </a:schemeClr>
          </a:solidFill>
          <a:miter lim="800000"/>
          <a:headEnd/>
          <a:tailEnd/>
        </a:ln>
      </xdr:spPr>
      <xdr:txBody>
        <a:bodyPr vertOverflow="clip" wrap="square" lIns="27432" tIns="22860" rIns="0" bIns="0" anchor="t" upright="1"/>
        <a:lstStyle/>
        <a:p>
          <a:r>
            <a:rPr lang="es-ES" sz="1400" b="1">
              <a:latin typeface="+mn-lt"/>
              <a:ea typeface="+mn-ea"/>
              <a:cs typeface="+mn-cs"/>
            </a:rPr>
            <a:t>CUMPLIMENTACIÓN DE LA HOJA DE AUTOLIQUIDACIÓN</a:t>
          </a:r>
          <a:r>
            <a:rPr lang="es-ES" sz="1400">
              <a:latin typeface="+mn-lt"/>
              <a:ea typeface="+mn-ea"/>
              <a:cs typeface="+mn-cs"/>
            </a:rPr>
            <a:t> </a:t>
          </a:r>
        </a:p>
        <a:p>
          <a:r>
            <a:rPr lang="es-ES" sz="1400">
              <a:latin typeface="+mn-lt"/>
              <a:ea typeface="+mn-ea"/>
              <a:cs typeface="+mn-cs"/>
            </a:rPr>
            <a:t>Esta hoja de liquidación, está destinada a los mayoristas, minoristas y sucesivos adquirentes de los equipos/aparatos sujetos a compensación. La hoja de autoliquidación en formato EXCEL comprende  seis pestañas sobre las que únicamente se pueden cumplimentar los datos de la liquidación en las tres siguientes pestañas que destacamos en color rojo.</a:t>
          </a:r>
        </a:p>
        <a:p>
          <a:endParaRPr lang="es-ES" sz="1400">
            <a:latin typeface="+mn-lt"/>
            <a:ea typeface="+mn-ea"/>
            <a:cs typeface="+mn-cs"/>
          </a:endParaRPr>
        </a:p>
        <a:p>
          <a:r>
            <a:rPr lang="es-ES" sz="1400" b="1">
              <a:solidFill>
                <a:srgbClr val="FF0000"/>
              </a:solidFill>
              <a:latin typeface="+mn-lt"/>
              <a:ea typeface="+mn-ea"/>
              <a:cs typeface="+mn-cs"/>
            </a:rPr>
            <a:t>Compras sin compensación</a:t>
          </a:r>
          <a:r>
            <a:rPr lang="es-ES" sz="1400" b="1" baseline="0">
              <a:solidFill>
                <a:srgbClr val="FF0000"/>
              </a:solidFill>
              <a:latin typeface="+mn-lt"/>
              <a:ea typeface="+mn-ea"/>
              <a:cs typeface="+mn-cs"/>
            </a:rPr>
            <a:t> soportada</a:t>
          </a:r>
          <a:r>
            <a:rPr lang="es-ES" sz="1400" b="1">
              <a:solidFill>
                <a:srgbClr val="FF0000"/>
              </a:solidFill>
              <a:latin typeface="+mn-lt"/>
              <a:ea typeface="+mn-ea"/>
              <a:cs typeface="+mn-cs"/>
            </a:rPr>
            <a:t>: </a:t>
          </a:r>
          <a:r>
            <a:rPr lang="es-ES" sz="1400">
              <a:solidFill>
                <a:srgbClr val="FF0000"/>
              </a:solidFill>
              <a:latin typeface="+mn-lt"/>
              <a:ea typeface="+mn-ea"/>
              <a:cs typeface="+mn-cs"/>
            </a:rPr>
            <a:t>Esta pestaña contiene los datos identificativos de la empresa. Deberá rellenarse todos los datos relativos a la empresa como el CIF, Nombre de la Empresa, correo electrónico al que dirigir los comunicados, etc…….</a:t>
          </a:r>
        </a:p>
        <a:p>
          <a:r>
            <a:rPr lang="es-ES" sz="1400">
              <a:solidFill>
                <a:srgbClr val="FF0000"/>
              </a:solidFill>
              <a:latin typeface="+mn-lt"/>
              <a:ea typeface="+mn-ea"/>
              <a:cs typeface="+mn-cs"/>
            </a:rPr>
            <a:t>Además, deberá complementarse los datos relativos a las compras realizadas a proveedores nacionales que no hayan repercutido y desglosado la compensación en factura y sobre las que el declarante tiene obligación de presentar conforme a lo indicado en el RDL 12/2017. En esta pestaña, además de incorporar las unidades adquiridas que no han satisfecha la compensación, se indicarán los datos de los proveedores que las han suministrado sin repercusión de la </a:t>
          </a:r>
          <a:r>
            <a:rPr lang="es-ES" sz="1400" b="1">
              <a:solidFill>
                <a:srgbClr val="FF0000"/>
              </a:solidFill>
              <a:latin typeface="+mn-lt"/>
              <a:ea typeface="+mn-ea"/>
              <a:cs typeface="+mn-cs"/>
            </a:rPr>
            <a:t>compensación en factura</a:t>
          </a:r>
          <a:r>
            <a:rPr lang="es-ES" sz="1400">
              <a:solidFill>
                <a:srgbClr val="FF0000"/>
              </a:solidFill>
              <a:latin typeface="+mn-lt"/>
              <a:ea typeface="+mn-ea"/>
              <a:cs typeface="+mn-cs"/>
            </a:rPr>
            <a:t>, declarando  el número de unidades, la marca de los equipos, aparatos y soportes materiales y el CIF del suministrador de los mismos.</a:t>
          </a:r>
        </a:p>
        <a:p>
          <a:endParaRPr lang="es-ES" sz="1400" b="1">
            <a:solidFill>
              <a:srgbClr val="FF0000"/>
            </a:solidFill>
            <a:latin typeface="+mn-lt"/>
            <a:ea typeface="+mn-ea"/>
            <a:cs typeface="+mn-cs"/>
          </a:endParaRPr>
        </a:p>
        <a:p>
          <a:r>
            <a:rPr lang="es-ES" sz="1400" b="1">
              <a:solidFill>
                <a:srgbClr val="FF0000"/>
              </a:solidFill>
              <a:latin typeface="+mn-lt"/>
              <a:ea typeface="+mn-ea"/>
              <a:cs typeface="+mn-cs"/>
            </a:rPr>
            <a:t>Pestaña Exceptuaciones. </a:t>
          </a:r>
          <a:r>
            <a:rPr lang="es-ES" sz="1400">
              <a:solidFill>
                <a:srgbClr val="FF0000"/>
              </a:solidFill>
              <a:latin typeface="+mn-lt"/>
              <a:ea typeface="+mn-ea"/>
              <a:cs typeface="+mn-cs"/>
            </a:rPr>
            <a:t>En ésta, se hará figurar las unidades vendidas a las Administraciones Públicas que cuentan con el certificado de exceptuación al que se refiere el apartado 25.7 de la Ley de Propiedad Intelectual, las exportaciones y entregas intracomunitarias realizadas por la empresa de equipos, aparatos y materiales fuera del territorio nacional,  las ventas realizadas a productores fonográficos y audiovisuales que cuentan con el certificado de exceptuación, así como las realizadas a empresas que cuentan con la preceptiva certificación de exceptuación realizadas a las personas físicas y jurídicas que pueden acogerse conforme a lo determinado en el apartado 25.7 del Real Decreto Ley 12/2017. </a:t>
          </a:r>
        </a:p>
        <a:p>
          <a:endParaRPr lang="es-ES" sz="1400">
            <a:solidFill>
              <a:srgbClr val="FF0000"/>
            </a:solidFill>
            <a:latin typeface="+mn-lt"/>
            <a:ea typeface="+mn-ea"/>
            <a:cs typeface="+mn-cs"/>
          </a:endParaRPr>
        </a:p>
        <a:p>
          <a:r>
            <a:rPr lang="es-ES" sz="1400">
              <a:solidFill>
                <a:srgbClr val="FF0000"/>
              </a:solidFill>
              <a:latin typeface="+mn-lt"/>
              <a:ea typeface="+mn-ea"/>
              <a:cs typeface="+mn-cs"/>
            </a:rPr>
            <a:t>Para que las unidades declaradas como exceptuaciones tengan validez, deberá indicarse el tipo de Exceptuación y la entidad beneficiaria de esta exceptuación, así como su CIF. En la página web de la  Ventanilla Única Digital podrá consultarse la lista de beneficiarios de la exceptuación. (http://ventanillaunica.digital/VU_Exceptuaciones.aspx).</a:t>
          </a:r>
        </a:p>
        <a:p>
          <a:r>
            <a:rPr lang="es-ES" sz="1400">
              <a:solidFill>
                <a:srgbClr val="FF0000"/>
              </a:solidFill>
              <a:latin typeface="+mn-lt"/>
              <a:ea typeface="+mn-ea"/>
              <a:cs typeface="+mn-cs"/>
            </a:rPr>
            <a:t>Con independencia de la declaración en ésta de las unidades exceptuadas y el detalle del beneficiario de la exceptuación y resto de información que se declara en la</a:t>
          </a:r>
          <a:r>
            <a:rPr lang="es-ES" sz="1400" baseline="0">
              <a:solidFill>
                <a:srgbClr val="FF0000"/>
              </a:solidFill>
              <a:latin typeface="+mn-lt"/>
              <a:ea typeface="+mn-ea"/>
              <a:cs typeface="+mn-cs"/>
            </a:rPr>
            <a:t> p</a:t>
          </a:r>
          <a:r>
            <a:rPr lang="es-ES" sz="1400">
              <a:solidFill>
                <a:srgbClr val="FF0000"/>
              </a:solidFill>
              <a:latin typeface="+mn-lt"/>
              <a:ea typeface="+mn-ea"/>
              <a:cs typeface="+mn-cs"/>
            </a:rPr>
            <a:t>estaña, deben especificarse por parte de la empresa las unidades adquiridas tanto las correspondientes a las compras que hayan sido adquiridas sin repercutir y desglosar la compensación en factura, como aquellas que sí lo han hecho, declarando cada una de estas en las pestañas correspondientes. </a:t>
          </a:r>
        </a:p>
        <a:p>
          <a:endParaRPr lang="es-ES" sz="1400" b="1">
            <a:solidFill>
              <a:srgbClr val="FF0000"/>
            </a:solidFill>
            <a:latin typeface="+mn-lt"/>
            <a:ea typeface="+mn-ea"/>
            <a:cs typeface="+mn-cs"/>
          </a:endParaRPr>
        </a:p>
        <a:p>
          <a:r>
            <a:rPr lang="es-ES" sz="1400" b="1">
              <a:solidFill>
                <a:srgbClr val="FF0000"/>
              </a:solidFill>
              <a:latin typeface="+mn-lt"/>
              <a:ea typeface="+mn-ea"/>
              <a:cs typeface="+mn-cs"/>
            </a:rPr>
            <a:t>Pestaña Compras con Compensación Soportada: </a:t>
          </a:r>
          <a:r>
            <a:rPr lang="es-ES" sz="1400">
              <a:solidFill>
                <a:srgbClr val="FF0000"/>
              </a:solidFill>
              <a:latin typeface="+mn-lt"/>
              <a:ea typeface="+mn-ea"/>
              <a:cs typeface="+mn-cs"/>
            </a:rPr>
            <a:t>En esta pestaña, se hará constar todas las adquisiciones a </a:t>
          </a:r>
          <a:r>
            <a:rPr lang="es-ES" sz="1400" b="1">
              <a:solidFill>
                <a:srgbClr val="FF0000"/>
              </a:solidFill>
              <a:latin typeface="+mn-lt"/>
              <a:ea typeface="+mn-ea"/>
              <a:cs typeface="+mn-cs"/>
            </a:rPr>
            <a:t>proveedores que sí han repercutido y desglosado la compensación en factura, con independencia de que todo, parte o ninguno de estos materiales vayan a ser exceptuados.</a:t>
          </a:r>
          <a:r>
            <a:rPr lang="es-ES" sz="1400">
              <a:solidFill>
                <a:srgbClr val="FF0000"/>
              </a:solidFill>
              <a:latin typeface="+mn-lt"/>
              <a:ea typeface="+mn-ea"/>
              <a:cs typeface="+mn-cs"/>
            </a:rPr>
            <a:t>  Esta pestaña, junto con la de “Compras sin  compensación soportada”,   tienen por objeto identificar  todos los proveedores de materiales sujetos a compensación equitativa por copia privada y que puedan ser objeto potencial de exceptuación o de reembolso en el resto de la cadena de distribución.</a:t>
          </a:r>
        </a:p>
        <a:p>
          <a:r>
            <a:rPr lang="es-ES" sz="1400">
              <a:solidFill>
                <a:srgbClr val="FF0000"/>
              </a:solidFill>
              <a:latin typeface="+mn-lt"/>
              <a:ea typeface="+mn-ea"/>
              <a:cs typeface="+mn-cs"/>
            </a:rPr>
            <a:t> </a:t>
          </a:r>
        </a:p>
        <a:p>
          <a:r>
            <a:rPr lang="es-ES" sz="1400">
              <a:solidFill>
                <a:srgbClr val="FF0000"/>
              </a:solidFill>
              <a:latin typeface="+mn-lt"/>
              <a:ea typeface="+mn-ea"/>
              <a:cs typeface="+mn-cs"/>
            </a:rPr>
            <a:t>Es importante destacar que las adquisiciones de materiales sobre los que los proveedores han repercutido y desglosado la compensación en factura, y que se reflejan en esta pestaña,</a:t>
          </a:r>
          <a:r>
            <a:rPr lang="es-ES" sz="1400" b="1">
              <a:solidFill>
                <a:srgbClr val="FF0000"/>
              </a:solidFill>
              <a:latin typeface="+mn-lt"/>
              <a:ea typeface="+mn-ea"/>
              <a:cs typeface="+mn-cs"/>
            </a:rPr>
            <a:t> “</a:t>
          </a:r>
          <a:r>
            <a:rPr lang="es-ES" sz="1400">
              <a:solidFill>
                <a:srgbClr val="FF0000"/>
              </a:solidFill>
              <a:latin typeface="+mn-lt"/>
              <a:ea typeface="+mn-ea"/>
              <a:cs typeface="+mn-cs"/>
            </a:rPr>
            <a:t>Pestaña Compras con Compensación Soportada”, no generarán obligación de pago y no se computarán en la pestaña de Resumen, aunque sí deberán declararse en esta pestaña con el fin de poder corroborar el pago de la compensación por parte de los proveedores.</a:t>
          </a:r>
        </a:p>
        <a:p>
          <a:endParaRPr lang="es-ES" sz="1400">
            <a:latin typeface="+mn-lt"/>
            <a:ea typeface="+mn-ea"/>
            <a:cs typeface="+mn-cs"/>
          </a:endParaRPr>
        </a:p>
        <a:p>
          <a:r>
            <a:rPr lang="es-ES" sz="1400">
              <a:latin typeface="+mn-lt"/>
              <a:ea typeface="+mn-ea"/>
              <a:cs typeface="+mn-cs"/>
            </a:rPr>
            <a:t>Existen otras dos pestañas que no son editables y que sirven tanto para comprobar el resumen final de la autoliquidación, como pestañas descriptivas de información necesaria para rellenar las dos pestañas anteriores.</a:t>
          </a:r>
        </a:p>
        <a:p>
          <a:endParaRPr lang="es-ES" sz="1400">
            <a:latin typeface="+mn-lt"/>
            <a:ea typeface="+mn-ea"/>
            <a:cs typeface="+mn-cs"/>
          </a:endParaRPr>
        </a:p>
        <a:p>
          <a:r>
            <a:rPr lang="es-ES" sz="1400" b="1">
              <a:latin typeface="+mn-lt"/>
              <a:ea typeface="+mn-ea"/>
              <a:cs typeface="+mn-cs"/>
            </a:rPr>
            <a:t>Tabla de equipos: </a:t>
          </a:r>
          <a:r>
            <a:rPr lang="es-ES" sz="1400">
              <a:latin typeface="+mn-lt"/>
              <a:ea typeface="+mn-ea"/>
              <a:cs typeface="+mn-cs"/>
            </a:rPr>
            <a:t>contiene un listado de código de producto, descripción del soporte y tipología del soporte de cada uno de los códigos de equipos,aparatos y soportes materiales a autoliquidar.</a:t>
          </a:r>
        </a:p>
        <a:p>
          <a:endParaRPr lang="es-ES" sz="1400">
            <a:latin typeface="+mn-lt"/>
            <a:ea typeface="+mn-ea"/>
            <a:cs typeface="+mn-cs"/>
          </a:endParaRPr>
        </a:p>
        <a:p>
          <a:r>
            <a:rPr lang="es-ES" sz="1400" b="1">
              <a:latin typeface="+mn-lt"/>
              <a:ea typeface="+mn-ea"/>
              <a:cs typeface="+mn-cs"/>
            </a:rPr>
            <a:t>Resumen Liquidación</a:t>
          </a:r>
          <a:r>
            <a:rPr lang="es-ES" sz="1400">
              <a:latin typeface="+mn-lt"/>
              <a:ea typeface="+mn-ea"/>
              <a:cs typeface="+mn-cs"/>
            </a:rPr>
            <a:t>: En esta pestaña que no es editable y muestra toda la información resumida por cada uno de los equipos liquidados por la empresa, las exceptuaciones declaradas y las unidades reexportadas.</a:t>
          </a:r>
        </a:p>
        <a:p>
          <a:endParaRPr lang="es-ES" sz="1400">
            <a:latin typeface="+mn-lt"/>
            <a:ea typeface="+mn-ea"/>
            <a:cs typeface="+mn-cs"/>
          </a:endParaRPr>
        </a:p>
        <a:p>
          <a:r>
            <a:rPr lang="es-ES" sz="1400">
              <a:latin typeface="+mn-lt"/>
              <a:ea typeface="+mn-ea"/>
              <a:cs typeface="+mn-cs"/>
            </a:rPr>
            <a:t>Consideramos de especial relevancia  destacar, como hemos indicado anteriormente, que solo las unidades que figuran en la pestaña; “Compras sin </a:t>
          </a:r>
          <a:r>
            <a:rPr lang="es-ES" sz="1400" baseline="0">
              <a:latin typeface="+mn-lt"/>
              <a:ea typeface="+mn-ea"/>
              <a:cs typeface="+mn-cs"/>
            </a:rPr>
            <a:t> compensación sorportada </a:t>
          </a:r>
          <a:r>
            <a:rPr lang="es-ES" sz="1400">
              <a:latin typeface="+mn-lt"/>
              <a:ea typeface="+mn-ea"/>
              <a:cs typeface="+mn-cs"/>
            </a:rPr>
            <a:t>”, serán las que sirvan como cómputo para calcular la declaración. “Las compras con Compensación </a:t>
          </a:r>
          <a:r>
            <a:rPr lang="es-ES" sz="1400" baseline="0">
              <a:latin typeface="+mn-lt"/>
              <a:ea typeface="+mn-ea"/>
              <a:cs typeface="+mn-cs"/>
            </a:rPr>
            <a:t> Soportada</a:t>
          </a:r>
          <a:r>
            <a:rPr lang="es-ES" sz="1400">
              <a:latin typeface="+mn-lt"/>
              <a:ea typeface="+mn-ea"/>
              <a:cs typeface="+mn-cs"/>
            </a:rPr>
            <a:t>” no generan pago alguno sino simplemente sirven de control de las adquisiciones y, especialmente de aquellas sobre las que pueden verse afectadas por alguna exceptuación o futuro reembolso.</a:t>
          </a:r>
        </a:p>
        <a:p>
          <a:endParaRPr lang="es-ES" sz="1400">
            <a:latin typeface="+mn-lt"/>
            <a:ea typeface="+mn-ea"/>
            <a:cs typeface="+mn-cs"/>
          </a:endParaRPr>
        </a:p>
        <a:p>
          <a:r>
            <a:rPr lang="es-ES" sz="1400">
              <a:latin typeface="+mn-lt"/>
              <a:ea typeface="+mn-ea"/>
              <a:cs typeface="+mn-cs"/>
            </a:rPr>
            <a:t>Si la autoliquidación es complementaria ,bastará elegirlo en los campos del apartado de DATOS LIQUIDACIÓN dentro de las pestañas de COMPRAS SIN  COMPENSACIÓN SOPORTADA  especificar  también el periodo al que se refiere la liquidación complementaria.</a:t>
          </a:r>
        </a:p>
        <a:p>
          <a:endParaRPr lang="es-ES" sz="1400">
            <a:latin typeface="+mn-lt"/>
            <a:ea typeface="+mn-ea"/>
            <a:cs typeface="+mn-cs"/>
          </a:endParaRPr>
        </a:p>
        <a:p>
          <a:r>
            <a:rPr lang="es-ES" sz="1400">
              <a:latin typeface="+mn-lt"/>
              <a:ea typeface="+mn-ea"/>
              <a:cs typeface="+mn-cs"/>
            </a:rPr>
            <a:t> La hoja de liquidación una vez cumplimentada, deberá remitirse al correo electrónico :  liquidaciones@ventanillaunica.digital </a:t>
          </a:r>
        </a:p>
        <a:p>
          <a:endParaRPr lang="es-ES" sz="1400">
            <a:latin typeface="+mn-lt"/>
            <a:ea typeface="+mn-ea"/>
            <a:cs typeface="+mn-cs"/>
          </a:endParaRPr>
        </a:p>
        <a:p>
          <a:r>
            <a:rPr lang="es-ES" sz="1400">
              <a:latin typeface="+mn-lt"/>
              <a:ea typeface="+mn-ea"/>
              <a:cs typeface="+mn-cs"/>
            </a:rPr>
            <a:t>La hoja será actualizada conforme se detecte la distribución de productos en el mercado cuya descripción no se encuentre contenida en la tabla de soportes. Por este motivo, se aconseja descargar de nuevo las plantillas para la autoliquidación desde la página Web de la ventanilla única cada vez que se vaya a presentar una declaración trimestral.</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00000000}" name="Tabla232" displayName="Tabla232" ref="A1:E107" totalsRowShown="0" headerRowDxfId="6" dataDxfId="5">
  <tableColumns count="5">
    <tableColumn id="1" xr3:uid="{00000000-0010-0000-0000-000001000000}" name="Código" dataDxfId="4"/>
    <tableColumn id="2" xr3:uid="{00000000-0010-0000-0000-000002000000}" name="Descripción del Equipo" dataDxfId="3"/>
    <tableColumn id="3" xr3:uid="{00000000-0010-0000-0000-000003000000}" name="Ejemplos" dataDxfId="2"/>
    <tableColumn id="4" xr3:uid="{00000000-0010-0000-0000-000004000000}" name="Tipo" dataDxfId="1"/>
    <tableColumn id="11" xr3:uid="{00000000-0010-0000-0000-00000B000000}" name="% Audiovisual" dataDxfId="0"/>
  </tableColumns>
  <tableStyleInfo name="TableStyleLight8"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000"/>
  <sheetViews>
    <sheetView tabSelected="1" zoomScaleNormal="100" workbookViewId="0">
      <selection activeCell="B2" sqref="B2"/>
    </sheetView>
  </sheetViews>
  <sheetFormatPr baseColWidth="10" defaultColWidth="11.42578125" defaultRowHeight="12" x14ac:dyDescent="0.2"/>
  <cols>
    <col min="1" max="1" width="48.140625" style="128" customWidth="1"/>
    <col min="2" max="2" width="58.5703125" style="129" customWidth="1"/>
    <col min="3" max="3" width="23.5703125" style="129" customWidth="1"/>
    <col min="4" max="4" width="10.5703125" style="130" customWidth="1"/>
    <col min="5" max="5" width="17.5703125" style="131" customWidth="1"/>
    <col min="6" max="6" width="29.42578125" style="132" customWidth="1"/>
    <col min="7" max="11" width="34.140625" style="18" hidden="1" customWidth="1"/>
    <col min="12" max="12" width="34.140625" style="106" hidden="1" customWidth="1"/>
    <col min="13" max="14" width="34.140625" style="18" customWidth="1"/>
    <col min="15" max="15" width="10.140625" style="18" customWidth="1"/>
    <col min="16" max="16" width="11.42578125" style="18" customWidth="1"/>
    <col min="17" max="16384" width="11.42578125" style="18"/>
  </cols>
  <sheetData>
    <row r="1" spans="1:15" ht="31.5" customHeight="1" thickTop="1" x14ac:dyDescent="0.2">
      <c r="A1" s="153" t="s">
        <v>0</v>
      </c>
      <c r="B1" s="154"/>
      <c r="C1" s="147" t="s">
        <v>1</v>
      </c>
      <c r="D1" s="148"/>
      <c r="E1" s="149"/>
      <c r="F1" s="98"/>
      <c r="G1" s="98"/>
      <c r="H1" s="98" t="s">
        <v>2</v>
      </c>
      <c r="I1" s="98"/>
      <c r="J1" s="99" t="s">
        <v>3</v>
      </c>
      <c r="K1" s="100"/>
      <c r="L1" s="101"/>
      <c r="M1" s="102"/>
      <c r="N1" s="102"/>
      <c r="O1" s="102"/>
    </row>
    <row r="2" spans="1:15" ht="31.5" customHeight="1" x14ac:dyDescent="0.2">
      <c r="A2" s="32" t="s">
        <v>4</v>
      </c>
      <c r="B2" s="140"/>
      <c r="C2" s="157" t="s">
        <v>5</v>
      </c>
      <c r="D2" s="158"/>
      <c r="E2" s="144">
        <v>2023</v>
      </c>
      <c r="F2" s="98"/>
      <c r="G2" s="98"/>
      <c r="H2" s="98" t="s">
        <v>6</v>
      </c>
      <c r="I2" s="98"/>
      <c r="J2" s="103" t="s">
        <v>7</v>
      </c>
      <c r="K2" s="100"/>
      <c r="L2" s="101" t="str">
        <f>'Tabla de equipos'!B3</f>
        <v>Audio Casette</v>
      </c>
      <c r="M2" s="102"/>
      <c r="N2" s="102"/>
      <c r="O2" s="102"/>
    </row>
    <row r="3" spans="1:15" ht="31.5" customHeight="1" x14ac:dyDescent="0.2">
      <c r="A3" s="116" t="s">
        <v>8</v>
      </c>
      <c r="B3" s="140"/>
      <c r="C3" s="157" t="s">
        <v>2</v>
      </c>
      <c r="D3" s="159"/>
      <c r="E3" s="144" t="s">
        <v>9</v>
      </c>
      <c r="F3" s="98"/>
      <c r="G3" s="98"/>
      <c r="H3" s="98" t="s">
        <v>9</v>
      </c>
      <c r="I3" s="98"/>
      <c r="J3" s="103" t="s">
        <v>10</v>
      </c>
      <c r="K3" s="100"/>
      <c r="L3" s="101" t="str">
        <f>'Tabla de equipos'!B4</f>
        <v>MiniDisc</v>
      </c>
      <c r="M3" s="102"/>
      <c r="N3" s="102"/>
      <c r="O3" s="102"/>
    </row>
    <row r="4" spans="1:15" ht="31.5" customHeight="1" x14ac:dyDescent="0.2">
      <c r="A4" s="116" t="s">
        <v>11</v>
      </c>
      <c r="B4" s="140"/>
      <c r="C4" s="157" t="s">
        <v>12</v>
      </c>
      <c r="D4" s="159"/>
      <c r="E4" s="145" t="s">
        <v>13</v>
      </c>
      <c r="F4" s="98"/>
      <c r="G4" s="98"/>
      <c r="H4" s="98" t="s">
        <v>14</v>
      </c>
      <c r="I4" s="98"/>
      <c r="J4" s="103"/>
      <c r="K4" s="100"/>
      <c r="L4" s="101" t="str">
        <f>'Tabla de equipos'!B5</f>
        <v>CD-R</v>
      </c>
      <c r="M4" s="102"/>
      <c r="N4" s="102"/>
      <c r="O4" s="102"/>
    </row>
    <row r="5" spans="1:15" ht="31.5" customHeight="1" thickBot="1" x14ac:dyDescent="0.25">
      <c r="A5" s="116" t="s">
        <v>15</v>
      </c>
      <c r="B5" s="140"/>
      <c r="C5" s="160" t="s">
        <v>16</v>
      </c>
      <c r="D5" s="161"/>
      <c r="E5" s="146"/>
      <c r="F5" s="98"/>
      <c r="G5" s="98"/>
      <c r="H5" s="98" t="s">
        <v>17</v>
      </c>
      <c r="I5" s="98"/>
      <c r="J5" s="103"/>
      <c r="K5" s="100"/>
      <c r="L5" s="101" t="str">
        <f>'Tabla de equipos'!B6</f>
        <v>CD-RW</v>
      </c>
      <c r="M5" s="102"/>
      <c r="N5" s="102"/>
      <c r="O5" s="102"/>
    </row>
    <row r="6" spans="1:15" ht="31.5" customHeight="1" thickTop="1" x14ac:dyDescent="0.2">
      <c r="A6" s="116" t="s">
        <v>18</v>
      </c>
      <c r="B6" s="140"/>
      <c r="C6" s="121" t="s">
        <v>19</v>
      </c>
      <c r="D6" s="121">
        <v>5</v>
      </c>
      <c r="E6" s="18"/>
      <c r="F6" s="98"/>
      <c r="G6" s="98"/>
      <c r="H6" s="98" t="s">
        <v>20</v>
      </c>
      <c r="I6" s="98"/>
      <c r="J6" s="104"/>
      <c r="K6" s="100"/>
      <c r="L6" s="101" t="str">
        <f>'Tabla de equipos'!B7</f>
        <v>MemoryCards &lt;2GB</v>
      </c>
      <c r="M6" s="102"/>
      <c r="N6" s="102"/>
      <c r="O6" s="102"/>
    </row>
    <row r="7" spans="1:15" ht="31.5" customHeight="1" x14ac:dyDescent="0.2">
      <c r="A7" s="116" t="s">
        <v>21</v>
      </c>
      <c r="B7" s="140"/>
      <c r="C7" s="18"/>
      <c r="D7" s="18"/>
      <c r="E7" s="98"/>
      <c r="F7" s="98"/>
      <c r="G7" s="24"/>
      <c r="H7" s="24"/>
      <c r="I7" s="105"/>
      <c r="J7" s="104"/>
      <c r="K7" s="100"/>
      <c r="L7" s="101" t="str">
        <f>'Tabla de equipos'!B8</f>
        <v>MemoryCards 2GB-4GB</v>
      </c>
      <c r="M7" s="102"/>
      <c r="N7" s="102"/>
      <c r="O7" s="102"/>
    </row>
    <row r="8" spans="1:15" ht="31.5" customHeight="1" x14ac:dyDescent="0.2">
      <c r="A8" s="116" t="s">
        <v>22</v>
      </c>
      <c r="B8" s="140"/>
      <c r="C8" s="18"/>
      <c r="D8" s="18"/>
      <c r="E8" s="98"/>
      <c r="F8" s="98"/>
      <c r="G8" s="24"/>
      <c r="H8" s="24" t="s">
        <v>13</v>
      </c>
      <c r="I8" s="105"/>
      <c r="J8" s="104"/>
      <c r="K8" s="100"/>
      <c r="L8" s="101" t="str">
        <f>'Tabla de equipos'!B9</f>
        <v>MemoryCards 4GB -8GB</v>
      </c>
      <c r="M8" s="102"/>
      <c r="N8" s="102"/>
      <c r="O8" s="102"/>
    </row>
    <row r="9" spans="1:15" ht="31.5" customHeight="1" x14ac:dyDescent="0.2">
      <c r="A9" s="116" t="s">
        <v>23</v>
      </c>
      <c r="B9" s="140"/>
      <c r="C9" s="18"/>
      <c r="D9" s="18"/>
      <c r="E9" s="98"/>
      <c r="F9" s="98"/>
      <c r="G9" s="24"/>
      <c r="H9" s="24" t="s">
        <v>20</v>
      </c>
      <c r="I9" s="105"/>
      <c r="J9" s="104"/>
      <c r="K9" s="100"/>
      <c r="L9" s="101" t="str">
        <f>'Tabla de equipos'!B10</f>
        <v>MemoryCards &gt;8GB</v>
      </c>
      <c r="M9" s="102"/>
      <c r="N9" s="102"/>
      <c r="O9" s="102"/>
    </row>
    <row r="10" spans="1:15" ht="31.5" customHeight="1" x14ac:dyDescent="0.2">
      <c r="A10" s="116" t="s">
        <v>24</v>
      </c>
      <c r="B10" s="140"/>
      <c r="C10" s="18"/>
      <c r="D10" s="18"/>
      <c r="E10" s="98"/>
      <c r="F10" s="98"/>
      <c r="G10" s="24"/>
      <c r="H10" s="24"/>
      <c r="I10" s="105"/>
      <c r="J10" s="104"/>
      <c r="K10" s="100"/>
      <c r="L10" s="101" t="str">
        <f>'Tabla de equipos'!B11</f>
        <v>VHS 180</v>
      </c>
      <c r="M10" s="102"/>
      <c r="N10" s="102"/>
      <c r="O10" s="102"/>
    </row>
    <row r="11" spans="1:15" ht="31.5" customHeight="1" x14ac:dyDescent="0.2">
      <c r="A11" s="116" t="s">
        <v>25</v>
      </c>
      <c r="B11" s="141"/>
      <c r="C11" s="18"/>
      <c r="D11" s="18"/>
      <c r="E11" s="98"/>
      <c r="F11" s="98"/>
      <c r="G11" s="24"/>
      <c r="H11" s="24"/>
      <c r="I11" s="105"/>
      <c r="J11" s="104"/>
      <c r="K11" s="100"/>
      <c r="L11" s="101" t="str">
        <f>'Tabla de equipos'!B12</f>
        <v>VHS 240</v>
      </c>
      <c r="M11" s="102"/>
      <c r="N11" s="102"/>
      <c r="O11" s="102"/>
    </row>
    <row r="12" spans="1:15" ht="29.45" customHeight="1" x14ac:dyDescent="0.2">
      <c r="A12" s="117" t="s">
        <v>26</v>
      </c>
      <c r="B12" s="142"/>
      <c r="C12" s="18"/>
      <c r="D12" s="18"/>
      <c r="E12" s="98"/>
      <c r="F12" s="98"/>
      <c r="G12" s="24"/>
      <c r="H12" s="24"/>
      <c r="I12" s="105"/>
      <c r="J12" s="104"/>
      <c r="K12" s="100"/>
      <c r="L12" s="101" t="str">
        <f>'Tabla de equipos'!B13</f>
        <v>DVD-R 4,7GB</v>
      </c>
      <c r="M12" s="102"/>
      <c r="N12" s="102"/>
      <c r="O12" s="102"/>
    </row>
    <row r="13" spans="1:15" ht="31.5" customHeight="1" thickBot="1" x14ac:dyDescent="0.25">
      <c r="A13" s="118" t="s">
        <v>3</v>
      </c>
      <c r="B13" s="143"/>
      <c r="C13" s="18"/>
      <c r="D13" s="18"/>
      <c r="E13" s="98"/>
      <c r="F13" s="98"/>
      <c r="G13" s="24"/>
      <c r="H13" s="24">
        <v>2017</v>
      </c>
      <c r="I13" s="105"/>
      <c r="J13" s="104"/>
      <c r="K13" s="100"/>
      <c r="L13" s="101" t="str">
        <f>'Tabla de equipos'!B14</f>
        <v>DVD-RW 4,7GB</v>
      </c>
      <c r="M13" s="102"/>
      <c r="N13" s="102"/>
      <c r="O13" s="102"/>
    </row>
    <row r="14" spans="1:15" ht="13.9" customHeight="1" thickTop="1" thickBot="1" x14ac:dyDescent="0.25">
      <c r="A14" s="18"/>
      <c r="B14" s="18"/>
      <c r="C14" s="18"/>
      <c r="D14" s="18"/>
      <c r="E14" s="98"/>
      <c r="F14" s="98"/>
      <c r="G14" s="24"/>
      <c r="H14" s="24">
        <v>2018</v>
      </c>
      <c r="I14" s="105"/>
      <c r="J14" s="104"/>
      <c r="K14" s="100"/>
      <c r="L14" s="101" t="str">
        <f>'Tabla de equipos'!B15</f>
        <v>DVD-DL 25GB</v>
      </c>
      <c r="M14" s="102"/>
      <c r="N14" s="102"/>
      <c r="O14" s="102"/>
    </row>
    <row r="15" spans="1:15" s="3" customFormat="1" ht="22.15" customHeight="1" thickTop="1" x14ac:dyDescent="0.2">
      <c r="A15" s="162" t="s">
        <v>27</v>
      </c>
      <c r="B15" s="163"/>
      <c r="C15" s="163"/>
      <c r="D15" s="163"/>
      <c r="E15" s="164"/>
      <c r="F15" s="107"/>
      <c r="G15" s="108"/>
      <c r="H15" s="108">
        <v>2019</v>
      </c>
      <c r="L15" s="37" t="str">
        <f>'Tabla de equipos'!B16</f>
        <v>Blu-Ray 25GB</v>
      </c>
    </row>
    <row r="16" spans="1:15" s="3" customFormat="1" ht="22.5" customHeight="1" x14ac:dyDescent="0.2">
      <c r="A16" s="150" t="s">
        <v>28</v>
      </c>
      <c r="B16" s="150" t="s">
        <v>29</v>
      </c>
      <c r="C16" s="150" t="s">
        <v>30</v>
      </c>
      <c r="D16" s="155" t="s">
        <v>31</v>
      </c>
      <c r="E16" s="150" t="s">
        <v>32</v>
      </c>
      <c r="F16" s="109" t="s">
        <v>33</v>
      </c>
      <c r="G16" s="108"/>
      <c r="H16" s="108">
        <v>2020</v>
      </c>
      <c r="L16" s="37" t="str">
        <f>'Tabla de equipos'!B17</f>
        <v>Smartwatch con capacidad de reproducir audio</v>
      </c>
    </row>
    <row r="17" spans="1:12" s="3" customFormat="1" ht="22.5" customHeight="1" thickBot="1" x14ac:dyDescent="0.25">
      <c r="A17" s="151"/>
      <c r="B17" s="151"/>
      <c r="C17" s="152"/>
      <c r="D17" s="156"/>
      <c r="E17" s="152"/>
      <c r="F17" s="110"/>
      <c r="G17" s="108"/>
      <c r="H17" s="108">
        <v>2021</v>
      </c>
      <c r="L17" s="37" t="str">
        <f>'Tabla de equipos'!B18</f>
        <v>Reproductor MP3 &lt;512MB</v>
      </c>
    </row>
    <row r="18" spans="1:12" ht="12.75" x14ac:dyDescent="0.2">
      <c r="D18" s="130" t="str">
        <f>IF(ISBLANK(A18),"",VLOOKUP(A18,'Tabla de equipos'!$B$3:$D$107,3,FALSE))</f>
        <v/>
      </c>
      <c r="F18" s="132" t="str">
        <f>IF(AND(E18="",A18=""),"",IF(AND(A18&lt;&gt;"",E18=""),"Falta incluir unidades",IF(AND(A18&lt;&gt;"",E18&gt;0),"","Falta elegir equipo/soporte")))</f>
        <v/>
      </c>
      <c r="G18" s="38" t="str">
        <f>IF(AND(A18="",E18&gt;0),"Falta incluir equipo/soporte","")</f>
        <v/>
      </c>
      <c r="H18" s="24">
        <v>2022</v>
      </c>
      <c r="L18" s="37" t="str">
        <f>'Tabla de equipos'!B19</f>
        <v>Reproductor MP3 &lt;1GB</v>
      </c>
    </row>
    <row r="19" spans="1:12" x14ac:dyDescent="0.2">
      <c r="D19" s="130" t="str">
        <f>IF(ISBLANK(A19),"",VLOOKUP(A19,'Tabla de equipos'!$B$3:$D$107,3,FALSE))</f>
        <v/>
      </c>
      <c r="F19" s="132" t="str">
        <f t="shared" ref="F19" si="0">IF(AND(E19="",A19=""),"",IF(AND(A19&lt;&gt;"",E19=""),"Falta incluir unidades",IF(AND(A19&lt;&gt;"",E19&gt;0),"","Falta elegir equipo/soporte")))</f>
        <v/>
      </c>
      <c r="G19" s="38" t="str">
        <f t="shared" ref="G19:G82" si="1">IF(AND(A19="",E19&gt;0),"Falta incluir equipo/soporte","")</f>
        <v/>
      </c>
      <c r="H19" s="24">
        <v>2023</v>
      </c>
      <c r="L19" s="101" t="str">
        <f>'Tabla de equipos'!B20</f>
        <v>Reproductor MP3 1GB- 2GB</v>
      </c>
    </row>
    <row r="20" spans="1:12" x14ac:dyDescent="0.2">
      <c r="D20" s="130" t="str">
        <f>IF(ISBLANK(A20),"",VLOOKUP(A20,'Tabla de equipos'!$B$3:$D$107,3,FALSE))</f>
        <v/>
      </c>
      <c r="F20" s="132" t="str">
        <f t="shared" ref="F20:F83" si="2">IF(AND(E20="",A20=""),"",IF(AND(A20&lt;&gt;"",E20=""),"Falta incluir unidades",IF(AND(A20&lt;&gt;"",E20&gt;0),"","Falta elegir equipo/soporte")))</f>
        <v/>
      </c>
      <c r="G20" s="38" t="str">
        <f t="shared" si="1"/>
        <v/>
      </c>
      <c r="H20" s="24">
        <v>2024</v>
      </c>
      <c r="L20" s="101" t="str">
        <f>'Tabla de equipos'!B21</f>
        <v>Reproductor MP3 2GB- 4GB</v>
      </c>
    </row>
    <row r="21" spans="1:12" x14ac:dyDescent="0.2">
      <c r="D21" s="130" t="str">
        <f>IF(ISBLANK(A21),"",VLOOKUP(A21,'Tabla de equipos'!$B$3:$D$107,3,FALSE))</f>
        <v/>
      </c>
      <c r="F21" s="132" t="str">
        <f t="shared" si="2"/>
        <v/>
      </c>
      <c r="G21" s="38" t="str">
        <f t="shared" si="1"/>
        <v/>
      </c>
      <c r="H21" s="24">
        <v>2025</v>
      </c>
      <c r="L21" s="101" t="str">
        <f>'Tabla de equipos'!B22</f>
        <v>Reproductor MP3 4GB- 8GB</v>
      </c>
    </row>
    <row r="22" spans="1:12" x14ac:dyDescent="0.2">
      <c r="D22" s="130" t="str">
        <f>IF(ISBLANK(A22),"",VLOOKUP(A22,'Tabla de equipos'!$B$3:$D$107,3,FALSE))</f>
        <v/>
      </c>
      <c r="F22" s="132" t="str">
        <f t="shared" si="2"/>
        <v/>
      </c>
      <c r="G22" s="38" t="str">
        <f t="shared" si="1"/>
        <v/>
      </c>
      <c r="L22" s="101" t="str">
        <f>'Tabla de equipos'!B23</f>
        <v>Reproductor MP3 8GB-16GB</v>
      </c>
    </row>
    <row r="23" spans="1:12" x14ac:dyDescent="0.2">
      <c r="D23" s="130" t="str">
        <f>IF(ISBLANK(A23),"",VLOOKUP(A23,'Tabla de equipos'!$B$3:$D$107,3,FALSE))</f>
        <v/>
      </c>
      <c r="F23" s="132" t="str">
        <f t="shared" si="2"/>
        <v/>
      </c>
      <c r="G23" s="38" t="str">
        <f t="shared" si="1"/>
        <v/>
      </c>
      <c r="L23" s="101" t="str">
        <f>'Tabla de equipos'!B24</f>
        <v>Reproductor MP3 16GB-32GB</v>
      </c>
    </row>
    <row r="24" spans="1:12" x14ac:dyDescent="0.2">
      <c r="D24" s="130" t="str">
        <f>IF(ISBLANK(A24),"",VLOOKUP(A24,'Tabla de equipos'!$B$3:$D$107,3,FALSE))</f>
        <v/>
      </c>
      <c r="F24" s="132" t="str">
        <f t="shared" si="2"/>
        <v/>
      </c>
      <c r="G24" s="38" t="str">
        <f t="shared" si="1"/>
        <v/>
      </c>
      <c r="L24" s="101" t="str">
        <f>'Tabla de equipos'!B25</f>
        <v>Reproductor MP3 32GB-64GB</v>
      </c>
    </row>
    <row r="25" spans="1:12" x14ac:dyDescent="0.2">
      <c r="D25" s="130" t="str">
        <f>IF(ISBLANK(A25),"",VLOOKUP(A25,'Tabla de equipos'!$B$3:$D$107,3,FALSE))</f>
        <v/>
      </c>
      <c r="F25" s="132" t="str">
        <f t="shared" si="2"/>
        <v/>
      </c>
      <c r="G25" s="38" t="str">
        <f t="shared" si="1"/>
        <v/>
      </c>
      <c r="L25" s="101" t="str">
        <f>'Tabla de equipos'!B26</f>
        <v>Reproductor MP3 &gt;-64GB</v>
      </c>
    </row>
    <row r="26" spans="1:12" x14ac:dyDescent="0.2">
      <c r="D26" s="130" t="str">
        <f>IF(ISBLANK(A26),"",VLOOKUP(A26,'Tabla de equipos'!$B$3:$D$107,3,FALSE))</f>
        <v/>
      </c>
      <c r="F26" s="132" t="str">
        <f t="shared" si="2"/>
        <v/>
      </c>
      <c r="G26" s="38" t="str">
        <f t="shared" si="1"/>
        <v/>
      </c>
      <c r="L26" s="101" t="str">
        <f>'Tabla de equipos'!B27</f>
        <v>Reproductor MP4 &lt; 2GB</v>
      </c>
    </row>
    <row r="27" spans="1:12" x14ac:dyDescent="0.2">
      <c r="D27" s="130" t="str">
        <f>IF(ISBLANK(A27),"",VLOOKUP(A27,'Tabla de equipos'!$B$3:$D$107,3,FALSE))</f>
        <v/>
      </c>
      <c r="F27" s="132" t="str">
        <f t="shared" si="2"/>
        <v/>
      </c>
      <c r="G27" s="38" t="str">
        <f t="shared" si="1"/>
        <v/>
      </c>
      <c r="L27" s="101" t="str">
        <f>'Tabla de equipos'!B28</f>
        <v>Reproductor MP4  2GB- 4GB</v>
      </c>
    </row>
    <row r="28" spans="1:12" x14ac:dyDescent="0.2">
      <c r="D28" s="130" t="str">
        <f>IF(ISBLANK(A28),"",VLOOKUP(A28,'Tabla de equipos'!$B$3:$D$107,3,FALSE))</f>
        <v/>
      </c>
      <c r="F28" s="132" t="str">
        <f t="shared" si="2"/>
        <v/>
      </c>
      <c r="G28" s="38" t="str">
        <f t="shared" si="1"/>
        <v/>
      </c>
      <c r="L28" s="101" t="str">
        <f>'Tabla de equipos'!B29</f>
        <v>Reproductor MP4  4GB- 8GB</v>
      </c>
    </row>
    <row r="29" spans="1:12" x14ac:dyDescent="0.2">
      <c r="D29" s="130" t="str">
        <f>IF(ISBLANK(A29),"",VLOOKUP(A29,'Tabla de equipos'!$B$3:$D$107,3,FALSE))</f>
        <v/>
      </c>
      <c r="F29" s="132" t="str">
        <f t="shared" si="2"/>
        <v/>
      </c>
      <c r="G29" s="38" t="str">
        <f t="shared" si="1"/>
        <v/>
      </c>
      <c r="L29" s="101" t="str">
        <f>'Tabla de equipos'!B30</f>
        <v>Reproductor MP4 8GB-16GB</v>
      </c>
    </row>
    <row r="30" spans="1:12" x14ac:dyDescent="0.2">
      <c r="D30" s="130" t="str">
        <f>IF(ISBLANK(A30),"",VLOOKUP(A30,'Tabla de equipos'!$B$3:$D$107,3,FALSE))</f>
        <v/>
      </c>
      <c r="F30" s="132" t="str">
        <f t="shared" si="2"/>
        <v/>
      </c>
      <c r="G30" s="38" t="str">
        <f t="shared" si="1"/>
        <v/>
      </c>
      <c r="L30" s="101" t="str">
        <f>'Tabla de equipos'!B31</f>
        <v>Reproductor MP4 16GB-32GB</v>
      </c>
    </row>
    <row r="31" spans="1:12" x14ac:dyDescent="0.2">
      <c r="D31" s="130" t="str">
        <f>IF(ISBLANK(A31),"",VLOOKUP(A31,'Tabla de equipos'!$B$3:$D$107,3,FALSE))</f>
        <v/>
      </c>
      <c r="F31" s="132" t="str">
        <f t="shared" si="2"/>
        <v/>
      </c>
      <c r="G31" s="38" t="str">
        <f t="shared" si="1"/>
        <v/>
      </c>
      <c r="L31" s="101" t="str">
        <f>'Tabla de equipos'!B32</f>
        <v>Reproductor MP4 32GB-64GB</v>
      </c>
    </row>
    <row r="32" spans="1:12" x14ac:dyDescent="0.2">
      <c r="D32" s="130" t="str">
        <f>IF(ISBLANK(A32),"",VLOOKUP(A32,'Tabla de equipos'!$B$3:$D$107,3,FALSE))</f>
        <v/>
      </c>
      <c r="F32" s="132" t="str">
        <f t="shared" si="2"/>
        <v/>
      </c>
      <c r="G32" s="38" t="str">
        <f t="shared" si="1"/>
        <v/>
      </c>
      <c r="L32" s="101" t="str">
        <f>'Tabla de equipos'!B33</f>
        <v>Reproductor MP4 &gt;-64GB</v>
      </c>
    </row>
    <row r="33" spans="4:12" x14ac:dyDescent="0.2">
      <c r="D33" s="130" t="str">
        <f>IF(ISBLANK(A33),"",VLOOKUP(A33,'Tabla de equipos'!$B$3:$D$107,3,FALSE))</f>
        <v/>
      </c>
      <c r="F33" s="132" t="str">
        <f t="shared" si="2"/>
        <v/>
      </c>
      <c r="G33" s="38" t="str">
        <f t="shared" si="1"/>
        <v/>
      </c>
      <c r="L33" s="101" t="str">
        <f>'Tabla de equipos'!B34</f>
        <v>Disco  no integrado &gt;120GB</v>
      </c>
    </row>
    <row r="34" spans="4:12" x14ac:dyDescent="0.2">
      <c r="D34" s="130" t="str">
        <f>IF(ISBLANK(A34),"",VLOOKUP(A34,'Tabla de equipos'!$B$3:$D$107,3,FALSE))</f>
        <v/>
      </c>
      <c r="F34" s="132" t="str">
        <f t="shared" si="2"/>
        <v/>
      </c>
      <c r="G34" s="38" t="str">
        <f t="shared" si="1"/>
        <v/>
      </c>
      <c r="L34" s="101" t="str">
        <f>'Tabla de equipos'!B35</f>
        <v>Disco  no integrado 120GB - 320GB</v>
      </c>
    </row>
    <row r="35" spans="4:12" x14ac:dyDescent="0.2">
      <c r="D35" s="130" t="str">
        <f>IF(ISBLANK(A35),"",VLOOKUP(A35,'Tabla de equipos'!$B$3:$D$107,3,FALSE))</f>
        <v/>
      </c>
      <c r="F35" s="132" t="str">
        <f t="shared" si="2"/>
        <v/>
      </c>
      <c r="G35" s="38" t="str">
        <f t="shared" si="1"/>
        <v/>
      </c>
      <c r="L35" s="101" t="str">
        <f>'Tabla de equipos'!B36</f>
        <v>Disco  no integrado 320GB - 500GB</v>
      </c>
    </row>
    <row r="36" spans="4:12" x14ac:dyDescent="0.2">
      <c r="D36" s="130" t="str">
        <f>IF(ISBLANK(A36),"",VLOOKUP(A36,'Tabla de equipos'!$B$3:$D$107,3,FALSE))</f>
        <v/>
      </c>
      <c r="F36" s="132" t="str">
        <f t="shared" si="2"/>
        <v/>
      </c>
      <c r="G36" s="38" t="str">
        <f t="shared" si="1"/>
        <v/>
      </c>
      <c r="L36" s="101" t="str">
        <f>'Tabla de equipos'!B37</f>
        <v>Disco  no integrado 500GB - 1TB</v>
      </c>
    </row>
    <row r="37" spans="4:12" x14ac:dyDescent="0.2">
      <c r="D37" s="130" t="str">
        <f>IF(ISBLANK(A37),"",VLOOKUP(A37,'Tabla de equipos'!$B$3:$D$107,3,FALSE))</f>
        <v/>
      </c>
      <c r="F37" s="132" t="str">
        <f t="shared" si="2"/>
        <v/>
      </c>
      <c r="G37" s="38" t="str">
        <f t="shared" si="1"/>
        <v/>
      </c>
      <c r="L37" s="101" t="str">
        <f>'Tabla de equipos'!B38</f>
        <v>Disco  no integrado &gt; 1TB</v>
      </c>
    </row>
    <row r="38" spans="4:12" x14ac:dyDescent="0.2">
      <c r="D38" s="130" t="str">
        <f>IF(ISBLANK(A38),"",VLOOKUP(A38,'Tabla de equipos'!$B$3:$D$107,3,FALSE))</f>
        <v/>
      </c>
      <c r="F38" s="132" t="str">
        <f t="shared" si="2"/>
        <v/>
      </c>
      <c r="G38" s="38" t="str">
        <f t="shared" si="1"/>
        <v/>
      </c>
      <c r="L38" s="101" t="str">
        <f>'Tabla de equipos'!B39</f>
        <v>Grabador PC CD</v>
      </c>
    </row>
    <row r="39" spans="4:12" x14ac:dyDescent="0.2">
      <c r="D39" s="130" t="str">
        <f>IF(ISBLANK(A39),"",VLOOKUP(A39,'Tabla de equipos'!$B$3:$D$107,3,FALSE))</f>
        <v/>
      </c>
      <c r="F39" s="132" t="str">
        <f t="shared" si="2"/>
        <v/>
      </c>
      <c r="G39" s="38" t="str">
        <f t="shared" si="1"/>
        <v/>
      </c>
      <c r="L39" s="101" t="str">
        <f>'Tabla de equipos'!B40</f>
        <v>Grabador salón CD</v>
      </c>
    </row>
    <row r="40" spans="4:12" x14ac:dyDescent="0.2">
      <c r="D40" s="130" t="str">
        <f>IF(ISBLANK(A40),"",VLOOKUP(A40,'Tabla de equipos'!$B$3:$D$107,3,FALSE))</f>
        <v/>
      </c>
      <c r="F40" s="132" t="str">
        <f t="shared" si="2"/>
        <v/>
      </c>
      <c r="G40" s="38" t="str">
        <f t="shared" si="1"/>
        <v/>
      </c>
      <c r="L40" s="101" t="str">
        <f>'Tabla de equipos'!B41</f>
        <v>Grabador PC DVD</v>
      </c>
    </row>
    <row r="41" spans="4:12" x14ac:dyDescent="0.2">
      <c r="D41" s="130" t="str">
        <f>IF(ISBLANK(A41),"",VLOOKUP(A41,'Tabla de equipos'!$B$3:$D$107,3,FALSE))</f>
        <v/>
      </c>
      <c r="F41" s="132" t="str">
        <f t="shared" si="2"/>
        <v/>
      </c>
      <c r="G41" s="38" t="str">
        <f t="shared" si="1"/>
        <v/>
      </c>
      <c r="L41" s="101" t="str">
        <f>'Tabla de equipos'!B42</f>
        <v>Grabador salón DVD</v>
      </c>
    </row>
    <row r="42" spans="4:12" x14ac:dyDescent="0.2">
      <c r="D42" s="130" t="str">
        <f>IF(ISBLANK(A42),"",VLOOKUP(A42,'Tabla de equipos'!$B$3:$D$107,3,FALSE))</f>
        <v/>
      </c>
      <c r="F42" s="132" t="str">
        <f t="shared" si="2"/>
        <v/>
      </c>
      <c r="G42" s="38" t="str">
        <f t="shared" si="1"/>
        <v/>
      </c>
      <c r="L42" s="101" t="str">
        <f>'Tabla de equipos'!B43</f>
        <v>Set-Top Box</v>
      </c>
    </row>
    <row r="43" spans="4:12" x14ac:dyDescent="0.2">
      <c r="D43" s="130" t="str">
        <f>IF(ISBLANK(A43),"",VLOOKUP(A43,'Tabla de equipos'!$B$3:$D$107,3,FALSE))</f>
        <v/>
      </c>
      <c r="F43" s="132" t="str">
        <f t="shared" si="2"/>
        <v/>
      </c>
      <c r="G43" s="38" t="str">
        <f t="shared" si="1"/>
        <v/>
      </c>
      <c r="L43" s="101" t="str">
        <f>'Tabla de equipos'!B44</f>
        <v>Disco Multimedia &lt;250 GB</v>
      </c>
    </row>
    <row r="44" spans="4:12" x14ac:dyDescent="0.2">
      <c r="D44" s="130" t="str">
        <f>IF(ISBLANK(A44),"",VLOOKUP(A44,'Tabla de equipos'!$B$3:$D$107,3,FALSE))</f>
        <v/>
      </c>
      <c r="F44" s="132" t="str">
        <f t="shared" si="2"/>
        <v/>
      </c>
      <c r="G44" s="38" t="str">
        <f t="shared" si="1"/>
        <v/>
      </c>
      <c r="L44" s="101" t="str">
        <f>'Tabla de equipos'!B45</f>
        <v>Disco  Multimedia &lt;500GB</v>
      </c>
    </row>
    <row r="45" spans="4:12" x14ac:dyDescent="0.2">
      <c r="D45" s="130" t="str">
        <f>IF(ISBLANK(A45),"",VLOOKUP(A45,'Tabla de equipos'!$B$3:$D$107,3,FALSE))</f>
        <v/>
      </c>
      <c r="F45" s="132" t="str">
        <f t="shared" si="2"/>
        <v/>
      </c>
      <c r="G45" s="38" t="str">
        <f t="shared" si="1"/>
        <v/>
      </c>
      <c r="L45" s="101" t="str">
        <f>'Tabla de equipos'!B46</f>
        <v>Disco  Multimedia &lt;750 GB</v>
      </c>
    </row>
    <row r="46" spans="4:12" x14ac:dyDescent="0.2">
      <c r="D46" s="130" t="str">
        <f>IF(ISBLANK(A46),"",VLOOKUP(A46,'Tabla de equipos'!$B$3:$D$107,3,FALSE))</f>
        <v/>
      </c>
      <c r="F46" s="132" t="str">
        <f t="shared" si="2"/>
        <v/>
      </c>
      <c r="G46" s="38" t="str">
        <f t="shared" si="1"/>
        <v/>
      </c>
      <c r="L46" s="101" t="str">
        <f>'Tabla de equipos'!B47</f>
        <v>Disco  Multimedia &lt;1TB</v>
      </c>
    </row>
    <row r="47" spans="4:12" x14ac:dyDescent="0.2">
      <c r="D47" s="130" t="str">
        <f>IF(ISBLANK(A47),"",VLOOKUP(A47,'Tabla de equipos'!$B$3:$D$107,3,FALSE))</f>
        <v/>
      </c>
      <c r="F47" s="132" t="str">
        <f t="shared" si="2"/>
        <v/>
      </c>
      <c r="G47" s="38" t="str">
        <f t="shared" si="1"/>
        <v/>
      </c>
      <c r="L47" s="101" t="str">
        <f>'Tabla de equipos'!B48</f>
        <v>Disco Multimedia &gt;1TB</v>
      </c>
    </row>
    <row r="48" spans="4:12" x14ac:dyDescent="0.2">
      <c r="D48" s="130" t="str">
        <f>IF(ISBLANK(A48),"",VLOOKUP(A48,'Tabla de equipos'!$B$3:$D$107,3,FALSE))</f>
        <v/>
      </c>
      <c r="F48" s="132" t="str">
        <f t="shared" si="2"/>
        <v/>
      </c>
      <c r="G48" s="38" t="str">
        <f t="shared" si="1"/>
        <v/>
      </c>
      <c r="L48" s="101" t="str">
        <f>'Tabla de equipos'!B49</f>
        <v>Llave USB &lt;1GB</v>
      </c>
    </row>
    <row r="49" spans="4:12" x14ac:dyDescent="0.2">
      <c r="D49" s="130" t="str">
        <f>IF(ISBLANK(A49),"",VLOOKUP(A49,'Tabla de equipos'!$B$3:$D$107,3,FALSE))</f>
        <v/>
      </c>
      <c r="F49" s="132" t="str">
        <f t="shared" si="2"/>
        <v/>
      </c>
      <c r="G49" s="38" t="str">
        <f t="shared" si="1"/>
        <v/>
      </c>
      <c r="L49" s="101" t="str">
        <f>'Tabla de equipos'!B50</f>
        <v>Llave USB &lt;4GB</v>
      </c>
    </row>
    <row r="50" spans="4:12" x14ac:dyDescent="0.2">
      <c r="D50" s="130" t="str">
        <f>IF(ISBLANK(A50),"",VLOOKUP(A50,'Tabla de equipos'!$B$3:$D$107,3,FALSE))</f>
        <v/>
      </c>
      <c r="F50" s="132" t="str">
        <f t="shared" si="2"/>
        <v/>
      </c>
      <c r="G50" s="38" t="str">
        <f t="shared" si="1"/>
        <v/>
      </c>
      <c r="L50" s="101" t="str">
        <f>'Tabla de equipos'!B51</f>
        <v>Llave USB &lt;8GB</v>
      </c>
    </row>
    <row r="51" spans="4:12" x14ac:dyDescent="0.2">
      <c r="D51" s="130" t="str">
        <f>IF(ISBLANK(A51),"",VLOOKUP(A51,'Tabla de equipos'!$B$3:$D$107,3,FALSE))</f>
        <v/>
      </c>
      <c r="F51" s="132" t="str">
        <f t="shared" si="2"/>
        <v/>
      </c>
      <c r="G51" s="38" t="str">
        <f t="shared" si="1"/>
        <v/>
      </c>
      <c r="L51" s="101" t="str">
        <f>'Tabla de equipos'!B52</f>
        <v>Llave USB &lt;16GB</v>
      </c>
    </row>
    <row r="52" spans="4:12" x14ac:dyDescent="0.2">
      <c r="D52" s="130" t="str">
        <f>IF(ISBLANK(A52),"",VLOOKUP(A52,'Tabla de equipos'!$B$3:$D$107,3,FALSE))</f>
        <v/>
      </c>
      <c r="F52" s="132" t="str">
        <f t="shared" si="2"/>
        <v/>
      </c>
      <c r="G52" s="38" t="str">
        <f t="shared" si="1"/>
        <v/>
      </c>
      <c r="L52" s="101" t="str">
        <f>'Tabla de equipos'!B53</f>
        <v>Llave USB &lt;32GB</v>
      </c>
    </row>
    <row r="53" spans="4:12" x14ac:dyDescent="0.2">
      <c r="D53" s="130" t="str">
        <f>IF(ISBLANK(A53),"",VLOOKUP(A53,'Tabla de equipos'!$B$3:$D$107,3,FALSE))</f>
        <v/>
      </c>
      <c r="F53" s="132" t="str">
        <f t="shared" si="2"/>
        <v/>
      </c>
      <c r="G53" s="38" t="str">
        <f t="shared" si="1"/>
        <v/>
      </c>
      <c r="L53" s="101" t="str">
        <f>'Tabla de equipos'!B54</f>
        <v>Llave USB &gt;32GB</v>
      </c>
    </row>
    <row r="54" spans="4:12" x14ac:dyDescent="0.2">
      <c r="D54" s="130" t="str">
        <f>IF(ISBLANK(A54),"",VLOOKUP(A54,'Tabla de equipos'!$B$3:$D$107,3,FALSE))</f>
        <v/>
      </c>
      <c r="F54" s="132" t="str">
        <f t="shared" si="2"/>
        <v/>
      </c>
      <c r="G54" s="38" t="str">
        <f t="shared" si="1"/>
        <v/>
      </c>
      <c r="L54" s="101" t="str">
        <f>'Tabla de equipos'!B55</f>
        <v>Teléfonos móviles no inteligentes</v>
      </c>
    </row>
    <row r="55" spans="4:12" x14ac:dyDescent="0.2">
      <c r="D55" s="130" t="str">
        <f>IF(ISBLANK(A55),"",VLOOKUP(A55,'Tabla de equipos'!$B$3:$D$107,3,FALSE))</f>
        <v/>
      </c>
      <c r="F55" s="132" t="str">
        <f t="shared" si="2"/>
        <v/>
      </c>
      <c r="G55" s="38" t="str">
        <f t="shared" si="1"/>
        <v/>
      </c>
      <c r="L55" s="101" t="str">
        <f>'Tabla de equipos'!B56</f>
        <v>Smart Phone &gt;2GB</v>
      </c>
    </row>
    <row r="56" spans="4:12" x14ac:dyDescent="0.2">
      <c r="D56" s="130" t="str">
        <f>IF(ISBLANK(A56),"",VLOOKUP(A56,'Tabla de equipos'!$B$3:$D$107,3,FALSE))</f>
        <v/>
      </c>
      <c r="F56" s="132" t="str">
        <f t="shared" si="2"/>
        <v/>
      </c>
      <c r="G56" s="38" t="str">
        <f t="shared" si="1"/>
        <v/>
      </c>
      <c r="L56" s="101" t="str">
        <f>'Tabla de equipos'!B57</f>
        <v>Smart Phone 2GB - 16GB</v>
      </c>
    </row>
    <row r="57" spans="4:12" x14ac:dyDescent="0.2">
      <c r="D57" s="130" t="str">
        <f>IF(ISBLANK(A57),"",VLOOKUP(A57,'Tabla de equipos'!$B$3:$D$107,3,FALSE))</f>
        <v/>
      </c>
      <c r="F57" s="132" t="str">
        <f t="shared" si="2"/>
        <v/>
      </c>
      <c r="G57" s="38" t="str">
        <f t="shared" si="1"/>
        <v/>
      </c>
      <c r="L57" s="101" t="str">
        <f>'Tabla de equipos'!B58</f>
        <v>Smart Phone 16GB- 32GB</v>
      </c>
    </row>
    <row r="58" spans="4:12" x14ac:dyDescent="0.2">
      <c r="D58" s="130" t="str">
        <f>IF(ISBLANK(A58),"",VLOOKUP(A58,'Tabla de equipos'!$B$3:$D$107,3,FALSE))</f>
        <v/>
      </c>
      <c r="F58" s="132" t="str">
        <f t="shared" si="2"/>
        <v/>
      </c>
      <c r="G58" s="38" t="str">
        <f t="shared" si="1"/>
        <v/>
      </c>
      <c r="L58" s="101" t="str">
        <f>'Tabla de equipos'!B59</f>
        <v>Smart Phone 32GB-64GB</v>
      </c>
    </row>
    <row r="59" spans="4:12" x14ac:dyDescent="0.2">
      <c r="D59" s="130" t="str">
        <f>IF(ISBLANK(A59),"",VLOOKUP(A59,'Tabla de equipos'!$B$3:$D$107,3,FALSE))</f>
        <v/>
      </c>
      <c r="F59" s="132" t="str">
        <f t="shared" si="2"/>
        <v/>
      </c>
      <c r="G59" s="38" t="str">
        <f t="shared" si="1"/>
        <v/>
      </c>
      <c r="L59" s="101" t="str">
        <f>'Tabla de equipos'!B60</f>
        <v>Smart Phone 64GB-128GB</v>
      </c>
    </row>
    <row r="60" spans="4:12" x14ac:dyDescent="0.2">
      <c r="D60" s="130" t="str">
        <f>IF(ISBLANK(A60),"",VLOOKUP(A60,'Tabla de equipos'!$B$3:$D$107,3,FALSE))</f>
        <v/>
      </c>
      <c r="F60" s="132" t="str">
        <f t="shared" si="2"/>
        <v/>
      </c>
      <c r="G60" s="38" t="str">
        <f t="shared" si="1"/>
        <v/>
      </c>
      <c r="L60" s="101" t="str">
        <f>'Tabla de equipos'!B61</f>
        <v>Smart Phone &gt;128GB</v>
      </c>
    </row>
    <row r="61" spans="4:12" x14ac:dyDescent="0.2">
      <c r="D61" s="130" t="str">
        <f>IF(ISBLANK(A61),"",VLOOKUP(A61,'Tabla de equipos'!$B$3:$D$107,3,FALSE))</f>
        <v/>
      </c>
      <c r="F61" s="132" t="str">
        <f t="shared" si="2"/>
        <v/>
      </c>
      <c r="G61" s="38" t="str">
        <f t="shared" si="1"/>
        <v/>
      </c>
      <c r="L61" s="101" t="str">
        <f>'Tabla de equipos'!B62</f>
        <v>Libro electrónico (reproducción libros, audio, video)</v>
      </c>
    </row>
    <row r="62" spans="4:12" x14ac:dyDescent="0.2">
      <c r="D62" s="130" t="str">
        <f>IF(ISBLANK(A62),"",VLOOKUP(A62,'Tabla de equipos'!$B$3:$D$107,3,FALSE))</f>
        <v/>
      </c>
      <c r="F62" s="132" t="str">
        <f t="shared" si="2"/>
        <v/>
      </c>
      <c r="G62" s="38" t="str">
        <f t="shared" si="1"/>
        <v/>
      </c>
      <c r="L62" s="101" t="str">
        <f>'Tabla de equipos'!B63</f>
        <v>Libro electrónico sin capacidad de reproducir audio o video</v>
      </c>
    </row>
    <row r="63" spans="4:12" x14ac:dyDescent="0.2">
      <c r="D63" s="130" t="str">
        <f>IF(ISBLANK(A63),"",VLOOKUP(A63,'Tabla de equipos'!$B$3:$D$107,3,FALSE))</f>
        <v/>
      </c>
      <c r="F63" s="132" t="str">
        <f t="shared" si="2"/>
        <v/>
      </c>
      <c r="G63" s="38" t="str">
        <f t="shared" si="1"/>
        <v/>
      </c>
      <c r="L63" s="101" t="str">
        <f>'Tabla de equipos'!B64</f>
        <v xml:space="preserve">Tableta &lt;2GB </v>
      </c>
    </row>
    <row r="64" spans="4:12" x14ac:dyDescent="0.2">
      <c r="D64" s="130" t="str">
        <f>IF(ISBLANK(A64),"",VLOOKUP(A64,'Tabla de equipos'!$B$3:$D$107,3,FALSE))</f>
        <v/>
      </c>
      <c r="F64" s="132" t="str">
        <f t="shared" si="2"/>
        <v/>
      </c>
      <c r="G64" s="38" t="str">
        <f t="shared" si="1"/>
        <v/>
      </c>
      <c r="L64" s="101" t="str">
        <f>'Tabla de equipos'!B65</f>
        <v>Tableta 2GB - 16GB</v>
      </c>
    </row>
    <row r="65" spans="4:12" x14ac:dyDescent="0.2">
      <c r="D65" s="130" t="str">
        <f>IF(ISBLANK(A65),"",VLOOKUP(A65,'Tabla de equipos'!$B$3:$D$107,3,FALSE))</f>
        <v/>
      </c>
      <c r="F65" s="132" t="str">
        <f t="shared" si="2"/>
        <v/>
      </c>
      <c r="G65" s="38" t="str">
        <f t="shared" si="1"/>
        <v/>
      </c>
      <c r="L65" s="101" t="str">
        <f>'Tabla de equipos'!B66</f>
        <v>Tableta 16GB - 32GB</v>
      </c>
    </row>
    <row r="66" spans="4:12" x14ac:dyDescent="0.2">
      <c r="D66" s="130" t="str">
        <f>IF(ISBLANK(A66),"",VLOOKUP(A66,'Tabla de equipos'!$B$3:$D$107,3,FALSE))</f>
        <v/>
      </c>
      <c r="F66" s="132" t="str">
        <f t="shared" si="2"/>
        <v/>
      </c>
      <c r="G66" s="38" t="str">
        <f t="shared" si="1"/>
        <v/>
      </c>
      <c r="L66" s="101" t="str">
        <f>'Tabla de equipos'!B67</f>
        <v>Tableta 32GB-64GB</v>
      </c>
    </row>
    <row r="67" spans="4:12" x14ac:dyDescent="0.2">
      <c r="D67" s="130" t="str">
        <f>IF(ISBLANK(A67),"",VLOOKUP(A67,'Tabla de equipos'!$B$3:$D$107,3,FALSE))</f>
        <v/>
      </c>
      <c r="F67" s="132" t="str">
        <f t="shared" si="2"/>
        <v/>
      </c>
      <c r="G67" s="38" t="str">
        <f t="shared" si="1"/>
        <v/>
      </c>
      <c r="L67" s="101" t="str">
        <f>'Tabla de equipos'!B68</f>
        <v>Tableta 64GB-128GB</v>
      </c>
    </row>
    <row r="68" spans="4:12" x14ac:dyDescent="0.2">
      <c r="D68" s="130" t="str">
        <f>IF(ISBLANK(A68),"",VLOOKUP(A68,'Tabla de equipos'!$B$3:$D$107,3,FALSE))</f>
        <v/>
      </c>
      <c r="F68" s="132" t="str">
        <f t="shared" si="2"/>
        <v/>
      </c>
      <c r="G68" s="38" t="str">
        <f t="shared" si="1"/>
        <v/>
      </c>
      <c r="L68" s="101" t="str">
        <f>'Tabla de equipos'!B69</f>
        <v>Tableta &gt;128GB</v>
      </c>
    </row>
    <row r="69" spans="4:12" x14ac:dyDescent="0.2">
      <c r="D69" s="130" t="str">
        <f>IF(ISBLANK(A69),"",VLOOKUP(A69,'Tabla de equipos'!$B$3:$D$107,3,FALSE))</f>
        <v/>
      </c>
      <c r="F69" s="132" t="str">
        <f t="shared" si="2"/>
        <v/>
      </c>
      <c r="G69" s="38" t="str">
        <f t="shared" si="1"/>
        <v/>
      </c>
      <c r="L69" s="101" t="str">
        <f>'Tabla de equipos'!B70</f>
        <v>Ordenador  con disco integrado &lt;250GB</v>
      </c>
    </row>
    <row r="70" spans="4:12" x14ac:dyDescent="0.2">
      <c r="D70" s="130" t="str">
        <f>IF(ISBLANK(A70),"",VLOOKUP(A70,'Tabla de equipos'!$B$3:$D$107,3,FALSE))</f>
        <v/>
      </c>
      <c r="F70" s="132" t="str">
        <f t="shared" si="2"/>
        <v/>
      </c>
      <c r="G70" s="38" t="str">
        <f t="shared" si="1"/>
        <v/>
      </c>
      <c r="L70" s="101" t="str">
        <f>'Tabla de equipos'!B71</f>
        <v>Ordenador  con disco integrado &lt;500GB</v>
      </c>
    </row>
    <row r="71" spans="4:12" x14ac:dyDescent="0.2">
      <c r="D71" s="130" t="str">
        <f>IF(ISBLANK(A71),"",VLOOKUP(A71,'Tabla de equipos'!$B$3:$D$107,3,FALSE))</f>
        <v/>
      </c>
      <c r="F71" s="132" t="str">
        <f t="shared" si="2"/>
        <v/>
      </c>
      <c r="G71" s="38" t="str">
        <f t="shared" si="1"/>
        <v/>
      </c>
      <c r="L71" s="101" t="str">
        <f>'Tabla de equipos'!B72</f>
        <v>Ordenador con disco integrado &lt;750GB</v>
      </c>
    </row>
    <row r="72" spans="4:12" x14ac:dyDescent="0.2">
      <c r="D72" s="130" t="str">
        <f>IF(ISBLANK(A72),"",VLOOKUP(A72,'Tabla de equipos'!$B$3:$D$107,3,FALSE))</f>
        <v/>
      </c>
      <c r="F72" s="132" t="str">
        <f t="shared" si="2"/>
        <v/>
      </c>
      <c r="G72" s="38" t="str">
        <f t="shared" si="1"/>
        <v/>
      </c>
      <c r="L72" s="101" t="str">
        <f>'Tabla de equipos'!B73</f>
        <v>Ordenador con disco integrado &gt;750GB</v>
      </c>
    </row>
    <row r="73" spans="4:12" x14ac:dyDescent="0.2">
      <c r="D73" s="130" t="str">
        <f>IF(ISBLANK(A73),"",VLOOKUP(A73,'Tabla de equipos'!$B$3:$D$107,3,FALSE))</f>
        <v/>
      </c>
      <c r="F73" s="132" t="str">
        <f t="shared" si="2"/>
        <v/>
      </c>
      <c r="G73" s="38" t="str">
        <f t="shared" si="1"/>
        <v/>
      </c>
      <c r="L73" s="101" t="str">
        <f>'Tabla de equipos'!B74</f>
        <v>Ordenador portátil con disco integrado &lt;250GB</v>
      </c>
    </row>
    <row r="74" spans="4:12" x14ac:dyDescent="0.2">
      <c r="D74" s="130" t="str">
        <f>IF(ISBLANK(A74),"",VLOOKUP(A74,'Tabla de equipos'!$B$3:$D$107,3,FALSE))</f>
        <v/>
      </c>
      <c r="F74" s="132" t="str">
        <f t="shared" si="2"/>
        <v/>
      </c>
      <c r="G74" s="38" t="str">
        <f t="shared" si="1"/>
        <v/>
      </c>
      <c r="L74" s="101" t="str">
        <f>'Tabla de equipos'!B75</f>
        <v>Ordenador portátil con disco integrado &lt;500GB</v>
      </c>
    </row>
    <row r="75" spans="4:12" x14ac:dyDescent="0.2">
      <c r="D75" s="130" t="str">
        <f>IF(ISBLANK(A75),"",VLOOKUP(A75,'Tabla de equipos'!$B$3:$D$107,3,FALSE))</f>
        <v/>
      </c>
      <c r="F75" s="132" t="str">
        <f t="shared" si="2"/>
        <v/>
      </c>
      <c r="G75" s="38" t="str">
        <f t="shared" si="1"/>
        <v/>
      </c>
      <c r="L75" s="101" t="str">
        <f>'Tabla de equipos'!B76</f>
        <v>Ordenador portátil con disco integrado &lt;750GB</v>
      </c>
    </row>
    <row r="76" spans="4:12" x14ac:dyDescent="0.2">
      <c r="D76" s="130" t="str">
        <f>IF(ISBLANK(A76),"",VLOOKUP(A76,'Tabla de equipos'!$B$3:$D$107,3,FALSE))</f>
        <v/>
      </c>
      <c r="F76" s="132" t="str">
        <f t="shared" si="2"/>
        <v/>
      </c>
      <c r="G76" s="38" t="str">
        <f t="shared" si="1"/>
        <v/>
      </c>
      <c r="L76" s="101" t="str">
        <f>'Tabla de equipos'!B77</f>
        <v>Ordenador portátil con disco integrado &gt;750GB</v>
      </c>
    </row>
    <row r="77" spans="4:12" x14ac:dyDescent="0.2">
      <c r="D77" s="130" t="str">
        <f>IF(ISBLANK(A77),"",VLOOKUP(A77,'Tabla de equipos'!$B$3:$D$107,3,FALSE))</f>
        <v/>
      </c>
      <c r="F77" s="132" t="str">
        <f t="shared" si="2"/>
        <v/>
      </c>
      <c r="G77" s="38" t="str">
        <f t="shared" si="1"/>
        <v/>
      </c>
      <c r="L77" s="101" t="str">
        <f>'Tabla de equipos'!B78</f>
        <v>Disco duro integrado &lt;250GB</v>
      </c>
    </row>
    <row r="78" spans="4:12" x14ac:dyDescent="0.2">
      <c r="D78" s="130" t="str">
        <f>IF(ISBLANK(A78),"",VLOOKUP(A78,'Tabla de equipos'!$B$3:$D$107,3,FALSE))</f>
        <v/>
      </c>
      <c r="F78" s="132" t="str">
        <f t="shared" si="2"/>
        <v/>
      </c>
      <c r="G78" s="38" t="str">
        <f t="shared" si="1"/>
        <v/>
      </c>
      <c r="L78" s="101" t="str">
        <f>'Tabla de equipos'!B79</f>
        <v>Disco duro integrado &lt;500GB</v>
      </c>
    </row>
    <row r="79" spans="4:12" x14ac:dyDescent="0.2">
      <c r="D79" s="130" t="str">
        <f>IF(ISBLANK(A79),"",VLOOKUP(A79,'Tabla de equipos'!$B$3:$D$107,3,FALSE))</f>
        <v/>
      </c>
      <c r="F79" s="132" t="str">
        <f t="shared" si="2"/>
        <v/>
      </c>
      <c r="G79" s="38" t="str">
        <f t="shared" si="1"/>
        <v/>
      </c>
      <c r="L79" s="101" t="str">
        <f>'Tabla de equipos'!B80</f>
        <v>Disco duro integrado &lt;750GB</v>
      </c>
    </row>
    <row r="80" spans="4:12" x14ac:dyDescent="0.2">
      <c r="D80" s="130" t="str">
        <f>IF(ISBLANK(A80),"",VLOOKUP(A80,'Tabla de equipos'!$B$3:$D$107,3,FALSE))</f>
        <v/>
      </c>
      <c r="F80" s="132" t="str">
        <f t="shared" si="2"/>
        <v/>
      </c>
      <c r="G80" s="38" t="str">
        <f t="shared" si="1"/>
        <v/>
      </c>
      <c r="L80" s="101" t="str">
        <f>'Tabla de equipos'!B81</f>
        <v>Disco duro integrado &gt;750GB</v>
      </c>
    </row>
    <row r="81" spans="4:12" x14ac:dyDescent="0.2">
      <c r="D81" s="130" t="str">
        <f>IF(ISBLANK(A81),"",VLOOKUP(A81,'Tabla de equipos'!$B$3:$D$107,3,FALSE))</f>
        <v/>
      </c>
      <c r="F81" s="132" t="str">
        <f t="shared" si="2"/>
        <v/>
      </c>
      <c r="G81" s="38" t="str">
        <f t="shared" si="1"/>
        <v/>
      </c>
      <c r="L81" s="101" t="str">
        <f>'Tabla de equipos'!B82</f>
        <v>TV con disco integrado</v>
      </c>
    </row>
    <row r="82" spans="4:12" x14ac:dyDescent="0.2">
      <c r="D82" s="130" t="str">
        <f>IF(ISBLANK(A82),"",VLOOKUP(A82,'Tabla de equipos'!$B$3:$D$107,3,FALSE))</f>
        <v/>
      </c>
      <c r="F82" s="132" t="str">
        <f t="shared" si="2"/>
        <v/>
      </c>
      <c r="G82" s="38" t="str">
        <f t="shared" si="1"/>
        <v/>
      </c>
      <c r="L82" s="101" t="str">
        <f>'Tabla de equipos'!B83</f>
        <v>Copiadora monofuncional 1-39 ppm</v>
      </c>
    </row>
    <row r="83" spans="4:12" x14ac:dyDescent="0.2">
      <c r="D83" s="130" t="str">
        <f>IF(ISBLANK(A83),"",VLOOKUP(A83,'Tabla de equipos'!$B$3:$D$107,3,FALSE))</f>
        <v/>
      </c>
      <c r="F83" s="132" t="str">
        <f t="shared" si="2"/>
        <v/>
      </c>
      <c r="G83" s="38" t="str">
        <f t="shared" ref="G83:G116" si="3">IF(AND(A83="",E83&gt;0),"Falta incluir equipo/soporte","")</f>
        <v/>
      </c>
      <c r="L83" s="101" t="str">
        <f>'Tabla de equipos'!B84</f>
        <v>Copiadoras blanco y negro 1-9 páginas por mínuto</v>
      </c>
    </row>
    <row r="84" spans="4:12" x14ac:dyDescent="0.2">
      <c r="D84" s="130" t="str">
        <f>IF(ISBLANK(A84),"",VLOOKUP(A84,'Tabla de equipos'!$B$3:$D$107,3,FALSE))</f>
        <v/>
      </c>
      <c r="F84" s="132" t="str">
        <f t="shared" ref="F84:F147" si="4">IF(AND(E84="",A84=""),"",IF(AND(A84&lt;&gt;"",E84=""),"Falta incluir unidades",IF(AND(A84&lt;&gt;"",E84&gt;0),"","Falta elegir equipo/soporte")))</f>
        <v/>
      </c>
      <c r="G84" s="38" t="str">
        <f t="shared" si="3"/>
        <v/>
      </c>
      <c r="L84" s="101" t="str">
        <f>'Tabla de equipos'!B85</f>
        <v>Copiadoras blanco y negro 10 -19 páginas por mínuto</v>
      </c>
    </row>
    <row r="85" spans="4:12" x14ac:dyDescent="0.2">
      <c r="D85" s="130" t="str">
        <f>IF(ISBLANK(A85),"",VLOOKUP(A85,'Tabla de equipos'!$B$3:$D$107,3,FALSE))</f>
        <v/>
      </c>
      <c r="F85" s="132" t="str">
        <f t="shared" si="4"/>
        <v/>
      </c>
      <c r="G85" s="38" t="str">
        <f t="shared" si="3"/>
        <v/>
      </c>
      <c r="L85" s="101" t="str">
        <f>'Tabla de equipos'!B86</f>
        <v>Copiadoras blanco y negro 20 -39 páginas por mínuto</v>
      </c>
    </row>
    <row r="86" spans="4:12" x14ac:dyDescent="0.2">
      <c r="D86" s="130" t="str">
        <f>IF(ISBLANK(A86),"",VLOOKUP(A86,'Tabla de equipos'!$B$3:$D$107,3,FALSE))</f>
        <v/>
      </c>
      <c r="F86" s="132" t="str">
        <f t="shared" si="4"/>
        <v/>
      </c>
      <c r="G86" s="38" t="str">
        <f t="shared" si="3"/>
        <v/>
      </c>
      <c r="L86" s="101" t="str">
        <f>'Tabla de equipos'!B87</f>
        <v>Copiadoras color  1 -39 páginas por mínuto</v>
      </c>
    </row>
    <row r="87" spans="4:12" x14ac:dyDescent="0.2">
      <c r="D87" s="130" t="str">
        <f>IF(ISBLANK(A87),"",VLOOKUP(A87,'Tabla de equipos'!$B$3:$D$107,3,FALSE))</f>
        <v/>
      </c>
      <c r="F87" s="132" t="str">
        <f t="shared" si="4"/>
        <v/>
      </c>
      <c r="G87" s="38" t="str">
        <f t="shared" si="3"/>
        <v/>
      </c>
      <c r="L87" s="101" t="str">
        <f>'Tabla de equipos'!B88</f>
        <v>Copiadoras color  de más de 39 páginas por mínuto</v>
      </c>
    </row>
    <row r="88" spans="4:12" x14ac:dyDescent="0.2">
      <c r="D88" s="130" t="str">
        <f>IF(ISBLANK(A88),"",VLOOKUP(A88,'Tabla de equipos'!$B$3:$D$107,3,FALSE))</f>
        <v/>
      </c>
      <c r="F88" s="132" t="str">
        <f t="shared" si="4"/>
        <v/>
      </c>
      <c r="G88" s="38" t="str">
        <f t="shared" si="3"/>
        <v/>
      </c>
      <c r="L88" s="101" t="str">
        <f>'Tabla de equipos'!B89</f>
        <v>Escáner monofuncional de 1- 39 ppm</v>
      </c>
    </row>
    <row r="89" spans="4:12" x14ac:dyDescent="0.2">
      <c r="D89" s="130" t="str">
        <f>IF(ISBLANK(A89),"",VLOOKUP(A89,'Tabla de equipos'!$B$3:$D$107,3,FALSE))</f>
        <v/>
      </c>
      <c r="F89" s="132" t="str">
        <f t="shared" si="4"/>
        <v/>
      </c>
      <c r="G89" s="38" t="str">
        <f t="shared" si="3"/>
        <v/>
      </c>
      <c r="L89" s="101" t="str">
        <f>'Tabla de equipos'!B90</f>
        <v>Escaner de 13 a 39 páginas por minuto</v>
      </c>
    </row>
    <row r="90" spans="4:12" x14ac:dyDescent="0.2">
      <c r="D90" s="130" t="str">
        <f>IF(ISBLANK(A90),"",VLOOKUP(A90,'Tabla de equipos'!$B$3:$D$107,3,FALSE))</f>
        <v/>
      </c>
      <c r="F90" s="132" t="str">
        <f t="shared" si="4"/>
        <v/>
      </c>
      <c r="G90" s="38" t="str">
        <f t="shared" si="3"/>
        <v/>
      </c>
      <c r="L90" s="101" t="str">
        <f>'Tabla de equipos'!B91</f>
        <v>Escaner de 1 a 12 páginas por minuto</v>
      </c>
    </row>
    <row r="91" spans="4:12" x14ac:dyDescent="0.2">
      <c r="D91" s="130" t="str">
        <f>IF(ISBLANK(A91),"",VLOOKUP(A91,'Tabla de equipos'!$B$3:$D$107,3,FALSE))</f>
        <v/>
      </c>
      <c r="F91" s="132" t="str">
        <f t="shared" si="4"/>
        <v/>
      </c>
      <c r="G91" s="38" t="str">
        <f t="shared" si="3"/>
        <v/>
      </c>
      <c r="L91" s="101" t="str">
        <f>'Tabla de equipos'!B92</f>
        <v>Escaneres de mano</v>
      </c>
    </row>
    <row r="92" spans="4:12" x14ac:dyDescent="0.2">
      <c r="D92" s="130" t="str">
        <f>IF(ISBLANK(A92),"",VLOOKUP(A92,'Tabla de equipos'!$B$3:$D$107,3,FALSE))</f>
        <v/>
      </c>
      <c r="F92" s="132" t="str">
        <f t="shared" si="4"/>
        <v/>
      </c>
      <c r="G92" s="38" t="str">
        <f t="shared" si="3"/>
        <v/>
      </c>
      <c r="L92" s="101" t="str">
        <f>'Tabla de equipos'!B93</f>
        <v>Máquina de fax con escaner</v>
      </c>
    </row>
    <row r="93" spans="4:12" x14ac:dyDescent="0.2">
      <c r="D93" s="130" t="str">
        <f>IF(ISBLANK(A93),"",VLOOKUP(A93,'Tabla de equipos'!$B$3:$D$107,3,FALSE))</f>
        <v/>
      </c>
      <c r="F93" s="132" t="str">
        <f t="shared" si="4"/>
        <v/>
      </c>
      <c r="G93" s="38" t="str">
        <f t="shared" si="3"/>
        <v/>
      </c>
      <c r="L93" s="101" t="str">
        <f>'Tabla de equipos'!B94</f>
        <v>Máquina de fax con impresión</v>
      </c>
    </row>
    <row r="94" spans="4:12" x14ac:dyDescent="0.2">
      <c r="D94" s="130" t="str">
        <f>IF(ISBLANK(A94),"",VLOOKUP(A94,'Tabla de equipos'!$B$3:$D$107,3,FALSE))</f>
        <v/>
      </c>
      <c r="F94" s="132" t="str">
        <f t="shared" si="4"/>
        <v/>
      </c>
      <c r="G94" s="38" t="str">
        <f t="shared" si="3"/>
        <v/>
      </c>
      <c r="L94" s="101" t="str">
        <f>'Tabla de equipos'!B95</f>
        <v>Impresora monofuncional 1 - 39 ppm</v>
      </c>
    </row>
    <row r="95" spans="4:12" x14ac:dyDescent="0.2">
      <c r="D95" s="130" t="str">
        <f>IF(ISBLANK(A95),"",VLOOKUP(A95,'Tabla de equipos'!$B$3:$D$107,3,FALSE))</f>
        <v/>
      </c>
      <c r="F95" s="132" t="str">
        <f t="shared" si="4"/>
        <v/>
      </c>
      <c r="G95" s="38" t="str">
        <f t="shared" si="3"/>
        <v/>
      </c>
      <c r="L95" s="101" t="str">
        <f>'Tabla de equipos'!B96</f>
        <v>Impresoras tinta</v>
      </c>
    </row>
    <row r="96" spans="4:12" x14ac:dyDescent="0.2">
      <c r="D96" s="130" t="str">
        <f>IF(ISBLANK(A96),"",VLOOKUP(A96,'Tabla de equipos'!$B$3:$D$107,3,FALSE))</f>
        <v/>
      </c>
      <c r="F96" s="132" t="str">
        <f t="shared" si="4"/>
        <v/>
      </c>
      <c r="G96" s="38" t="str">
        <f t="shared" si="3"/>
        <v/>
      </c>
      <c r="L96" s="101" t="str">
        <f>'Tabla de equipos'!B97</f>
        <v>Impresoras laser</v>
      </c>
    </row>
    <row r="97" spans="4:12" x14ac:dyDescent="0.2">
      <c r="D97" s="130" t="str">
        <f>IF(ISBLANK(A97),"",VLOOKUP(A97,'Tabla de equipos'!$B$3:$D$107,3,FALSE))</f>
        <v/>
      </c>
      <c r="F97" s="132" t="str">
        <f t="shared" si="4"/>
        <v/>
      </c>
      <c r="G97" s="38" t="str">
        <f t="shared" si="3"/>
        <v/>
      </c>
      <c r="L97" s="101" t="str">
        <f>'Tabla de equipos'!B98</f>
        <v>Multifuncionales de inyección para impresión, copia y escaneo</v>
      </c>
    </row>
    <row r="98" spans="4:12" x14ac:dyDescent="0.2">
      <c r="D98" s="130" t="str">
        <f>IF(ISBLANK(A98),"",VLOOKUP(A98,'Tabla de equipos'!$B$3:$D$107,3,FALSE))</f>
        <v/>
      </c>
      <c r="F98" s="132" t="str">
        <f t="shared" si="4"/>
        <v/>
      </c>
      <c r="G98" s="38" t="str">
        <f t="shared" si="3"/>
        <v/>
      </c>
      <c r="L98" s="101" t="str">
        <f>'Tabla de equipos'!B99</f>
        <v>Multifuncionales láser para impresión, copia y escaneo</v>
      </c>
    </row>
    <row r="99" spans="4:12" x14ac:dyDescent="0.2">
      <c r="D99" s="130" t="str">
        <f>IF(ISBLANK(A99),"",VLOOKUP(A99,'Tabla de equipos'!$B$3:$D$107,3,FALSE))</f>
        <v/>
      </c>
      <c r="F99" s="132" t="str">
        <f t="shared" si="4"/>
        <v/>
      </c>
      <c r="G99" s="38" t="str">
        <f t="shared" si="3"/>
        <v/>
      </c>
      <c r="L99" s="101" t="str">
        <f>'Tabla de equipos'!B100</f>
        <v>Multifuncional de 1-9 páginas por mínuto tinta</v>
      </c>
    </row>
    <row r="100" spans="4:12" x14ac:dyDescent="0.2">
      <c r="D100" s="130" t="str">
        <f>IF(ISBLANK(A100),"",VLOOKUP(A100,'Tabla de equipos'!$B$3:$D$107,3,FALSE))</f>
        <v/>
      </c>
      <c r="F100" s="132" t="str">
        <f t="shared" si="4"/>
        <v/>
      </c>
      <c r="G100" s="38" t="str">
        <f t="shared" si="3"/>
        <v/>
      </c>
      <c r="L100" s="101" t="str">
        <f>'Tabla de equipos'!B101</f>
        <v>Multifuncional de  1-9 páginas por mínuto laser</v>
      </c>
    </row>
    <row r="101" spans="4:12" x14ac:dyDescent="0.2">
      <c r="D101" s="130" t="str">
        <f>IF(ISBLANK(A101),"",VLOOKUP(A101,'Tabla de equipos'!$B$3:$D$107,3,FALSE))</f>
        <v/>
      </c>
      <c r="F101" s="132" t="str">
        <f t="shared" si="4"/>
        <v/>
      </c>
      <c r="G101" s="38" t="str">
        <f t="shared" si="3"/>
        <v/>
      </c>
      <c r="L101" s="101" t="str">
        <f>'Tabla de equipos'!B102</f>
        <v>Multifuncional de 10 -19 páginas por mínuto tinta</v>
      </c>
    </row>
    <row r="102" spans="4:12" x14ac:dyDescent="0.2">
      <c r="D102" s="130" t="str">
        <f>IF(ISBLANK(A102),"",VLOOKUP(A102,'Tabla de equipos'!$B$3:$D$107,3,FALSE))</f>
        <v/>
      </c>
      <c r="F102" s="132" t="str">
        <f t="shared" si="4"/>
        <v/>
      </c>
      <c r="G102" s="38" t="str">
        <f t="shared" si="3"/>
        <v/>
      </c>
      <c r="L102" s="101" t="str">
        <f>'Tabla de equipos'!B103</f>
        <v>Multifuncional de 10 -19 páginas por mínuto laser</v>
      </c>
    </row>
    <row r="103" spans="4:12" x14ac:dyDescent="0.2">
      <c r="D103" s="130" t="str">
        <f>IF(ISBLANK(A103),"",VLOOKUP(A103,'Tabla de equipos'!$B$3:$D$107,3,FALSE))</f>
        <v/>
      </c>
      <c r="F103" s="132" t="str">
        <f t="shared" si="4"/>
        <v/>
      </c>
      <c r="G103" s="38" t="str">
        <f t="shared" si="3"/>
        <v/>
      </c>
      <c r="L103" s="101" t="str">
        <f>'Tabla de equipos'!B104</f>
        <v>Multifuncional 20 -39 páginas por mínuto tinta</v>
      </c>
    </row>
    <row r="104" spans="4:12" x14ac:dyDescent="0.2">
      <c r="D104" s="130" t="str">
        <f>IF(ISBLANK(A104),"",VLOOKUP(A104,'Tabla de equipos'!$B$3:$D$107,3,FALSE))</f>
        <v/>
      </c>
      <c r="F104" s="132" t="str">
        <f t="shared" si="4"/>
        <v/>
      </c>
      <c r="G104" s="38" t="str">
        <f t="shared" si="3"/>
        <v/>
      </c>
      <c r="L104" s="101" t="str">
        <f>'Tabla de equipos'!B105</f>
        <v>Multifuncional 20-39  páginas por mínuto laser</v>
      </c>
    </row>
    <row r="105" spans="4:12" x14ac:dyDescent="0.2">
      <c r="D105" s="130" t="str">
        <f>IF(ISBLANK(A105),"",VLOOKUP(A105,'Tabla de equipos'!$B$3:$D$107,3,FALSE))</f>
        <v/>
      </c>
      <c r="F105" s="132" t="str">
        <f t="shared" si="4"/>
        <v/>
      </c>
      <c r="G105" s="38" t="str">
        <f t="shared" si="3"/>
        <v/>
      </c>
      <c r="L105" s="101" t="str">
        <f>'Tabla de equipos'!B106</f>
        <v>Multifuncional de más de 39 páginas por mínuto tinta</v>
      </c>
    </row>
    <row r="106" spans="4:12" x14ac:dyDescent="0.2">
      <c r="D106" s="130" t="str">
        <f>IF(ISBLANK(A106),"",VLOOKUP(A106,'Tabla de equipos'!$B$3:$D$107,3,FALSE))</f>
        <v/>
      </c>
      <c r="F106" s="132" t="str">
        <f t="shared" si="4"/>
        <v/>
      </c>
      <c r="G106" s="38" t="str">
        <f t="shared" si="3"/>
        <v/>
      </c>
      <c r="L106" s="101" t="str">
        <f>'Tabla de equipos'!B107</f>
        <v>Multifuncional de más de 39 páginas por mínuto laser</v>
      </c>
    </row>
    <row r="107" spans="4:12" x14ac:dyDescent="0.2">
      <c r="D107" s="130" t="str">
        <f>IF(ISBLANK(A107),"",VLOOKUP(A107,'Tabla de equipos'!$B$3:$D$107,3,FALSE))</f>
        <v/>
      </c>
      <c r="F107" s="132" t="str">
        <f t="shared" si="4"/>
        <v/>
      </c>
      <c r="G107" s="38" t="str">
        <f t="shared" si="3"/>
        <v/>
      </c>
      <c r="L107" s="101"/>
    </row>
    <row r="108" spans="4:12" x14ac:dyDescent="0.2">
      <c r="D108" s="130" t="str">
        <f>IF(ISBLANK(A108),"",VLOOKUP(A108,'Tabla de equipos'!$B$3:$D$107,3,FALSE))</f>
        <v/>
      </c>
      <c r="F108" s="132" t="str">
        <f t="shared" si="4"/>
        <v/>
      </c>
      <c r="G108" s="38" t="str">
        <f t="shared" si="3"/>
        <v/>
      </c>
      <c r="L108" s="101"/>
    </row>
    <row r="109" spans="4:12" x14ac:dyDescent="0.2">
      <c r="D109" s="130" t="str">
        <f>IF(ISBLANK(A109),"",VLOOKUP(A109,'Tabla de equipos'!$B$3:$D$107,3,FALSE))</f>
        <v/>
      </c>
      <c r="F109" s="132" t="str">
        <f t="shared" si="4"/>
        <v/>
      </c>
      <c r="G109" s="38" t="str">
        <f t="shared" si="3"/>
        <v/>
      </c>
      <c r="L109" s="101"/>
    </row>
    <row r="110" spans="4:12" x14ac:dyDescent="0.2">
      <c r="D110" s="130" t="str">
        <f>IF(ISBLANK(A110),"",VLOOKUP(A110,'Tabla de equipos'!$B$3:$D$107,3,FALSE))</f>
        <v/>
      </c>
      <c r="F110" s="132" t="str">
        <f t="shared" si="4"/>
        <v/>
      </c>
      <c r="G110" s="38" t="str">
        <f t="shared" si="3"/>
        <v/>
      </c>
      <c r="L110" s="101"/>
    </row>
    <row r="111" spans="4:12" x14ac:dyDescent="0.2">
      <c r="D111" s="130" t="str">
        <f>IF(ISBLANK(A111),"",VLOOKUP(A111,'Tabla de equipos'!$B$3:$D$107,3,FALSE))</f>
        <v/>
      </c>
      <c r="F111" s="132" t="str">
        <f t="shared" si="4"/>
        <v/>
      </c>
      <c r="G111" s="38" t="str">
        <f t="shared" si="3"/>
        <v/>
      </c>
      <c r="L111" s="101"/>
    </row>
    <row r="112" spans="4:12" x14ac:dyDescent="0.2">
      <c r="D112" s="130" t="str">
        <f>IF(ISBLANK(A112),"",VLOOKUP(A112,'Tabla de equipos'!$B$3:$D$107,3,FALSE))</f>
        <v/>
      </c>
      <c r="F112" s="132" t="str">
        <f t="shared" si="4"/>
        <v/>
      </c>
      <c r="G112" s="38" t="str">
        <f t="shared" si="3"/>
        <v/>
      </c>
      <c r="L112" s="101"/>
    </row>
    <row r="113" spans="4:12" x14ac:dyDescent="0.2">
      <c r="D113" s="130" t="str">
        <f>IF(ISBLANK(A113),"",VLOOKUP(A113,'Tabla de equipos'!$B$3:$D$107,3,FALSE))</f>
        <v/>
      </c>
      <c r="F113" s="132" t="str">
        <f t="shared" si="4"/>
        <v/>
      </c>
      <c r="G113" s="38" t="str">
        <f t="shared" si="3"/>
        <v/>
      </c>
      <c r="L113" s="101"/>
    </row>
    <row r="114" spans="4:12" x14ac:dyDescent="0.2">
      <c r="D114" s="130" t="str">
        <f>IF(ISBLANK(A114),"",VLOOKUP(A114,'Tabla de equipos'!$B$3:$D$107,3,FALSE))</f>
        <v/>
      </c>
      <c r="F114" s="132" t="str">
        <f t="shared" si="4"/>
        <v/>
      </c>
      <c r="G114" s="38" t="str">
        <f t="shared" si="3"/>
        <v/>
      </c>
      <c r="L114" s="101"/>
    </row>
    <row r="115" spans="4:12" x14ac:dyDescent="0.2">
      <c r="D115" s="130" t="str">
        <f>IF(ISBLANK(A115),"",VLOOKUP(A115,'Tabla de equipos'!$B$3:$D$107,3,FALSE))</f>
        <v/>
      </c>
      <c r="F115" s="132" t="str">
        <f t="shared" si="4"/>
        <v/>
      </c>
      <c r="G115" s="38" t="str">
        <f t="shared" si="3"/>
        <v/>
      </c>
      <c r="L115" s="101"/>
    </row>
    <row r="116" spans="4:12" x14ac:dyDescent="0.2">
      <c r="D116" s="130" t="str">
        <f>IF(ISBLANK(A116),"",VLOOKUP(A116,'Tabla de equipos'!$B$3:$D$107,3,FALSE))</f>
        <v/>
      </c>
      <c r="F116" s="132" t="str">
        <f t="shared" si="4"/>
        <v/>
      </c>
      <c r="G116" s="38" t="str">
        <f t="shared" si="3"/>
        <v/>
      </c>
      <c r="L116" s="101"/>
    </row>
    <row r="117" spans="4:12" x14ac:dyDescent="0.2">
      <c r="D117" s="130" t="str">
        <f>IF(ISBLANK(A117),"",VLOOKUP(A117,'Tabla de equipos'!$B$3:$D$107,3,FALSE))</f>
        <v/>
      </c>
      <c r="F117" s="132" t="str">
        <f t="shared" si="4"/>
        <v/>
      </c>
      <c r="G117" s="38"/>
      <c r="L117" s="101"/>
    </row>
    <row r="118" spans="4:12" x14ac:dyDescent="0.2">
      <c r="D118" s="130" t="str">
        <f>IF(ISBLANK(A118),"",VLOOKUP(A118,'Tabla de equipos'!$B$3:$D$107,3,FALSE))</f>
        <v/>
      </c>
      <c r="F118" s="132" t="str">
        <f t="shared" si="4"/>
        <v/>
      </c>
      <c r="G118" s="38"/>
      <c r="L118" s="101"/>
    </row>
    <row r="119" spans="4:12" x14ac:dyDescent="0.2">
      <c r="D119" s="130" t="str">
        <f>IF(ISBLANK(A119),"",VLOOKUP(A119,'Tabla de equipos'!$B$3:$D$107,3,FALSE))</f>
        <v/>
      </c>
      <c r="F119" s="132" t="str">
        <f t="shared" si="4"/>
        <v/>
      </c>
      <c r="G119" s="38"/>
      <c r="L119" s="101"/>
    </row>
    <row r="120" spans="4:12" x14ac:dyDescent="0.2">
      <c r="D120" s="130" t="str">
        <f>IF(ISBLANK(A120),"",VLOOKUP(A120,'Tabla de equipos'!$B$3:$D$107,3,FALSE))</f>
        <v/>
      </c>
      <c r="F120" s="132" t="str">
        <f t="shared" si="4"/>
        <v/>
      </c>
      <c r="G120" s="38"/>
      <c r="L120" s="101"/>
    </row>
    <row r="121" spans="4:12" x14ac:dyDescent="0.2">
      <c r="D121" s="130" t="str">
        <f>IF(ISBLANK(A121),"",VLOOKUP(A121,'Tabla de equipos'!$B$3:$D$107,3,FALSE))</f>
        <v/>
      </c>
      <c r="F121" s="132" t="str">
        <f t="shared" si="4"/>
        <v/>
      </c>
      <c r="G121" s="38"/>
      <c r="L121" s="101"/>
    </row>
    <row r="122" spans="4:12" x14ac:dyDescent="0.2">
      <c r="D122" s="130" t="str">
        <f>IF(ISBLANK(A122),"",VLOOKUP(A122,'Tabla de equipos'!$B$3:$D$107,3,FALSE))</f>
        <v/>
      </c>
      <c r="F122" s="132" t="str">
        <f t="shared" si="4"/>
        <v/>
      </c>
      <c r="G122" s="38"/>
      <c r="L122" s="101"/>
    </row>
    <row r="123" spans="4:12" x14ac:dyDescent="0.2">
      <c r="D123" s="130" t="str">
        <f>IF(ISBLANK(A123),"",VLOOKUP(A123,'Tabla de equipos'!$B$3:$D$107,3,FALSE))</f>
        <v/>
      </c>
      <c r="F123" s="132" t="str">
        <f t="shared" si="4"/>
        <v/>
      </c>
      <c r="G123" s="38"/>
      <c r="L123" s="101"/>
    </row>
    <row r="124" spans="4:12" x14ac:dyDescent="0.2">
      <c r="D124" s="130" t="str">
        <f>IF(ISBLANK(A124),"",VLOOKUP(A124,'Tabla de equipos'!$B$3:$D$107,3,FALSE))</f>
        <v/>
      </c>
      <c r="F124" s="132" t="str">
        <f t="shared" si="4"/>
        <v/>
      </c>
      <c r="G124" s="38"/>
      <c r="L124" s="101"/>
    </row>
    <row r="125" spans="4:12" x14ac:dyDescent="0.2">
      <c r="D125" s="130" t="str">
        <f>IF(ISBLANK(A125),"",VLOOKUP(A125,'Tabla de equipos'!$B$3:$D$107,3,FALSE))</f>
        <v/>
      </c>
      <c r="F125" s="132" t="str">
        <f t="shared" si="4"/>
        <v/>
      </c>
      <c r="G125" s="38"/>
      <c r="L125" s="101"/>
    </row>
    <row r="126" spans="4:12" x14ac:dyDescent="0.2">
      <c r="D126" s="130" t="str">
        <f>IF(ISBLANK(A126),"",VLOOKUP(A126,'Tabla de equipos'!$B$3:$D$107,3,FALSE))</f>
        <v/>
      </c>
      <c r="F126" s="132" t="str">
        <f t="shared" si="4"/>
        <v/>
      </c>
      <c r="G126" s="38"/>
      <c r="L126" s="101"/>
    </row>
    <row r="127" spans="4:12" x14ac:dyDescent="0.2">
      <c r="D127" s="130" t="str">
        <f>IF(ISBLANK(A127),"",VLOOKUP(A127,'Tabla de equipos'!$B$3:$D$107,3,FALSE))</f>
        <v/>
      </c>
      <c r="F127" s="132" t="str">
        <f t="shared" si="4"/>
        <v/>
      </c>
      <c r="G127" s="38"/>
      <c r="L127" s="101"/>
    </row>
    <row r="128" spans="4:12" x14ac:dyDescent="0.2">
      <c r="D128" s="130" t="str">
        <f>IF(ISBLANK(A128),"",VLOOKUP(A128,'Tabla de equipos'!$B$3:$D$107,3,FALSE))</f>
        <v/>
      </c>
      <c r="F128" s="132" t="str">
        <f t="shared" si="4"/>
        <v/>
      </c>
      <c r="G128" s="38"/>
      <c r="L128" s="101"/>
    </row>
    <row r="129" spans="4:12" x14ac:dyDescent="0.2">
      <c r="D129" s="130" t="str">
        <f>IF(ISBLANK(A129),"",VLOOKUP(A129,'Tabla de equipos'!$B$3:$D$107,3,FALSE))</f>
        <v/>
      </c>
      <c r="F129" s="132" t="str">
        <f t="shared" si="4"/>
        <v/>
      </c>
      <c r="G129" s="38"/>
      <c r="L129" s="101"/>
    </row>
    <row r="130" spans="4:12" x14ac:dyDescent="0.2">
      <c r="D130" s="130" t="str">
        <f>IF(ISBLANK(A130),"",VLOOKUP(A130,'Tabla de equipos'!$B$3:$D$107,3,FALSE))</f>
        <v/>
      </c>
      <c r="F130" s="132" t="str">
        <f t="shared" si="4"/>
        <v/>
      </c>
      <c r="G130" s="38"/>
      <c r="L130" s="101"/>
    </row>
    <row r="131" spans="4:12" x14ac:dyDescent="0.2">
      <c r="D131" s="130" t="str">
        <f>IF(ISBLANK(A131),"",VLOOKUP(A131,'Tabla de equipos'!$B$3:$D$107,3,FALSE))</f>
        <v/>
      </c>
      <c r="F131" s="132" t="str">
        <f t="shared" si="4"/>
        <v/>
      </c>
      <c r="G131" s="38"/>
      <c r="L131" s="101"/>
    </row>
    <row r="132" spans="4:12" x14ac:dyDescent="0.2">
      <c r="D132" s="130" t="str">
        <f>IF(ISBLANK(A132),"",VLOOKUP(A132,'Tabla de equipos'!$B$3:$D$107,3,FALSE))</f>
        <v/>
      </c>
      <c r="F132" s="132" t="str">
        <f t="shared" si="4"/>
        <v/>
      </c>
      <c r="G132" s="38"/>
      <c r="L132" s="101"/>
    </row>
    <row r="133" spans="4:12" x14ac:dyDescent="0.2">
      <c r="D133" s="130" t="str">
        <f>IF(ISBLANK(A133),"",VLOOKUP(A133,'Tabla de equipos'!$B$3:$D$107,3,FALSE))</f>
        <v/>
      </c>
      <c r="F133" s="132" t="str">
        <f t="shared" si="4"/>
        <v/>
      </c>
      <c r="G133" s="38"/>
      <c r="L133" s="101"/>
    </row>
    <row r="134" spans="4:12" x14ac:dyDescent="0.2">
      <c r="D134" s="130" t="str">
        <f>IF(ISBLANK(A134),"",VLOOKUP(A134,'Tabla de equipos'!$B$3:$D$107,3,FALSE))</f>
        <v/>
      </c>
      <c r="F134" s="132" t="str">
        <f t="shared" si="4"/>
        <v/>
      </c>
      <c r="G134" s="38"/>
      <c r="L134" s="101"/>
    </row>
    <row r="135" spans="4:12" x14ac:dyDescent="0.2">
      <c r="D135" s="130" t="str">
        <f>IF(ISBLANK(A135),"",VLOOKUP(A135,'Tabla de equipos'!$B$3:$D$107,3,FALSE))</f>
        <v/>
      </c>
      <c r="F135" s="132" t="str">
        <f t="shared" si="4"/>
        <v/>
      </c>
      <c r="G135" s="38"/>
      <c r="L135" s="101"/>
    </row>
    <row r="136" spans="4:12" x14ac:dyDescent="0.2">
      <c r="D136" s="130" t="str">
        <f>IF(ISBLANK(A136),"",VLOOKUP(A136,'Tabla de equipos'!$B$3:$D$107,3,FALSE))</f>
        <v/>
      </c>
      <c r="F136" s="132" t="str">
        <f t="shared" si="4"/>
        <v/>
      </c>
      <c r="G136" s="38"/>
      <c r="L136" s="101"/>
    </row>
    <row r="137" spans="4:12" x14ac:dyDescent="0.2">
      <c r="D137" s="130" t="str">
        <f>IF(ISBLANK(A137),"",VLOOKUP(A137,'Tabla de equipos'!$B$3:$D$107,3,FALSE))</f>
        <v/>
      </c>
      <c r="F137" s="132" t="str">
        <f t="shared" si="4"/>
        <v/>
      </c>
      <c r="G137" s="38"/>
      <c r="L137" s="101"/>
    </row>
    <row r="138" spans="4:12" x14ac:dyDescent="0.2">
      <c r="D138" s="130" t="str">
        <f>IF(ISBLANK(A138),"",VLOOKUP(A138,'Tabla de equipos'!$B$3:$D$107,3,FALSE))</f>
        <v/>
      </c>
      <c r="F138" s="132" t="str">
        <f t="shared" si="4"/>
        <v/>
      </c>
      <c r="G138" s="38"/>
      <c r="L138" s="101"/>
    </row>
    <row r="139" spans="4:12" x14ac:dyDescent="0.2">
      <c r="D139" s="130" t="str">
        <f>IF(ISBLANK(A139),"",VLOOKUP(A139,'Tabla de equipos'!$B$3:$D$107,3,FALSE))</f>
        <v/>
      </c>
      <c r="F139" s="132" t="str">
        <f t="shared" si="4"/>
        <v/>
      </c>
      <c r="G139" s="38"/>
      <c r="L139" s="101"/>
    </row>
    <row r="140" spans="4:12" x14ac:dyDescent="0.2">
      <c r="D140" s="130" t="str">
        <f>IF(ISBLANK(A140),"",VLOOKUP(A140,'Tabla de equipos'!$B$3:$D$107,3,FALSE))</f>
        <v/>
      </c>
      <c r="F140" s="132" t="str">
        <f t="shared" si="4"/>
        <v/>
      </c>
      <c r="G140" s="38"/>
      <c r="L140" s="101"/>
    </row>
    <row r="141" spans="4:12" x14ac:dyDescent="0.2">
      <c r="D141" s="130" t="str">
        <f>IF(ISBLANK(A141),"",VLOOKUP(A141,'Tabla de equipos'!$B$3:$D$107,3,FALSE))</f>
        <v/>
      </c>
      <c r="F141" s="132" t="str">
        <f t="shared" si="4"/>
        <v/>
      </c>
      <c r="G141" s="38"/>
      <c r="L141" s="101"/>
    </row>
    <row r="142" spans="4:12" x14ac:dyDescent="0.2">
      <c r="D142" s="130" t="str">
        <f>IF(ISBLANK(A142),"",VLOOKUP(A142,'Tabla de equipos'!$B$3:$D$107,3,FALSE))</f>
        <v/>
      </c>
      <c r="F142" s="132" t="str">
        <f t="shared" si="4"/>
        <v/>
      </c>
      <c r="G142" s="38"/>
      <c r="L142" s="101"/>
    </row>
    <row r="143" spans="4:12" x14ac:dyDescent="0.2">
      <c r="D143" s="130" t="str">
        <f>IF(ISBLANK(A143),"",VLOOKUP(A143,'Tabla de equipos'!$B$3:$D$107,3,FALSE))</f>
        <v/>
      </c>
      <c r="F143" s="132" t="str">
        <f t="shared" si="4"/>
        <v/>
      </c>
      <c r="G143" s="38"/>
      <c r="L143" s="101"/>
    </row>
    <row r="144" spans="4:12" x14ac:dyDescent="0.2">
      <c r="D144" s="130" t="str">
        <f>IF(ISBLANK(A144),"",VLOOKUP(A144,'Tabla de equipos'!$B$3:$D$107,3,FALSE))</f>
        <v/>
      </c>
      <c r="F144" s="132" t="str">
        <f t="shared" si="4"/>
        <v/>
      </c>
      <c r="G144" s="38"/>
      <c r="L144" s="101"/>
    </row>
    <row r="145" spans="4:12" x14ac:dyDescent="0.2">
      <c r="D145" s="130" t="str">
        <f>IF(ISBLANK(A145),"",VLOOKUP(A145,'Tabla de equipos'!$B$3:$D$107,3,FALSE))</f>
        <v/>
      </c>
      <c r="F145" s="132" t="str">
        <f t="shared" si="4"/>
        <v/>
      </c>
      <c r="G145" s="38"/>
      <c r="L145" s="101"/>
    </row>
    <row r="146" spans="4:12" x14ac:dyDescent="0.2">
      <c r="D146" s="130" t="str">
        <f>IF(ISBLANK(A146),"",VLOOKUP(A146,'Tabla de equipos'!$B$3:$D$107,3,FALSE))</f>
        <v/>
      </c>
      <c r="F146" s="132" t="str">
        <f t="shared" si="4"/>
        <v/>
      </c>
      <c r="G146" s="38"/>
      <c r="L146" s="101"/>
    </row>
    <row r="147" spans="4:12" x14ac:dyDescent="0.2">
      <c r="D147" s="130" t="str">
        <f>IF(ISBLANK(A147),"",VLOOKUP(A147,'Tabla de equipos'!$B$3:$D$107,3,FALSE))</f>
        <v/>
      </c>
      <c r="F147" s="132" t="str">
        <f t="shared" si="4"/>
        <v/>
      </c>
      <c r="G147" s="38"/>
      <c r="L147" s="101"/>
    </row>
    <row r="148" spans="4:12" x14ac:dyDescent="0.2">
      <c r="D148" s="130" t="str">
        <f>IF(ISBLANK(A148),"",VLOOKUP(A148,'Tabla de equipos'!$B$3:$D$107,3,FALSE))</f>
        <v/>
      </c>
      <c r="F148" s="132" t="str">
        <f t="shared" ref="F148:F211" si="5">IF(AND(E148="",A148=""),"",IF(AND(A148&lt;&gt;"",E148=""),"Falta incluir unidades",IF(AND(A148&lt;&gt;"",E148&gt;0),"","Falta elegir equipo/soporte")))</f>
        <v/>
      </c>
      <c r="G148" s="38"/>
      <c r="L148" s="101"/>
    </row>
    <row r="149" spans="4:12" x14ac:dyDescent="0.2">
      <c r="D149" s="130" t="str">
        <f>IF(ISBLANK(A149),"",VLOOKUP(A149,'Tabla de equipos'!$B$3:$D$107,3,FALSE))</f>
        <v/>
      </c>
      <c r="F149" s="132" t="str">
        <f t="shared" si="5"/>
        <v/>
      </c>
      <c r="G149" s="38"/>
      <c r="L149" s="101"/>
    </row>
    <row r="150" spans="4:12" x14ac:dyDescent="0.2">
      <c r="D150" s="130" t="str">
        <f>IF(ISBLANK(A150),"",VLOOKUP(A150,'Tabla de equipos'!$B$3:$D$107,3,FALSE))</f>
        <v/>
      </c>
      <c r="F150" s="132" t="str">
        <f t="shared" si="5"/>
        <v/>
      </c>
      <c r="G150" s="38"/>
      <c r="L150" s="101"/>
    </row>
    <row r="151" spans="4:12" x14ac:dyDescent="0.2">
      <c r="D151" s="130" t="str">
        <f>IF(ISBLANK(A151),"",VLOOKUP(A151,'Tabla de equipos'!$B$3:$D$107,3,FALSE))</f>
        <v/>
      </c>
      <c r="F151" s="132" t="str">
        <f t="shared" si="5"/>
        <v/>
      </c>
      <c r="G151" s="38"/>
      <c r="L151" s="101"/>
    </row>
    <row r="152" spans="4:12" x14ac:dyDescent="0.2">
      <c r="D152" s="130" t="str">
        <f>IF(ISBLANK(A152),"",VLOOKUP(A152,'Tabla de equipos'!$B$3:$D$107,3,FALSE))</f>
        <v/>
      </c>
      <c r="F152" s="132" t="str">
        <f t="shared" si="5"/>
        <v/>
      </c>
      <c r="G152" s="38"/>
      <c r="L152" s="101"/>
    </row>
    <row r="153" spans="4:12" x14ac:dyDescent="0.2">
      <c r="D153" s="130" t="str">
        <f>IF(ISBLANK(A153),"",VLOOKUP(A153,'Tabla de equipos'!$B$3:$D$107,3,FALSE))</f>
        <v/>
      </c>
      <c r="F153" s="132" t="str">
        <f t="shared" si="5"/>
        <v/>
      </c>
      <c r="G153" s="38"/>
      <c r="L153" s="101"/>
    </row>
    <row r="154" spans="4:12" x14ac:dyDescent="0.2">
      <c r="D154" s="130" t="str">
        <f>IF(ISBLANK(A154),"",VLOOKUP(A154,'Tabla de equipos'!$B$3:$D$107,3,FALSE))</f>
        <v/>
      </c>
      <c r="F154" s="132" t="str">
        <f t="shared" si="5"/>
        <v/>
      </c>
      <c r="G154" s="38"/>
      <c r="L154" s="101"/>
    </row>
    <row r="155" spans="4:12" x14ac:dyDescent="0.2">
      <c r="D155" s="130" t="str">
        <f>IF(ISBLANK(A155),"",VLOOKUP(A155,'Tabla de equipos'!$B$3:$D$107,3,FALSE))</f>
        <v/>
      </c>
      <c r="F155" s="132" t="str">
        <f t="shared" si="5"/>
        <v/>
      </c>
      <c r="G155" s="38"/>
    </row>
    <row r="156" spans="4:12" x14ac:dyDescent="0.2">
      <c r="D156" s="130" t="str">
        <f>IF(ISBLANK(A156),"",VLOOKUP(A156,'Tabla de equipos'!$B$3:$D$107,3,FALSE))</f>
        <v/>
      </c>
      <c r="F156" s="132" t="str">
        <f t="shared" si="5"/>
        <v/>
      </c>
      <c r="G156" s="38"/>
    </row>
    <row r="157" spans="4:12" x14ac:dyDescent="0.2">
      <c r="D157" s="130" t="str">
        <f>IF(ISBLANK(A157),"",VLOOKUP(A157,'Tabla de equipos'!$B$3:$D$107,3,FALSE))</f>
        <v/>
      </c>
      <c r="F157" s="132" t="str">
        <f t="shared" si="5"/>
        <v/>
      </c>
      <c r="G157" s="38"/>
    </row>
    <row r="158" spans="4:12" x14ac:dyDescent="0.2">
      <c r="D158" s="130" t="str">
        <f>IF(ISBLANK(A158),"",VLOOKUP(A158,'Tabla de equipos'!$B$3:$D$107,3,FALSE))</f>
        <v/>
      </c>
      <c r="F158" s="132" t="str">
        <f t="shared" si="5"/>
        <v/>
      </c>
      <c r="G158" s="38"/>
    </row>
    <row r="159" spans="4:12" x14ac:dyDescent="0.2">
      <c r="D159" s="130" t="str">
        <f>IF(ISBLANK(A159),"",VLOOKUP(A159,'Tabla de equipos'!$B$3:$D$107,3,FALSE))</f>
        <v/>
      </c>
      <c r="F159" s="132" t="str">
        <f t="shared" si="5"/>
        <v/>
      </c>
      <c r="G159" s="38"/>
    </row>
    <row r="160" spans="4:12" x14ac:dyDescent="0.2">
      <c r="D160" s="130" t="str">
        <f>IF(ISBLANK(A160),"",VLOOKUP(A160,'Tabla de equipos'!$B$3:$D$107,3,FALSE))</f>
        <v/>
      </c>
      <c r="F160" s="132" t="str">
        <f t="shared" si="5"/>
        <v/>
      </c>
      <c r="G160" s="38"/>
    </row>
    <row r="161" spans="4:7" x14ac:dyDescent="0.2">
      <c r="D161" s="130" t="str">
        <f>IF(ISBLANK(A161),"",VLOOKUP(A161,'Tabla de equipos'!$B$3:$D$107,3,FALSE))</f>
        <v/>
      </c>
      <c r="F161" s="132" t="str">
        <f t="shared" si="5"/>
        <v/>
      </c>
      <c r="G161" s="38"/>
    </row>
    <row r="162" spans="4:7" x14ac:dyDescent="0.2">
      <c r="D162" s="130" t="str">
        <f>IF(ISBLANK(A162),"",VLOOKUP(A162,'Tabla de equipos'!$B$3:$D$107,3,FALSE))</f>
        <v/>
      </c>
      <c r="F162" s="132" t="str">
        <f t="shared" si="5"/>
        <v/>
      </c>
      <c r="G162" s="38"/>
    </row>
    <row r="163" spans="4:7" x14ac:dyDescent="0.2">
      <c r="D163" s="130" t="str">
        <f>IF(ISBLANK(A163),"",VLOOKUP(A163,'Tabla de equipos'!$B$3:$D$107,3,FALSE))</f>
        <v/>
      </c>
      <c r="F163" s="132" t="str">
        <f t="shared" si="5"/>
        <v/>
      </c>
      <c r="G163" s="38"/>
    </row>
    <row r="164" spans="4:7" x14ac:dyDescent="0.2">
      <c r="D164" s="130" t="str">
        <f>IF(ISBLANK(A164),"",VLOOKUP(A164,'Tabla de equipos'!$B$3:$D$107,3,FALSE))</f>
        <v/>
      </c>
      <c r="F164" s="132" t="str">
        <f t="shared" si="5"/>
        <v/>
      </c>
      <c r="G164" s="38"/>
    </row>
    <row r="165" spans="4:7" x14ac:dyDescent="0.2">
      <c r="D165" s="130" t="str">
        <f>IF(ISBLANK(A165),"",VLOOKUP(A165,'Tabla de equipos'!$B$3:$D$107,3,FALSE))</f>
        <v/>
      </c>
      <c r="F165" s="132" t="str">
        <f t="shared" si="5"/>
        <v/>
      </c>
      <c r="G165" s="38"/>
    </row>
    <row r="166" spans="4:7" x14ac:dyDescent="0.2">
      <c r="D166" s="130" t="str">
        <f>IF(ISBLANK(A166),"",VLOOKUP(A166,'Tabla de equipos'!$B$3:$D$107,3,FALSE))</f>
        <v/>
      </c>
      <c r="F166" s="132" t="str">
        <f t="shared" si="5"/>
        <v/>
      </c>
      <c r="G166" s="38"/>
    </row>
    <row r="167" spans="4:7" x14ac:dyDescent="0.2">
      <c r="D167" s="130" t="str">
        <f>IF(ISBLANK(A167),"",VLOOKUP(A167,'Tabla de equipos'!$B$3:$D$107,3,FALSE))</f>
        <v/>
      </c>
      <c r="F167" s="132" t="str">
        <f t="shared" si="5"/>
        <v/>
      </c>
      <c r="G167" s="38"/>
    </row>
    <row r="168" spans="4:7" x14ac:dyDescent="0.2">
      <c r="D168" s="130" t="str">
        <f>IF(ISBLANK(A168),"",VLOOKUP(A168,'Tabla de equipos'!$B$3:$D$107,3,FALSE))</f>
        <v/>
      </c>
      <c r="F168" s="132" t="str">
        <f t="shared" si="5"/>
        <v/>
      </c>
      <c r="G168" s="38"/>
    </row>
    <row r="169" spans="4:7" x14ac:dyDescent="0.2">
      <c r="D169" s="130" t="str">
        <f>IF(ISBLANK(A169),"",VLOOKUP(A169,'Tabla de equipos'!$B$3:$D$107,3,FALSE))</f>
        <v/>
      </c>
      <c r="F169" s="132" t="str">
        <f t="shared" si="5"/>
        <v/>
      </c>
      <c r="G169" s="38"/>
    </row>
    <row r="170" spans="4:7" x14ac:dyDescent="0.2">
      <c r="D170" s="130" t="str">
        <f>IF(ISBLANK(A170),"",VLOOKUP(A170,'Tabla de equipos'!$B$3:$D$107,3,FALSE))</f>
        <v/>
      </c>
      <c r="F170" s="132" t="str">
        <f t="shared" si="5"/>
        <v/>
      </c>
      <c r="G170" s="38"/>
    </row>
    <row r="171" spans="4:7" x14ac:dyDescent="0.2">
      <c r="D171" s="130" t="str">
        <f>IF(ISBLANK(A171),"",VLOOKUP(A171,'Tabla de equipos'!$B$3:$D$107,3,FALSE))</f>
        <v/>
      </c>
      <c r="F171" s="132" t="str">
        <f t="shared" si="5"/>
        <v/>
      </c>
      <c r="G171" s="38"/>
    </row>
    <row r="172" spans="4:7" x14ac:dyDescent="0.2">
      <c r="D172" s="130" t="str">
        <f>IF(ISBLANK(A172),"",VLOOKUP(A172,'Tabla de equipos'!$B$3:$D$107,3,FALSE))</f>
        <v/>
      </c>
      <c r="F172" s="132" t="str">
        <f t="shared" si="5"/>
        <v/>
      </c>
      <c r="G172" s="38"/>
    </row>
    <row r="173" spans="4:7" x14ac:dyDescent="0.2">
      <c r="D173" s="130" t="str">
        <f>IF(ISBLANK(A173),"",VLOOKUP(A173,'Tabla de equipos'!$B$3:$D$107,3,FALSE))</f>
        <v/>
      </c>
      <c r="F173" s="132" t="str">
        <f t="shared" si="5"/>
        <v/>
      </c>
      <c r="G173" s="38"/>
    </row>
    <row r="174" spans="4:7" x14ac:dyDescent="0.2">
      <c r="D174" s="130" t="str">
        <f>IF(ISBLANK(A174),"",VLOOKUP(A174,'Tabla de equipos'!$B$3:$D$107,3,FALSE))</f>
        <v/>
      </c>
      <c r="F174" s="132" t="str">
        <f t="shared" si="5"/>
        <v/>
      </c>
      <c r="G174" s="38"/>
    </row>
    <row r="175" spans="4:7" x14ac:dyDescent="0.2">
      <c r="D175" s="130" t="str">
        <f>IF(ISBLANK(A175),"",VLOOKUP(A175,'Tabla de equipos'!$B$3:$D$107,3,FALSE))</f>
        <v/>
      </c>
      <c r="F175" s="132" t="str">
        <f t="shared" si="5"/>
        <v/>
      </c>
      <c r="G175" s="38"/>
    </row>
    <row r="176" spans="4:7" x14ac:dyDescent="0.2">
      <c r="D176" s="130" t="str">
        <f>IF(ISBLANK(A176),"",VLOOKUP(A176,'Tabla de equipos'!$B$3:$D$107,3,FALSE))</f>
        <v/>
      </c>
      <c r="F176" s="132" t="str">
        <f t="shared" si="5"/>
        <v/>
      </c>
      <c r="G176" s="38"/>
    </row>
    <row r="177" spans="4:7" x14ac:dyDescent="0.2">
      <c r="D177" s="130" t="str">
        <f>IF(ISBLANK(A177),"",VLOOKUP(A177,'Tabla de equipos'!$B$3:$D$107,3,FALSE))</f>
        <v/>
      </c>
      <c r="F177" s="132" t="str">
        <f t="shared" si="5"/>
        <v/>
      </c>
      <c r="G177" s="38"/>
    </row>
    <row r="178" spans="4:7" x14ac:dyDescent="0.2">
      <c r="D178" s="130" t="str">
        <f>IF(ISBLANK(A178),"",VLOOKUP(A178,'Tabla de equipos'!$B$3:$D$107,3,FALSE))</f>
        <v/>
      </c>
      <c r="F178" s="132" t="str">
        <f t="shared" si="5"/>
        <v/>
      </c>
      <c r="G178" s="38"/>
    </row>
    <row r="179" spans="4:7" x14ac:dyDescent="0.2">
      <c r="D179" s="130" t="str">
        <f>IF(ISBLANK(A179),"",VLOOKUP(A179,'Tabla de equipos'!$B$3:$D$107,3,FALSE))</f>
        <v/>
      </c>
      <c r="F179" s="132" t="str">
        <f t="shared" si="5"/>
        <v/>
      </c>
      <c r="G179" s="38"/>
    </row>
    <row r="180" spans="4:7" x14ac:dyDescent="0.2">
      <c r="D180" s="130" t="str">
        <f>IF(ISBLANK(A180),"",VLOOKUP(A180,'Tabla de equipos'!$B$3:$D$107,3,FALSE))</f>
        <v/>
      </c>
      <c r="F180" s="132" t="str">
        <f t="shared" si="5"/>
        <v/>
      </c>
      <c r="G180" s="38"/>
    </row>
    <row r="181" spans="4:7" x14ac:dyDescent="0.2">
      <c r="D181" s="130" t="str">
        <f>IF(ISBLANK(A181),"",VLOOKUP(A181,'Tabla de equipos'!$B$3:$D$107,3,FALSE))</f>
        <v/>
      </c>
      <c r="F181" s="132" t="str">
        <f t="shared" si="5"/>
        <v/>
      </c>
      <c r="G181" s="38"/>
    </row>
    <row r="182" spans="4:7" x14ac:dyDescent="0.2">
      <c r="D182" s="130" t="str">
        <f>IF(ISBLANK(A182),"",VLOOKUP(A182,'Tabla de equipos'!$B$3:$D$107,3,FALSE))</f>
        <v/>
      </c>
      <c r="F182" s="132" t="str">
        <f t="shared" si="5"/>
        <v/>
      </c>
      <c r="G182" s="38"/>
    </row>
    <row r="183" spans="4:7" x14ac:dyDescent="0.2">
      <c r="D183" s="130" t="str">
        <f>IF(ISBLANK(A183),"",VLOOKUP(A183,'Tabla de equipos'!$B$3:$D$107,3,FALSE))</f>
        <v/>
      </c>
      <c r="F183" s="132" t="str">
        <f t="shared" si="5"/>
        <v/>
      </c>
      <c r="G183" s="38"/>
    </row>
    <row r="184" spans="4:7" x14ac:dyDescent="0.2">
      <c r="D184" s="130" t="str">
        <f>IF(ISBLANK(A184),"",VLOOKUP(A184,'Tabla de equipos'!$B$3:$D$107,3,FALSE))</f>
        <v/>
      </c>
      <c r="F184" s="132" t="str">
        <f t="shared" si="5"/>
        <v/>
      </c>
      <c r="G184" s="38"/>
    </row>
    <row r="185" spans="4:7" x14ac:dyDescent="0.2">
      <c r="D185" s="130" t="str">
        <f>IF(ISBLANK(A185),"",VLOOKUP(A185,'Tabla de equipos'!$B$3:$D$107,3,FALSE))</f>
        <v/>
      </c>
      <c r="F185" s="132" t="str">
        <f t="shared" si="5"/>
        <v/>
      </c>
      <c r="G185" s="38"/>
    </row>
    <row r="186" spans="4:7" x14ac:dyDescent="0.2">
      <c r="D186" s="130" t="str">
        <f>IF(ISBLANK(A186),"",VLOOKUP(A186,'Tabla de equipos'!$B$3:$D$107,3,FALSE))</f>
        <v/>
      </c>
      <c r="F186" s="132" t="str">
        <f t="shared" si="5"/>
        <v/>
      </c>
      <c r="G186" s="38"/>
    </row>
    <row r="187" spans="4:7" x14ac:dyDescent="0.2">
      <c r="D187" s="130" t="str">
        <f>IF(ISBLANK(A187),"",VLOOKUP(A187,'Tabla de equipos'!$B$3:$D$107,3,FALSE))</f>
        <v/>
      </c>
      <c r="F187" s="132" t="str">
        <f t="shared" si="5"/>
        <v/>
      </c>
      <c r="G187" s="38"/>
    </row>
    <row r="188" spans="4:7" x14ac:dyDescent="0.2">
      <c r="D188" s="130" t="str">
        <f>IF(ISBLANK(A188),"",VLOOKUP(A188,'Tabla de equipos'!$B$3:$D$107,3,FALSE))</f>
        <v/>
      </c>
      <c r="F188" s="132" t="str">
        <f t="shared" si="5"/>
        <v/>
      </c>
      <c r="G188" s="38"/>
    </row>
    <row r="189" spans="4:7" x14ac:dyDescent="0.2">
      <c r="D189" s="130" t="str">
        <f>IF(ISBLANK(A189),"",VLOOKUP(A189,'Tabla de equipos'!$B$3:$D$107,3,FALSE))</f>
        <v/>
      </c>
      <c r="F189" s="132" t="str">
        <f t="shared" si="5"/>
        <v/>
      </c>
      <c r="G189" s="38"/>
    </row>
    <row r="190" spans="4:7" x14ac:dyDescent="0.2">
      <c r="D190" s="130" t="str">
        <f>IF(ISBLANK(A190),"",VLOOKUP(A190,'Tabla de equipos'!$B$3:$D$107,3,FALSE))</f>
        <v/>
      </c>
      <c r="F190" s="132" t="str">
        <f t="shared" si="5"/>
        <v/>
      </c>
      <c r="G190" s="38"/>
    </row>
    <row r="191" spans="4:7" x14ac:dyDescent="0.2">
      <c r="D191" s="130" t="str">
        <f>IF(ISBLANK(A191),"",VLOOKUP(A191,'Tabla de equipos'!$B$3:$D$107,3,FALSE))</f>
        <v/>
      </c>
      <c r="F191" s="132" t="str">
        <f t="shared" si="5"/>
        <v/>
      </c>
      <c r="G191" s="38"/>
    </row>
    <row r="192" spans="4:7" x14ac:dyDescent="0.2">
      <c r="D192" s="130" t="str">
        <f>IF(ISBLANK(A192),"",VLOOKUP(A192,'Tabla de equipos'!$B$3:$D$107,3,FALSE))</f>
        <v/>
      </c>
      <c r="F192" s="132" t="str">
        <f t="shared" si="5"/>
        <v/>
      </c>
      <c r="G192" s="38"/>
    </row>
    <row r="193" spans="4:7" x14ac:dyDescent="0.2">
      <c r="D193" s="130" t="str">
        <f>IF(ISBLANK(A193),"",VLOOKUP(A193,'Tabla de equipos'!$B$3:$D$107,3,FALSE))</f>
        <v/>
      </c>
      <c r="F193" s="132" t="str">
        <f t="shared" si="5"/>
        <v/>
      </c>
      <c r="G193" s="38"/>
    </row>
    <row r="194" spans="4:7" x14ac:dyDescent="0.2">
      <c r="D194" s="130" t="str">
        <f>IF(ISBLANK(A194),"",VLOOKUP(A194,'Tabla de equipos'!$B$3:$D$107,3,FALSE))</f>
        <v/>
      </c>
      <c r="F194" s="132" t="str">
        <f t="shared" si="5"/>
        <v/>
      </c>
      <c r="G194" s="38"/>
    </row>
    <row r="195" spans="4:7" x14ac:dyDescent="0.2">
      <c r="D195" s="130" t="str">
        <f>IF(ISBLANK(A195),"",VLOOKUP(A195,'Tabla de equipos'!$B$3:$D$107,3,FALSE))</f>
        <v/>
      </c>
      <c r="F195" s="132" t="str">
        <f t="shared" si="5"/>
        <v/>
      </c>
      <c r="G195" s="38"/>
    </row>
    <row r="196" spans="4:7" x14ac:dyDescent="0.2">
      <c r="D196" s="130" t="str">
        <f>IF(ISBLANK(A196),"",VLOOKUP(A196,'Tabla de equipos'!$B$3:$D$107,3,FALSE))</f>
        <v/>
      </c>
      <c r="F196" s="132" t="str">
        <f t="shared" si="5"/>
        <v/>
      </c>
      <c r="G196" s="38"/>
    </row>
    <row r="197" spans="4:7" x14ac:dyDescent="0.2">
      <c r="D197" s="130" t="str">
        <f>IF(ISBLANK(A197),"",VLOOKUP(A197,'Tabla de equipos'!$B$3:$D$107,3,FALSE))</f>
        <v/>
      </c>
      <c r="F197" s="132" t="str">
        <f t="shared" si="5"/>
        <v/>
      </c>
      <c r="G197" s="38"/>
    </row>
    <row r="198" spans="4:7" x14ac:dyDescent="0.2">
      <c r="D198" s="130" t="str">
        <f>IF(ISBLANK(A198),"",VLOOKUP(A198,'Tabla de equipos'!$B$3:$D$107,3,FALSE))</f>
        <v/>
      </c>
      <c r="F198" s="132" t="str">
        <f t="shared" si="5"/>
        <v/>
      </c>
      <c r="G198" s="38"/>
    </row>
    <row r="199" spans="4:7" x14ac:dyDescent="0.2">
      <c r="D199" s="130" t="str">
        <f>IF(ISBLANK(A199),"",VLOOKUP(A199,'Tabla de equipos'!$B$3:$D$107,3,FALSE))</f>
        <v/>
      </c>
      <c r="F199" s="132" t="str">
        <f t="shared" si="5"/>
        <v/>
      </c>
      <c r="G199" s="38"/>
    </row>
    <row r="200" spans="4:7" x14ac:dyDescent="0.2">
      <c r="D200" s="130" t="str">
        <f>IF(ISBLANK(A200),"",VLOOKUP(A200,'Tabla de equipos'!$B$3:$D$107,3,FALSE))</f>
        <v/>
      </c>
      <c r="F200" s="132" t="str">
        <f t="shared" si="5"/>
        <v/>
      </c>
      <c r="G200" s="38"/>
    </row>
    <row r="201" spans="4:7" x14ac:dyDescent="0.2">
      <c r="D201" s="130" t="str">
        <f>IF(ISBLANK(A201),"",VLOOKUP(A201,'Tabla de equipos'!$B$3:$D$107,3,FALSE))</f>
        <v/>
      </c>
      <c r="F201" s="132" t="str">
        <f t="shared" si="5"/>
        <v/>
      </c>
      <c r="G201" s="38"/>
    </row>
    <row r="202" spans="4:7" x14ac:dyDescent="0.2">
      <c r="D202" s="130" t="str">
        <f>IF(ISBLANK(A202),"",VLOOKUP(A202,'Tabla de equipos'!$B$3:$D$107,3,FALSE))</f>
        <v/>
      </c>
      <c r="F202" s="132" t="str">
        <f t="shared" si="5"/>
        <v/>
      </c>
      <c r="G202" s="38"/>
    </row>
    <row r="203" spans="4:7" x14ac:dyDescent="0.2">
      <c r="D203" s="130" t="str">
        <f>IF(ISBLANK(A203),"",VLOOKUP(A203,'Tabla de equipos'!$B$3:$D$107,3,FALSE))</f>
        <v/>
      </c>
      <c r="F203" s="132" t="str">
        <f t="shared" si="5"/>
        <v/>
      </c>
      <c r="G203" s="38"/>
    </row>
    <row r="204" spans="4:7" x14ac:dyDescent="0.2">
      <c r="D204" s="130" t="str">
        <f>IF(ISBLANK(A204),"",VLOOKUP(A204,'Tabla de equipos'!$B$3:$D$107,3,FALSE))</f>
        <v/>
      </c>
      <c r="F204" s="132" t="str">
        <f t="shared" si="5"/>
        <v/>
      </c>
      <c r="G204" s="38"/>
    </row>
    <row r="205" spans="4:7" x14ac:dyDescent="0.2">
      <c r="D205" s="130" t="str">
        <f>IF(ISBLANK(A205),"",VLOOKUP(A205,'Tabla de equipos'!$B$3:$D$107,3,FALSE))</f>
        <v/>
      </c>
      <c r="F205" s="132" t="str">
        <f t="shared" si="5"/>
        <v/>
      </c>
      <c r="G205" s="38"/>
    </row>
    <row r="206" spans="4:7" x14ac:dyDescent="0.2">
      <c r="D206" s="130" t="str">
        <f>IF(ISBLANK(A206),"",VLOOKUP(A206,'Tabla de equipos'!$B$3:$D$107,3,FALSE))</f>
        <v/>
      </c>
      <c r="F206" s="132" t="str">
        <f t="shared" si="5"/>
        <v/>
      </c>
      <c r="G206" s="38"/>
    </row>
    <row r="207" spans="4:7" x14ac:dyDescent="0.2">
      <c r="D207" s="130" t="str">
        <f>IF(ISBLANK(A207),"",VLOOKUP(A207,'Tabla de equipos'!$B$3:$D$107,3,FALSE))</f>
        <v/>
      </c>
      <c r="F207" s="132" t="str">
        <f t="shared" si="5"/>
        <v/>
      </c>
      <c r="G207" s="38"/>
    </row>
    <row r="208" spans="4:7" x14ac:dyDescent="0.2">
      <c r="D208" s="130" t="str">
        <f>IF(ISBLANK(A208),"",VLOOKUP(A208,'Tabla de equipos'!$B$3:$D$107,3,FALSE))</f>
        <v/>
      </c>
      <c r="F208" s="132" t="str">
        <f t="shared" si="5"/>
        <v/>
      </c>
      <c r="G208" s="38"/>
    </row>
    <row r="209" spans="4:7" x14ac:dyDescent="0.2">
      <c r="D209" s="130" t="str">
        <f>IF(ISBLANK(A209),"",VLOOKUP(A209,'Tabla de equipos'!$B$3:$D$107,3,FALSE))</f>
        <v/>
      </c>
      <c r="F209" s="132" t="str">
        <f t="shared" si="5"/>
        <v/>
      </c>
      <c r="G209" s="38"/>
    </row>
    <row r="210" spans="4:7" x14ac:dyDescent="0.2">
      <c r="D210" s="130" t="str">
        <f>IF(ISBLANK(A210),"",VLOOKUP(A210,'Tabla de equipos'!$B$3:$D$107,3,FALSE))</f>
        <v/>
      </c>
      <c r="F210" s="132" t="str">
        <f t="shared" si="5"/>
        <v/>
      </c>
      <c r="G210" s="38"/>
    </row>
    <row r="211" spans="4:7" x14ac:dyDescent="0.2">
      <c r="D211" s="130" t="str">
        <f>IF(ISBLANK(A211),"",VLOOKUP(A211,'Tabla de equipos'!$B$3:$D$107,3,FALSE))</f>
        <v/>
      </c>
      <c r="F211" s="132" t="str">
        <f t="shared" si="5"/>
        <v/>
      </c>
      <c r="G211" s="38"/>
    </row>
    <row r="212" spans="4:7" x14ac:dyDescent="0.2">
      <c r="D212" s="130" t="str">
        <f>IF(ISBLANK(A212),"",VLOOKUP(A212,'Tabla de equipos'!$B$3:$D$107,3,FALSE))</f>
        <v/>
      </c>
      <c r="F212" s="132" t="str">
        <f t="shared" ref="F212:F275" si="6">IF(AND(E212="",A212=""),"",IF(AND(A212&lt;&gt;"",E212=""),"Falta incluir unidades",IF(AND(A212&lt;&gt;"",E212&gt;0),"","Falta elegir equipo/soporte")))</f>
        <v/>
      </c>
      <c r="G212" s="38"/>
    </row>
    <row r="213" spans="4:7" x14ac:dyDescent="0.2">
      <c r="D213" s="130" t="str">
        <f>IF(ISBLANK(A213),"",VLOOKUP(A213,'Tabla de equipos'!$B$3:$D$107,3,FALSE))</f>
        <v/>
      </c>
      <c r="F213" s="132" t="str">
        <f t="shared" si="6"/>
        <v/>
      </c>
      <c r="G213" s="38"/>
    </row>
    <row r="214" spans="4:7" x14ac:dyDescent="0.2">
      <c r="D214" s="130" t="str">
        <f>IF(ISBLANK(A214),"",VLOOKUP(A214,'Tabla de equipos'!$B$3:$D$107,3,FALSE))</f>
        <v/>
      </c>
      <c r="F214" s="132" t="str">
        <f t="shared" si="6"/>
        <v/>
      </c>
      <c r="G214" s="38"/>
    </row>
    <row r="215" spans="4:7" x14ac:dyDescent="0.2">
      <c r="D215" s="130" t="str">
        <f>IF(ISBLANK(A215),"",VLOOKUP(A215,'Tabla de equipos'!$B$3:$D$107,3,FALSE))</f>
        <v/>
      </c>
      <c r="F215" s="132" t="str">
        <f t="shared" si="6"/>
        <v/>
      </c>
      <c r="G215" s="38"/>
    </row>
    <row r="216" spans="4:7" x14ac:dyDescent="0.2">
      <c r="D216" s="130" t="str">
        <f>IF(ISBLANK(A216),"",VLOOKUP(A216,'Tabla de equipos'!$B$3:$D$107,3,FALSE))</f>
        <v/>
      </c>
      <c r="F216" s="132" t="str">
        <f t="shared" si="6"/>
        <v/>
      </c>
      <c r="G216" s="38"/>
    </row>
    <row r="217" spans="4:7" x14ac:dyDescent="0.2">
      <c r="D217" s="130" t="str">
        <f>IF(ISBLANK(A217),"",VLOOKUP(A217,'Tabla de equipos'!$B$3:$D$107,3,FALSE))</f>
        <v/>
      </c>
      <c r="F217" s="132" t="str">
        <f t="shared" si="6"/>
        <v/>
      </c>
      <c r="G217" s="38"/>
    </row>
    <row r="218" spans="4:7" x14ac:dyDescent="0.2">
      <c r="D218" s="130" t="str">
        <f>IF(ISBLANK(A218),"",VLOOKUP(A218,'Tabla de equipos'!$B$3:$D$107,3,FALSE))</f>
        <v/>
      </c>
      <c r="F218" s="132" t="str">
        <f t="shared" si="6"/>
        <v/>
      </c>
      <c r="G218" s="38"/>
    </row>
    <row r="219" spans="4:7" x14ac:dyDescent="0.2">
      <c r="D219" s="130" t="str">
        <f>IF(ISBLANK(A219),"",VLOOKUP(A219,'Tabla de equipos'!$B$3:$D$107,3,FALSE))</f>
        <v/>
      </c>
      <c r="F219" s="132" t="str">
        <f t="shared" si="6"/>
        <v/>
      </c>
      <c r="G219" s="38"/>
    </row>
    <row r="220" spans="4:7" x14ac:dyDescent="0.2">
      <c r="D220" s="130" t="str">
        <f>IF(ISBLANK(A220),"",VLOOKUP(A220,'Tabla de equipos'!$B$3:$D$107,3,FALSE))</f>
        <v/>
      </c>
      <c r="F220" s="132" t="str">
        <f t="shared" si="6"/>
        <v/>
      </c>
      <c r="G220" s="38"/>
    </row>
    <row r="221" spans="4:7" x14ac:dyDescent="0.2">
      <c r="D221" s="130" t="str">
        <f>IF(ISBLANK(A221),"",VLOOKUP(A221,'Tabla de equipos'!$B$3:$D$107,3,FALSE))</f>
        <v/>
      </c>
      <c r="F221" s="132" t="str">
        <f t="shared" si="6"/>
        <v/>
      </c>
      <c r="G221" s="38"/>
    </row>
    <row r="222" spans="4:7" x14ac:dyDescent="0.2">
      <c r="D222" s="130" t="str">
        <f>IF(ISBLANK(A222),"",VLOOKUP(A222,'Tabla de equipos'!$B$3:$D$107,3,FALSE))</f>
        <v/>
      </c>
      <c r="F222" s="132" t="str">
        <f t="shared" si="6"/>
        <v/>
      </c>
      <c r="G222" s="38"/>
    </row>
    <row r="223" spans="4:7" x14ac:dyDescent="0.2">
      <c r="D223" s="130" t="str">
        <f>IF(ISBLANK(A223),"",VLOOKUP(A223,'Tabla de equipos'!$B$3:$D$107,3,FALSE))</f>
        <v/>
      </c>
      <c r="F223" s="132" t="str">
        <f t="shared" si="6"/>
        <v/>
      </c>
      <c r="G223" s="38"/>
    </row>
    <row r="224" spans="4:7" x14ac:dyDescent="0.2">
      <c r="D224" s="130" t="str">
        <f>IF(ISBLANK(A224),"",VLOOKUP(A224,'Tabla de equipos'!$B$3:$D$107,3,FALSE))</f>
        <v/>
      </c>
      <c r="F224" s="132" t="str">
        <f t="shared" si="6"/>
        <v/>
      </c>
      <c r="G224" s="38"/>
    </row>
    <row r="225" spans="4:7" x14ac:dyDescent="0.2">
      <c r="D225" s="130" t="str">
        <f>IF(ISBLANK(A225),"",VLOOKUP(A225,'Tabla de equipos'!$B$3:$D$107,3,FALSE))</f>
        <v/>
      </c>
      <c r="F225" s="132" t="str">
        <f t="shared" si="6"/>
        <v/>
      </c>
      <c r="G225" s="38"/>
    </row>
    <row r="226" spans="4:7" x14ac:dyDescent="0.2">
      <c r="D226" s="130" t="str">
        <f>IF(ISBLANK(A226),"",VLOOKUP(A226,'Tabla de equipos'!$B$3:$D$107,3,FALSE))</f>
        <v/>
      </c>
      <c r="F226" s="132" t="str">
        <f t="shared" si="6"/>
        <v/>
      </c>
      <c r="G226" s="38"/>
    </row>
    <row r="227" spans="4:7" x14ac:dyDescent="0.2">
      <c r="D227" s="130" t="str">
        <f>IF(ISBLANK(A227),"",VLOOKUP(A227,'Tabla de equipos'!$B$3:$D$107,3,FALSE))</f>
        <v/>
      </c>
      <c r="F227" s="132" t="str">
        <f t="shared" si="6"/>
        <v/>
      </c>
      <c r="G227" s="38"/>
    </row>
    <row r="228" spans="4:7" x14ac:dyDescent="0.2">
      <c r="D228" s="130" t="str">
        <f>IF(ISBLANK(A228),"",VLOOKUP(A228,'Tabla de equipos'!$B$3:$D$107,3,FALSE))</f>
        <v/>
      </c>
      <c r="F228" s="132" t="str">
        <f t="shared" si="6"/>
        <v/>
      </c>
      <c r="G228" s="38"/>
    </row>
    <row r="229" spans="4:7" x14ac:dyDescent="0.2">
      <c r="D229" s="130" t="str">
        <f>IF(ISBLANK(A229),"",VLOOKUP(A229,'Tabla de equipos'!$B$3:$D$107,3,FALSE))</f>
        <v/>
      </c>
      <c r="F229" s="132" t="str">
        <f t="shared" si="6"/>
        <v/>
      </c>
      <c r="G229" s="38"/>
    </row>
    <row r="230" spans="4:7" x14ac:dyDescent="0.2">
      <c r="D230" s="130" t="str">
        <f>IF(ISBLANK(A230),"",VLOOKUP(A230,'Tabla de equipos'!$B$3:$D$107,3,FALSE))</f>
        <v/>
      </c>
      <c r="F230" s="132" t="str">
        <f t="shared" si="6"/>
        <v/>
      </c>
      <c r="G230" s="38"/>
    </row>
    <row r="231" spans="4:7" x14ac:dyDescent="0.2">
      <c r="D231" s="130" t="str">
        <f>IF(ISBLANK(A231),"",VLOOKUP(A231,'Tabla de equipos'!$B$3:$D$107,3,FALSE))</f>
        <v/>
      </c>
      <c r="F231" s="132" t="str">
        <f t="shared" si="6"/>
        <v/>
      </c>
      <c r="G231" s="38"/>
    </row>
    <row r="232" spans="4:7" x14ac:dyDescent="0.2">
      <c r="D232" s="130" t="str">
        <f>IF(ISBLANK(A232),"",VLOOKUP(A232,'Tabla de equipos'!$B$3:$D$107,3,FALSE))</f>
        <v/>
      </c>
      <c r="F232" s="132" t="str">
        <f t="shared" si="6"/>
        <v/>
      </c>
      <c r="G232" s="38"/>
    </row>
    <row r="233" spans="4:7" x14ac:dyDescent="0.2">
      <c r="D233" s="130" t="str">
        <f>IF(ISBLANK(A233),"",VLOOKUP(A233,'Tabla de equipos'!$B$3:$D$107,3,FALSE))</f>
        <v/>
      </c>
      <c r="F233" s="132" t="str">
        <f t="shared" si="6"/>
        <v/>
      </c>
      <c r="G233" s="38"/>
    </row>
    <row r="234" spans="4:7" x14ac:dyDescent="0.2">
      <c r="D234" s="130" t="str">
        <f>IF(ISBLANK(A234),"",VLOOKUP(A234,'Tabla de equipos'!$B$3:$D$107,3,FALSE))</f>
        <v/>
      </c>
      <c r="F234" s="132" t="str">
        <f t="shared" si="6"/>
        <v/>
      </c>
      <c r="G234" s="38"/>
    </row>
    <row r="235" spans="4:7" x14ac:dyDescent="0.2">
      <c r="D235" s="130" t="str">
        <f>IF(ISBLANK(A235),"",VLOOKUP(A235,'Tabla de equipos'!$B$3:$D$107,3,FALSE))</f>
        <v/>
      </c>
      <c r="F235" s="132" t="str">
        <f t="shared" si="6"/>
        <v/>
      </c>
      <c r="G235" s="38"/>
    </row>
    <row r="236" spans="4:7" x14ac:dyDescent="0.2">
      <c r="D236" s="130" t="str">
        <f>IF(ISBLANK(A236),"",VLOOKUP(A236,'Tabla de equipos'!$B$3:$D$107,3,FALSE))</f>
        <v/>
      </c>
      <c r="F236" s="132" t="str">
        <f t="shared" si="6"/>
        <v/>
      </c>
      <c r="G236" s="38"/>
    </row>
    <row r="237" spans="4:7" x14ac:dyDescent="0.2">
      <c r="D237" s="130" t="str">
        <f>IF(ISBLANK(A237),"",VLOOKUP(A237,'Tabla de equipos'!$B$3:$D$107,3,FALSE))</f>
        <v/>
      </c>
      <c r="F237" s="132" t="str">
        <f t="shared" si="6"/>
        <v/>
      </c>
      <c r="G237" s="38"/>
    </row>
    <row r="238" spans="4:7" x14ac:dyDescent="0.2">
      <c r="D238" s="130" t="str">
        <f>IF(ISBLANK(A238),"",VLOOKUP(A238,'Tabla de equipos'!$B$3:$D$107,3,FALSE))</f>
        <v/>
      </c>
      <c r="F238" s="132" t="str">
        <f t="shared" si="6"/>
        <v/>
      </c>
      <c r="G238" s="38"/>
    </row>
    <row r="239" spans="4:7" x14ac:dyDescent="0.2">
      <c r="D239" s="130" t="str">
        <f>IF(ISBLANK(A239),"",VLOOKUP(A239,'Tabla de equipos'!$B$3:$D$107,3,FALSE))</f>
        <v/>
      </c>
      <c r="F239" s="132" t="str">
        <f t="shared" si="6"/>
        <v/>
      </c>
      <c r="G239" s="38"/>
    </row>
    <row r="240" spans="4:7" x14ac:dyDescent="0.2">
      <c r="D240" s="130" t="str">
        <f>IF(ISBLANK(A240),"",VLOOKUP(A240,'Tabla de equipos'!$B$3:$D$107,3,FALSE))</f>
        <v/>
      </c>
      <c r="F240" s="132" t="str">
        <f t="shared" si="6"/>
        <v/>
      </c>
      <c r="G240" s="38"/>
    </row>
    <row r="241" spans="4:7" x14ac:dyDescent="0.2">
      <c r="D241" s="130" t="str">
        <f>IF(ISBLANK(A241),"",VLOOKUP(A241,'Tabla de equipos'!$B$3:$D$107,3,FALSE))</f>
        <v/>
      </c>
      <c r="F241" s="132" t="str">
        <f t="shared" si="6"/>
        <v/>
      </c>
      <c r="G241" s="38"/>
    </row>
    <row r="242" spans="4:7" x14ac:dyDescent="0.2">
      <c r="D242" s="130" t="str">
        <f>IF(ISBLANK(A242),"",VLOOKUP(A242,'Tabla de equipos'!$B$3:$D$107,3,FALSE))</f>
        <v/>
      </c>
      <c r="F242" s="132" t="str">
        <f t="shared" si="6"/>
        <v/>
      </c>
      <c r="G242" s="38"/>
    </row>
    <row r="243" spans="4:7" x14ac:dyDescent="0.2">
      <c r="D243" s="130" t="str">
        <f>IF(ISBLANK(A243),"",VLOOKUP(A243,'Tabla de equipos'!$B$3:$D$107,3,FALSE))</f>
        <v/>
      </c>
      <c r="F243" s="132" t="str">
        <f t="shared" si="6"/>
        <v/>
      </c>
      <c r="G243" s="38"/>
    </row>
    <row r="244" spans="4:7" x14ac:dyDescent="0.2">
      <c r="D244" s="130" t="str">
        <f>IF(ISBLANK(A244),"",VLOOKUP(A244,'Tabla de equipos'!$B$3:$D$107,3,FALSE))</f>
        <v/>
      </c>
      <c r="F244" s="132" t="str">
        <f t="shared" si="6"/>
        <v/>
      </c>
      <c r="G244" s="38"/>
    </row>
    <row r="245" spans="4:7" x14ac:dyDescent="0.2">
      <c r="D245" s="130" t="str">
        <f>IF(ISBLANK(A245),"",VLOOKUP(A245,'Tabla de equipos'!$B$3:$D$107,3,FALSE))</f>
        <v/>
      </c>
      <c r="F245" s="132" t="str">
        <f t="shared" si="6"/>
        <v/>
      </c>
      <c r="G245" s="38"/>
    </row>
    <row r="246" spans="4:7" x14ac:dyDescent="0.2">
      <c r="D246" s="130" t="str">
        <f>IF(ISBLANK(A246),"",VLOOKUP(A246,'Tabla de equipos'!$B$3:$D$107,3,FALSE))</f>
        <v/>
      </c>
      <c r="F246" s="132" t="str">
        <f t="shared" si="6"/>
        <v/>
      </c>
      <c r="G246" s="38"/>
    </row>
    <row r="247" spans="4:7" x14ac:dyDescent="0.2">
      <c r="D247" s="130" t="str">
        <f>IF(ISBLANK(A247),"",VLOOKUP(A247,'Tabla de equipos'!$B$3:$D$107,3,FALSE))</f>
        <v/>
      </c>
      <c r="F247" s="132" t="str">
        <f t="shared" si="6"/>
        <v/>
      </c>
      <c r="G247" s="38"/>
    </row>
    <row r="248" spans="4:7" x14ac:dyDescent="0.2">
      <c r="D248" s="130" t="str">
        <f>IF(ISBLANK(A248),"",VLOOKUP(A248,'Tabla de equipos'!$B$3:$D$107,3,FALSE))</f>
        <v/>
      </c>
      <c r="F248" s="132" t="str">
        <f t="shared" si="6"/>
        <v/>
      </c>
      <c r="G248" s="38"/>
    </row>
    <row r="249" spans="4:7" x14ac:dyDescent="0.2">
      <c r="D249" s="130" t="str">
        <f>IF(ISBLANK(A249),"",VLOOKUP(A249,'Tabla de equipos'!$B$3:$D$107,3,FALSE))</f>
        <v/>
      </c>
      <c r="F249" s="132" t="str">
        <f t="shared" si="6"/>
        <v/>
      </c>
      <c r="G249" s="38"/>
    </row>
    <row r="250" spans="4:7" x14ac:dyDescent="0.2">
      <c r="D250" s="130" t="str">
        <f>IF(ISBLANK(A250),"",VLOOKUP(A250,'Tabla de equipos'!$B$3:$D$107,3,FALSE))</f>
        <v/>
      </c>
      <c r="F250" s="132" t="str">
        <f t="shared" si="6"/>
        <v/>
      </c>
      <c r="G250" s="38"/>
    </row>
    <row r="251" spans="4:7" x14ac:dyDescent="0.2">
      <c r="D251" s="130" t="str">
        <f>IF(ISBLANK(A251),"",VLOOKUP(A251,'Tabla de equipos'!$B$3:$D$107,3,FALSE))</f>
        <v/>
      </c>
      <c r="F251" s="132" t="str">
        <f t="shared" si="6"/>
        <v/>
      </c>
      <c r="G251" s="38"/>
    </row>
    <row r="252" spans="4:7" x14ac:dyDescent="0.2">
      <c r="D252" s="130" t="str">
        <f>IF(ISBLANK(A252),"",VLOOKUP(A252,'Tabla de equipos'!$B$3:$D$107,3,FALSE))</f>
        <v/>
      </c>
      <c r="F252" s="132" t="str">
        <f t="shared" si="6"/>
        <v/>
      </c>
      <c r="G252" s="38"/>
    </row>
    <row r="253" spans="4:7" x14ac:dyDescent="0.2">
      <c r="D253" s="130" t="str">
        <f>IF(ISBLANK(A253),"",VLOOKUP(A253,'Tabla de equipos'!$B$3:$D$107,3,FALSE))</f>
        <v/>
      </c>
      <c r="F253" s="132" t="str">
        <f t="shared" si="6"/>
        <v/>
      </c>
      <c r="G253" s="38"/>
    </row>
    <row r="254" spans="4:7" x14ac:dyDescent="0.2">
      <c r="D254" s="130" t="str">
        <f>IF(ISBLANK(A254),"",VLOOKUP(A254,'Tabla de equipos'!$B$3:$D$107,3,FALSE))</f>
        <v/>
      </c>
      <c r="F254" s="132" t="str">
        <f t="shared" si="6"/>
        <v/>
      </c>
      <c r="G254" s="38"/>
    </row>
    <row r="255" spans="4:7" x14ac:dyDescent="0.2">
      <c r="D255" s="130" t="str">
        <f>IF(ISBLANK(A255),"",VLOOKUP(A255,'Tabla de equipos'!$B$3:$D$107,3,FALSE))</f>
        <v/>
      </c>
      <c r="F255" s="132" t="str">
        <f t="shared" si="6"/>
        <v/>
      </c>
      <c r="G255" s="38"/>
    </row>
    <row r="256" spans="4:7" x14ac:dyDescent="0.2">
      <c r="D256" s="130" t="str">
        <f>IF(ISBLANK(A256),"",VLOOKUP(A256,'Tabla de equipos'!$B$3:$D$107,3,FALSE))</f>
        <v/>
      </c>
      <c r="F256" s="132" t="str">
        <f t="shared" si="6"/>
        <v/>
      </c>
      <c r="G256" s="38"/>
    </row>
    <row r="257" spans="4:7" x14ac:dyDescent="0.2">
      <c r="D257" s="130" t="str">
        <f>IF(ISBLANK(A257),"",VLOOKUP(A257,'Tabla de equipos'!$B$3:$D$107,3,FALSE))</f>
        <v/>
      </c>
      <c r="F257" s="132" t="str">
        <f t="shared" si="6"/>
        <v/>
      </c>
      <c r="G257" s="38"/>
    </row>
    <row r="258" spans="4:7" x14ac:dyDescent="0.2">
      <c r="D258" s="130" t="str">
        <f>IF(ISBLANK(A258),"",VLOOKUP(A258,'Tabla de equipos'!$B$3:$D$107,3,FALSE))</f>
        <v/>
      </c>
      <c r="F258" s="132" t="str">
        <f t="shared" si="6"/>
        <v/>
      </c>
      <c r="G258" s="38"/>
    </row>
    <row r="259" spans="4:7" x14ac:dyDescent="0.2">
      <c r="D259" s="130" t="str">
        <f>IF(ISBLANK(A259),"",VLOOKUP(A259,'Tabla de equipos'!$B$3:$D$107,3,FALSE))</f>
        <v/>
      </c>
      <c r="F259" s="132" t="str">
        <f t="shared" si="6"/>
        <v/>
      </c>
      <c r="G259" s="38"/>
    </row>
    <row r="260" spans="4:7" x14ac:dyDescent="0.2">
      <c r="D260" s="130" t="str">
        <f>IF(ISBLANK(A260),"",VLOOKUP(A260,'Tabla de equipos'!$B$3:$D$107,3,FALSE))</f>
        <v/>
      </c>
      <c r="F260" s="132" t="str">
        <f t="shared" si="6"/>
        <v/>
      </c>
      <c r="G260" s="38"/>
    </row>
    <row r="261" spans="4:7" x14ac:dyDescent="0.2">
      <c r="D261" s="130" t="str">
        <f>IF(ISBLANK(A261),"",VLOOKUP(A261,'Tabla de equipos'!$B$3:$D$107,3,FALSE))</f>
        <v/>
      </c>
      <c r="F261" s="132" t="str">
        <f t="shared" si="6"/>
        <v/>
      </c>
      <c r="G261" s="38"/>
    </row>
    <row r="262" spans="4:7" x14ac:dyDescent="0.2">
      <c r="D262" s="130" t="str">
        <f>IF(ISBLANK(A262),"",VLOOKUP(A262,'Tabla de equipos'!$B$3:$D$107,3,FALSE))</f>
        <v/>
      </c>
      <c r="F262" s="132" t="str">
        <f t="shared" si="6"/>
        <v/>
      </c>
      <c r="G262" s="38"/>
    </row>
    <row r="263" spans="4:7" x14ac:dyDescent="0.2">
      <c r="D263" s="130" t="str">
        <f>IF(ISBLANK(A263),"",VLOOKUP(A263,'Tabla de equipos'!$B$3:$D$107,3,FALSE))</f>
        <v/>
      </c>
      <c r="F263" s="132" t="str">
        <f t="shared" si="6"/>
        <v/>
      </c>
      <c r="G263" s="38"/>
    </row>
    <row r="264" spans="4:7" x14ac:dyDescent="0.2">
      <c r="D264" s="130" t="str">
        <f>IF(ISBLANK(A264),"",VLOOKUP(A264,'Tabla de equipos'!$B$3:$D$107,3,FALSE))</f>
        <v/>
      </c>
      <c r="F264" s="132" t="str">
        <f t="shared" si="6"/>
        <v/>
      </c>
      <c r="G264" s="38"/>
    </row>
    <row r="265" spans="4:7" x14ac:dyDescent="0.2">
      <c r="D265" s="130" t="str">
        <f>IF(ISBLANK(A265),"",VLOOKUP(A265,'Tabla de equipos'!$B$3:$D$107,3,FALSE))</f>
        <v/>
      </c>
      <c r="F265" s="132" t="str">
        <f t="shared" si="6"/>
        <v/>
      </c>
      <c r="G265" s="38"/>
    </row>
    <row r="266" spans="4:7" x14ac:dyDescent="0.2">
      <c r="D266" s="130" t="str">
        <f>IF(ISBLANK(A266),"",VLOOKUP(A266,'Tabla de equipos'!$B$3:$D$107,3,FALSE))</f>
        <v/>
      </c>
      <c r="F266" s="132" t="str">
        <f t="shared" si="6"/>
        <v/>
      </c>
      <c r="G266" s="38"/>
    </row>
    <row r="267" spans="4:7" x14ac:dyDescent="0.2">
      <c r="D267" s="130" t="str">
        <f>IF(ISBLANK(A267),"",VLOOKUP(A267,'Tabla de equipos'!$B$3:$D$107,3,FALSE))</f>
        <v/>
      </c>
      <c r="F267" s="132" t="str">
        <f t="shared" si="6"/>
        <v/>
      </c>
      <c r="G267" s="38"/>
    </row>
    <row r="268" spans="4:7" x14ac:dyDescent="0.2">
      <c r="D268" s="130" t="str">
        <f>IF(ISBLANK(A268),"",VLOOKUP(A268,'Tabla de equipos'!$B$3:$D$107,3,FALSE))</f>
        <v/>
      </c>
      <c r="F268" s="132" t="str">
        <f t="shared" si="6"/>
        <v/>
      </c>
      <c r="G268" s="38"/>
    </row>
    <row r="269" spans="4:7" x14ac:dyDescent="0.2">
      <c r="D269" s="130" t="str">
        <f>IF(ISBLANK(A269),"",VLOOKUP(A269,'Tabla de equipos'!$B$3:$D$107,3,FALSE))</f>
        <v/>
      </c>
      <c r="F269" s="132" t="str">
        <f t="shared" si="6"/>
        <v/>
      </c>
      <c r="G269" s="38"/>
    </row>
    <row r="270" spans="4:7" x14ac:dyDescent="0.2">
      <c r="D270" s="130" t="str">
        <f>IF(ISBLANK(A270),"",VLOOKUP(A270,'Tabla de equipos'!$B$3:$D$107,3,FALSE))</f>
        <v/>
      </c>
      <c r="F270" s="132" t="str">
        <f t="shared" si="6"/>
        <v/>
      </c>
      <c r="G270" s="38"/>
    </row>
    <row r="271" spans="4:7" x14ac:dyDescent="0.2">
      <c r="D271" s="130" t="str">
        <f>IF(ISBLANK(A271),"",VLOOKUP(A271,'Tabla de equipos'!$B$3:$D$107,3,FALSE))</f>
        <v/>
      </c>
      <c r="F271" s="132" t="str">
        <f t="shared" si="6"/>
        <v/>
      </c>
      <c r="G271" s="38"/>
    </row>
    <row r="272" spans="4:7" x14ac:dyDescent="0.2">
      <c r="D272" s="130" t="str">
        <f>IF(ISBLANK(A272),"",VLOOKUP(A272,'Tabla de equipos'!$B$3:$D$107,3,FALSE))</f>
        <v/>
      </c>
      <c r="F272" s="132" t="str">
        <f t="shared" si="6"/>
        <v/>
      </c>
      <c r="G272" s="38"/>
    </row>
    <row r="273" spans="4:7" x14ac:dyDescent="0.2">
      <c r="D273" s="130" t="str">
        <f>IF(ISBLANK(A273),"",VLOOKUP(A273,'Tabla de equipos'!$B$3:$D$107,3,FALSE))</f>
        <v/>
      </c>
      <c r="F273" s="132" t="str">
        <f t="shared" si="6"/>
        <v/>
      </c>
      <c r="G273" s="38"/>
    </row>
    <row r="274" spans="4:7" x14ac:dyDescent="0.2">
      <c r="D274" s="130" t="str">
        <f>IF(ISBLANK(A274),"",VLOOKUP(A274,'Tabla de equipos'!$B$3:$D$107,3,FALSE))</f>
        <v/>
      </c>
      <c r="F274" s="132" t="str">
        <f t="shared" si="6"/>
        <v/>
      </c>
      <c r="G274" s="38"/>
    </row>
    <row r="275" spans="4:7" x14ac:dyDescent="0.2">
      <c r="D275" s="130" t="str">
        <f>IF(ISBLANK(A275),"",VLOOKUP(A275,'Tabla de equipos'!$B$3:$D$107,3,FALSE))</f>
        <v/>
      </c>
      <c r="F275" s="132" t="str">
        <f t="shared" si="6"/>
        <v/>
      </c>
      <c r="G275" s="38"/>
    </row>
    <row r="276" spans="4:7" x14ac:dyDescent="0.2">
      <c r="D276" s="130" t="str">
        <f>IF(ISBLANK(A276),"",VLOOKUP(A276,'Tabla de equipos'!$B$3:$D$107,3,FALSE))</f>
        <v/>
      </c>
      <c r="F276" s="132" t="str">
        <f t="shared" ref="F276:F339" si="7">IF(AND(E276="",A276=""),"",IF(AND(A276&lt;&gt;"",E276=""),"Falta incluir unidades",IF(AND(A276&lt;&gt;"",E276&gt;0),"","Falta elegir equipo/soporte")))</f>
        <v/>
      </c>
      <c r="G276" s="38"/>
    </row>
    <row r="277" spans="4:7" x14ac:dyDescent="0.2">
      <c r="D277" s="130" t="str">
        <f>IF(ISBLANK(A277),"",VLOOKUP(A277,'Tabla de equipos'!$B$3:$D$107,3,FALSE))</f>
        <v/>
      </c>
      <c r="F277" s="132" t="str">
        <f t="shared" si="7"/>
        <v/>
      </c>
      <c r="G277" s="38"/>
    </row>
    <row r="278" spans="4:7" x14ac:dyDescent="0.2">
      <c r="D278" s="130" t="str">
        <f>IF(ISBLANK(A278),"",VLOOKUP(A278,'Tabla de equipos'!$B$3:$D$107,3,FALSE))</f>
        <v/>
      </c>
      <c r="F278" s="132" t="str">
        <f t="shared" si="7"/>
        <v/>
      </c>
      <c r="G278" s="38"/>
    </row>
    <row r="279" spans="4:7" x14ac:dyDescent="0.2">
      <c r="D279" s="130" t="str">
        <f>IF(ISBLANK(A279),"",VLOOKUP(A279,'Tabla de equipos'!$B$3:$D$107,3,FALSE))</f>
        <v/>
      </c>
      <c r="F279" s="132" t="str">
        <f t="shared" si="7"/>
        <v/>
      </c>
      <c r="G279" s="38"/>
    </row>
    <row r="280" spans="4:7" x14ac:dyDescent="0.2">
      <c r="D280" s="130" t="str">
        <f>IF(ISBLANK(A280),"",VLOOKUP(A280,'Tabla de equipos'!$B$3:$D$107,3,FALSE))</f>
        <v/>
      </c>
      <c r="F280" s="132" t="str">
        <f t="shared" si="7"/>
        <v/>
      </c>
      <c r="G280" s="38"/>
    </row>
    <row r="281" spans="4:7" x14ac:dyDescent="0.2">
      <c r="D281" s="130" t="str">
        <f>IF(ISBLANK(A281),"",VLOOKUP(A281,'Tabla de equipos'!$B$3:$D$107,3,FALSE))</f>
        <v/>
      </c>
      <c r="F281" s="132" t="str">
        <f t="shared" si="7"/>
        <v/>
      </c>
      <c r="G281" s="38"/>
    </row>
    <row r="282" spans="4:7" x14ac:dyDescent="0.2">
      <c r="D282" s="130" t="str">
        <f>IF(ISBLANK(A282),"",VLOOKUP(A282,'Tabla de equipos'!$B$3:$D$107,3,FALSE))</f>
        <v/>
      </c>
      <c r="F282" s="132" t="str">
        <f t="shared" si="7"/>
        <v/>
      </c>
      <c r="G282" s="38"/>
    </row>
    <row r="283" spans="4:7" x14ac:dyDescent="0.2">
      <c r="D283" s="130" t="str">
        <f>IF(ISBLANK(A283),"",VLOOKUP(A283,'Tabla de equipos'!$B$3:$D$107,3,FALSE))</f>
        <v/>
      </c>
      <c r="F283" s="132" t="str">
        <f t="shared" si="7"/>
        <v/>
      </c>
      <c r="G283" s="38"/>
    </row>
    <row r="284" spans="4:7" x14ac:dyDescent="0.2">
      <c r="D284" s="130" t="str">
        <f>IF(ISBLANK(A284),"",VLOOKUP(A284,'Tabla de equipos'!$B$3:$D$107,3,FALSE))</f>
        <v/>
      </c>
      <c r="F284" s="132" t="str">
        <f t="shared" si="7"/>
        <v/>
      </c>
      <c r="G284" s="38"/>
    </row>
    <row r="285" spans="4:7" x14ac:dyDescent="0.2">
      <c r="D285" s="130" t="str">
        <f>IF(ISBLANK(A285),"",VLOOKUP(A285,'Tabla de equipos'!$B$3:$D$107,3,FALSE))</f>
        <v/>
      </c>
      <c r="F285" s="132" t="str">
        <f t="shared" si="7"/>
        <v/>
      </c>
      <c r="G285" s="38"/>
    </row>
    <row r="286" spans="4:7" x14ac:dyDescent="0.2">
      <c r="D286" s="130" t="str">
        <f>IF(ISBLANK(A286),"",VLOOKUP(A286,'Tabla de equipos'!$B$3:$D$107,3,FALSE))</f>
        <v/>
      </c>
      <c r="F286" s="132" t="str">
        <f t="shared" si="7"/>
        <v/>
      </c>
      <c r="G286" s="38"/>
    </row>
    <row r="287" spans="4:7" x14ac:dyDescent="0.2">
      <c r="D287" s="130" t="str">
        <f>IF(ISBLANK(A287),"",VLOOKUP(A287,'Tabla de equipos'!$B$3:$D$107,3,FALSE))</f>
        <v/>
      </c>
      <c r="F287" s="132" t="str">
        <f t="shared" si="7"/>
        <v/>
      </c>
      <c r="G287" s="38"/>
    </row>
    <row r="288" spans="4:7" x14ac:dyDescent="0.2">
      <c r="D288" s="130" t="str">
        <f>IF(ISBLANK(A288),"",VLOOKUP(A288,'Tabla de equipos'!$B$3:$D$107,3,FALSE))</f>
        <v/>
      </c>
      <c r="F288" s="132" t="str">
        <f t="shared" si="7"/>
        <v/>
      </c>
      <c r="G288" s="38"/>
    </row>
    <row r="289" spans="4:7" x14ac:dyDescent="0.2">
      <c r="D289" s="130" t="str">
        <f>IF(ISBLANK(A289),"",VLOOKUP(A289,'Tabla de equipos'!$B$3:$D$107,3,FALSE))</f>
        <v/>
      </c>
      <c r="F289" s="132" t="str">
        <f t="shared" si="7"/>
        <v/>
      </c>
      <c r="G289" s="38"/>
    </row>
    <row r="290" spans="4:7" x14ac:dyDescent="0.2">
      <c r="D290" s="130" t="str">
        <f>IF(ISBLANK(A290),"",VLOOKUP(A290,'Tabla de equipos'!$B$3:$D$107,3,FALSE))</f>
        <v/>
      </c>
      <c r="F290" s="132" t="str">
        <f t="shared" si="7"/>
        <v/>
      </c>
      <c r="G290" s="38"/>
    </row>
    <row r="291" spans="4:7" x14ac:dyDescent="0.2">
      <c r="D291" s="130" t="str">
        <f>IF(ISBLANK(A291),"",VLOOKUP(A291,'Tabla de equipos'!$B$3:$D$107,3,FALSE))</f>
        <v/>
      </c>
      <c r="F291" s="132" t="str">
        <f t="shared" si="7"/>
        <v/>
      </c>
      <c r="G291" s="38"/>
    </row>
    <row r="292" spans="4:7" x14ac:dyDescent="0.2">
      <c r="D292" s="130" t="str">
        <f>IF(ISBLANK(A292),"",VLOOKUP(A292,'Tabla de equipos'!$B$3:$D$107,3,FALSE))</f>
        <v/>
      </c>
      <c r="F292" s="132" t="str">
        <f t="shared" si="7"/>
        <v/>
      </c>
      <c r="G292" s="38"/>
    </row>
    <row r="293" spans="4:7" x14ac:dyDescent="0.2">
      <c r="D293" s="130" t="str">
        <f>IF(ISBLANK(A293),"",VLOOKUP(A293,'Tabla de equipos'!$B$3:$D$107,3,FALSE))</f>
        <v/>
      </c>
      <c r="F293" s="132" t="str">
        <f t="shared" si="7"/>
        <v/>
      </c>
      <c r="G293" s="38"/>
    </row>
    <row r="294" spans="4:7" x14ac:dyDescent="0.2">
      <c r="D294" s="130" t="str">
        <f>IF(ISBLANK(A294),"",VLOOKUP(A294,'Tabla de equipos'!$B$3:$D$107,3,FALSE))</f>
        <v/>
      </c>
      <c r="F294" s="132" t="str">
        <f t="shared" si="7"/>
        <v/>
      </c>
      <c r="G294" s="38"/>
    </row>
    <row r="295" spans="4:7" x14ac:dyDescent="0.2">
      <c r="D295" s="130" t="str">
        <f>IF(ISBLANK(A295),"",VLOOKUP(A295,'Tabla de equipos'!$B$3:$D$107,3,FALSE))</f>
        <v/>
      </c>
      <c r="F295" s="132" t="str">
        <f t="shared" si="7"/>
        <v/>
      </c>
      <c r="G295" s="38"/>
    </row>
    <row r="296" spans="4:7" x14ac:dyDescent="0.2">
      <c r="D296" s="130" t="str">
        <f>IF(ISBLANK(A296),"",VLOOKUP(A296,'Tabla de equipos'!$B$3:$D$107,3,FALSE))</f>
        <v/>
      </c>
      <c r="F296" s="132" t="str">
        <f t="shared" si="7"/>
        <v/>
      </c>
      <c r="G296" s="38"/>
    </row>
    <row r="297" spans="4:7" x14ac:dyDescent="0.2">
      <c r="D297" s="130" t="str">
        <f>IF(ISBLANK(A297),"",VLOOKUP(A297,'Tabla de equipos'!$B$3:$D$107,3,FALSE))</f>
        <v/>
      </c>
      <c r="F297" s="132" t="str">
        <f t="shared" si="7"/>
        <v/>
      </c>
      <c r="G297" s="38"/>
    </row>
    <row r="298" spans="4:7" x14ac:dyDescent="0.2">
      <c r="D298" s="130" t="str">
        <f>IF(ISBLANK(A298),"",VLOOKUP(A298,'Tabla de equipos'!$B$3:$D$107,3,FALSE))</f>
        <v/>
      </c>
      <c r="F298" s="132" t="str">
        <f t="shared" si="7"/>
        <v/>
      </c>
      <c r="G298" s="38"/>
    </row>
    <row r="299" spans="4:7" x14ac:dyDescent="0.2">
      <c r="D299" s="130" t="str">
        <f>IF(ISBLANK(A299),"",VLOOKUP(A299,'Tabla de equipos'!$B$3:$D$107,3,FALSE))</f>
        <v/>
      </c>
      <c r="F299" s="132" t="str">
        <f t="shared" si="7"/>
        <v/>
      </c>
      <c r="G299" s="38"/>
    </row>
    <row r="300" spans="4:7" x14ac:dyDescent="0.2">
      <c r="D300" s="130" t="str">
        <f>IF(ISBLANK(A300),"",VLOOKUP(A300,'Tabla de equipos'!$B$3:$D$107,3,FALSE))</f>
        <v/>
      </c>
      <c r="F300" s="132" t="str">
        <f t="shared" si="7"/>
        <v/>
      </c>
      <c r="G300" s="38"/>
    </row>
    <row r="301" spans="4:7" x14ac:dyDescent="0.2">
      <c r="D301" s="130" t="str">
        <f>IF(ISBLANK(A301),"",VLOOKUP(A301,'Tabla de equipos'!$B$3:$D$107,3,FALSE))</f>
        <v/>
      </c>
      <c r="F301" s="132" t="str">
        <f t="shared" si="7"/>
        <v/>
      </c>
      <c r="G301" s="38"/>
    </row>
    <row r="302" spans="4:7" x14ac:dyDescent="0.2">
      <c r="D302" s="130" t="str">
        <f>IF(ISBLANK(A302),"",VLOOKUP(A302,'Tabla de equipos'!$B$3:$D$107,3,FALSE))</f>
        <v/>
      </c>
      <c r="F302" s="132" t="str">
        <f t="shared" si="7"/>
        <v/>
      </c>
      <c r="G302" s="38"/>
    </row>
    <row r="303" spans="4:7" x14ac:dyDescent="0.2">
      <c r="D303" s="130" t="str">
        <f>IF(ISBLANK(A303),"",VLOOKUP(A303,'Tabla de equipos'!$B$3:$D$107,3,FALSE))</f>
        <v/>
      </c>
      <c r="F303" s="132" t="str">
        <f t="shared" si="7"/>
        <v/>
      </c>
      <c r="G303" s="38" t="str">
        <f>IF(AND(A303="",E303&gt;0),"Falta incluir equipo/soporte","")</f>
        <v/>
      </c>
    </row>
    <row r="304" spans="4:7" x14ac:dyDescent="0.2">
      <c r="D304" s="130" t="str">
        <f>IF(ISBLANK(A304),"",VLOOKUP(A304,'Tabla de equipos'!$B$3:$D$107,3,FALSE))</f>
        <v/>
      </c>
      <c r="F304" s="132" t="str">
        <f t="shared" si="7"/>
        <v/>
      </c>
      <c r="G304" s="38" t="str">
        <f>IF(AND(A304="",E304&gt;0),"Falta incluir equipo/soporte","")</f>
        <v/>
      </c>
    </row>
    <row r="305" spans="4:7" x14ac:dyDescent="0.2">
      <c r="D305" s="130" t="str">
        <f>IF(ISBLANK(A305),"",VLOOKUP(A305,'Tabla de equipos'!$B$3:$D$107,3,FALSE))</f>
        <v/>
      </c>
      <c r="F305" s="132" t="str">
        <f t="shared" si="7"/>
        <v/>
      </c>
      <c r="G305" s="38"/>
    </row>
    <row r="306" spans="4:7" x14ac:dyDescent="0.2">
      <c r="D306" s="130" t="str">
        <f>IF(ISBLANK(A306),"",VLOOKUP(A306,'Tabla de equipos'!$B$3:$D$107,3,FALSE))</f>
        <v/>
      </c>
      <c r="F306" s="132" t="str">
        <f t="shared" si="7"/>
        <v/>
      </c>
      <c r="G306" s="38"/>
    </row>
    <row r="307" spans="4:7" x14ac:dyDescent="0.2">
      <c r="D307" s="130" t="str">
        <f>IF(ISBLANK(A307),"",VLOOKUP(A307,'Tabla de equipos'!$B$3:$D$107,3,FALSE))</f>
        <v/>
      </c>
      <c r="F307" s="132" t="str">
        <f t="shared" si="7"/>
        <v/>
      </c>
      <c r="G307" s="38"/>
    </row>
    <row r="308" spans="4:7" x14ac:dyDescent="0.2">
      <c r="D308" s="130" t="str">
        <f>IF(ISBLANK(A308),"",VLOOKUP(A308,'Tabla de equipos'!$B$3:$D$107,3,FALSE))</f>
        <v/>
      </c>
      <c r="F308" s="132" t="str">
        <f t="shared" si="7"/>
        <v/>
      </c>
      <c r="G308" s="38"/>
    </row>
    <row r="309" spans="4:7" x14ac:dyDescent="0.2">
      <c r="D309" s="130" t="str">
        <f>IF(ISBLANK(A309),"",VLOOKUP(A309,'Tabla de equipos'!$B$3:$D$107,3,FALSE))</f>
        <v/>
      </c>
      <c r="F309" s="132" t="str">
        <f t="shared" si="7"/>
        <v/>
      </c>
      <c r="G309" s="38"/>
    </row>
    <row r="310" spans="4:7" x14ac:dyDescent="0.2">
      <c r="D310" s="130" t="str">
        <f>IF(ISBLANK(A310),"",VLOOKUP(A310,'Tabla de equipos'!$B$3:$D$107,3,FALSE))</f>
        <v/>
      </c>
      <c r="F310" s="132" t="str">
        <f t="shared" si="7"/>
        <v/>
      </c>
      <c r="G310" s="38"/>
    </row>
    <row r="311" spans="4:7" x14ac:dyDescent="0.2">
      <c r="D311" s="130" t="str">
        <f>IF(ISBLANK(A311),"",VLOOKUP(A311,'Tabla de equipos'!$B$3:$D$107,3,FALSE))</f>
        <v/>
      </c>
      <c r="F311" s="132" t="str">
        <f t="shared" si="7"/>
        <v/>
      </c>
      <c r="G311" s="38"/>
    </row>
    <row r="312" spans="4:7" x14ac:dyDescent="0.2">
      <c r="D312" s="130" t="str">
        <f>IF(ISBLANK(A312),"",VLOOKUP(A312,'Tabla de equipos'!$B$3:$D$107,3,FALSE))</f>
        <v/>
      </c>
      <c r="F312" s="132" t="str">
        <f t="shared" si="7"/>
        <v/>
      </c>
      <c r="G312" s="38"/>
    </row>
    <row r="313" spans="4:7" x14ac:dyDescent="0.2">
      <c r="D313" s="130" t="str">
        <f>IF(ISBLANK(A313),"",VLOOKUP(A313,'Tabla de equipos'!$B$3:$D$107,3,FALSE))</f>
        <v/>
      </c>
      <c r="F313" s="132" t="str">
        <f t="shared" si="7"/>
        <v/>
      </c>
      <c r="G313" s="38"/>
    </row>
    <row r="314" spans="4:7" x14ac:dyDescent="0.2">
      <c r="D314" s="130" t="str">
        <f>IF(ISBLANK(A314),"",VLOOKUP(A314,'Tabla de equipos'!$B$3:$D$107,3,FALSE))</f>
        <v/>
      </c>
      <c r="F314" s="132" t="str">
        <f t="shared" si="7"/>
        <v/>
      </c>
      <c r="G314" s="38"/>
    </row>
    <row r="315" spans="4:7" x14ac:dyDescent="0.2">
      <c r="D315" s="130" t="str">
        <f>IF(ISBLANK(A315),"",VLOOKUP(A315,'Tabla de equipos'!$B$3:$D$107,3,FALSE))</f>
        <v/>
      </c>
      <c r="F315" s="132" t="str">
        <f t="shared" si="7"/>
        <v/>
      </c>
      <c r="G315" s="38"/>
    </row>
    <row r="316" spans="4:7" x14ac:dyDescent="0.2">
      <c r="D316" s="130" t="str">
        <f>IF(ISBLANK(A316),"",VLOOKUP(A316,'Tabla de equipos'!$B$3:$D$107,3,FALSE))</f>
        <v/>
      </c>
      <c r="F316" s="132" t="str">
        <f t="shared" si="7"/>
        <v/>
      </c>
      <c r="G316" s="38"/>
    </row>
    <row r="317" spans="4:7" x14ac:dyDescent="0.2">
      <c r="D317" s="130" t="str">
        <f>IF(ISBLANK(A317),"",VLOOKUP(A317,'Tabla de equipos'!$B$3:$D$107,3,FALSE))</f>
        <v/>
      </c>
      <c r="F317" s="132" t="str">
        <f t="shared" si="7"/>
        <v/>
      </c>
      <c r="G317" s="38"/>
    </row>
    <row r="318" spans="4:7" x14ac:dyDescent="0.2">
      <c r="D318" s="130" t="str">
        <f>IF(ISBLANK(A318),"",VLOOKUP(A318,'Tabla de equipos'!$B$3:$D$107,3,FALSE))</f>
        <v/>
      </c>
      <c r="F318" s="132" t="str">
        <f t="shared" si="7"/>
        <v/>
      </c>
      <c r="G318" s="38"/>
    </row>
    <row r="319" spans="4:7" x14ac:dyDescent="0.2">
      <c r="D319" s="130" t="str">
        <f>IF(ISBLANK(A319),"",VLOOKUP(A319,'Tabla de equipos'!$B$3:$D$107,3,FALSE))</f>
        <v/>
      </c>
      <c r="F319" s="132" t="str">
        <f t="shared" si="7"/>
        <v/>
      </c>
      <c r="G319" s="38"/>
    </row>
    <row r="320" spans="4:7" x14ac:dyDescent="0.2">
      <c r="D320" s="130" t="str">
        <f>IF(ISBLANK(A320),"",VLOOKUP(A320,'Tabla de equipos'!$B$3:$D$107,3,FALSE))</f>
        <v/>
      </c>
      <c r="F320" s="132" t="str">
        <f t="shared" si="7"/>
        <v/>
      </c>
      <c r="G320" s="38"/>
    </row>
    <row r="321" spans="4:7" x14ac:dyDescent="0.2">
      <c r="D321" s="130" t="str">
        <f>IF(ISBLANK(A321),"",VLOOKUP(A321,'Tabla de equipos'!$B$3:$D$107,3,FALSE))</f>
        <v/>
      </c>
      <c r="F321" s="132" t="str">
        <f t="shared" si="7"/>
        <v/>
      </c>
      <c r="G321" s="38"/>
    </row>
    <row r="322" spans="4:7" x14ac:dyDescent="0.2">
      <c r="D322" s="130" t="str">
        <f>IF(ISBLANK(A322),"",VLOOKUP(A322,'Tabla de equipos'!$B$3:$D$107,3,FALSE))</f>
        <v/>
      </c>
      <c r="F322" s="132" t="str">
        <f t="shared" si="7"/>
        <v/>
      </c>
      <c r="G322" s="38"/>
    </row>
    <row r="323" spans="4:7" x14ac:dyDescent="0.2">
      <c r="D323" s="130" t="str">
        <f>IF(ISBLANK(A323),"",VLOOKUP(A323,'Tabla de equipos'!$B$3:$D$107,3,FALSE))</f>
        <v/>
      </c>
      <c r="F323" s="132" t="str">
        <f t="shared" si="7"/>
        <v/>
      </c>
      <c r="G323" s="38"/>
    </row>
    <row r="324" spans="4:7" x14ac:dyDescent="0.2">
      <c r="D324" s="130" t="str">
        <f>IF(ISBLANK(A324),"",VLOOKUP(A324,'Tabla de equipos'!$B$3:$D$107,3,FALSE))</f>
        <v/>
      </c>
      <c r="F324" s="132" t="str">
        <f t="shared" si="7"/>
        <v/>
      </c>
      <c r="G324" s="38"/>
    </row>
    <row r="325" spans="4:7" x14ac:dyDescent="0.2">
      <c r="D325" s="130" t="str">
        <f>IF(ISBLANK(A325),"",VLOOKUP(A325,'Tabla de equipos'!$B$3:$D$107,3,FALSE))</f>
        <v/>
      </c>
      <c r="F325" s="132" t="str">
        <f t="shared" si="7"/>
        <v/>
      </c>
      <c r="G325" s="38"/>
    </row>
    <row r="326" spans="4:7" x14ac:dyDescent="0.2">
      <c r="D326" s="130" t="str">
        <f>IF(ISBLANK(A326),"",VLOOKUP(A326,'Tabla de equipos'!$B$3:$D$107,3,FALSE))</f>
        <v/>
      </c>
      <c r="F326" s="132" t="str">
        <f t="shared" si="7"/>
        <v/>
      </c>
      <c r="G326" s="38"/>
    </row>
    <row r="327" spans="4:7" x14ac:dyDescent="0.2">
      <c r="D327" s="130" t="str">
        <f>IF(ISBLANK(A327),"",VLOOKUP(A327,'Tabla de equipos'!$B$3:$D$107,3,FALSE))</f>
        <v/>
      </c>
      <c r="F327" s="132" t="str">
        <f t="shared" si="7"/>
        <v/>
      </c>
      <c r="G327" s="38"/>
    </row>
    <row r="328" spans="4:7" x14ac:dyDescent="0.2">
      <c r="D328" s="130" t="str">
        <f>IF(ISBLANK(A328),"",VLOOKUP(A328,'Tabla de equipos'!$B$3:$D$107,3,FALSE))</f>
        <v/>
      </c>
      <c r="F328" s="132" t="str">
        <f t="shared" si="7"/>
        <v/>
      </c>
      <c r="G328" s="38"/>
    </row>
    <row r="329" spans="4:7" x14ac:dyDescent="0.2">
      <c r="D329" s="130" t="str">
        <f>IF(ISBLANK(A329),"",VLOOKUP(A329,'Tabla de equipos'!$B$3:$D$107,3,FALSE))</f>
        <v/>
      </c>
      <c r="F329" s="132" t="str">
        <f t="shared" si="7"/>
        <v/>
      </c>
      <c r="G329" s="38"/>
    </row>
    <row r="330" spans="4:7" x14ac:dyDescent="0.2">
      <c r="D330" s="130" t="str">
        <f>IF(ISBLANK(A330),"",VLOOKUP(A330,'Tabla de equipos'!$B$3:$D$107,3,FALSE))</f>
        <v/>
      </c>
      <c r="F330" s="132" t="str">
        <f t="shared" si="7"/>
        <v/>
      </c>
      <c r="G330" s="38"/>
    </row>
    <row r="331" spans="4:7" x14ac:dyDescent="0.2">
      <c r="D331" s="130" t="str">
        <f>IF(ISBLANK(A331),"",VLOOKUP(A331,'Tabla de equipos'!$B$3:$D$107,3,FALSE))</f>
        <v/>
      </c>
      <c r="F331" s="132" t="str">
        <f t="shared" si="7"/>
        <v/>
      </c>
      <c r="G331" s="38"/>
    </row>
    <row r="332" spans="4:7" x14ac:dyDescent="0.2">
      <c r="D332" s="130" t="str">
        <f>IF(ISBLANK(A332),"",VLOOKUP(A332,'Tabla de equipos'!$B$3:$D$107,3,FALSE))</f>
        <v/>
      </c>
      <c r="F332" s="132" t="str">
        <f t="shared" si="7"/>
        <v/>
      </c>
      <c r="G332" s="38"/>
    </row>
    <row r="333" spans="4:7" x14ac:dyDescent="0.2">
      <c r="D333" s="130" t="str">
        <f>IF(ISBLANK(A333),"",VLOOKUP(A333,'Tabla de equipos'!$B$3:$D$107,3,FALSE))</f>
        <v/>
      </c>
      <c r="F333" s="132" t="str">
        <f t="shared" si="7"/>
        <v/>
      </c>
      <c r="G333" s="38"/>
    </row>
    <row r="334" spans="4:7" x14ac:dyDescent="0.2">
      <c r="D334" s="130" t="str">
        <f>IF(ISBLANK(A334),"",VLOOKUP(A334,'Tabla de equipos'!$B$3:$D$107,3,FALSE))</f>
        <v/>
      </c>
      <c r="F334" s="132" t="str">
        <f t="shared" si="7"/>
        <v/>
      </c>
      <c r="G334" s="38"/>
    </row>
    <row r="335" spans="4:7" x14ac:dyDescent="0.2">
      <c r="D335" s="130" t="str">
        <f>IF(ISBLANK(A335),"",VLOOKUP(A335,'Tabla de equipos'!$B$3:$D$107,3,FALSE))</f>
        <v/>
      </c>
      <c r="F335" s="132" t="str">
        <f t="shared" si="7"/>
        <v/>
      </c>
      <c r="G335" s="38"/>
    </row>
    <row r="336" spans="4:7" x14ac:dyDescent="0.2">
      <c r="D336" s="130" t="str">
        <f>IF(ISBLANK(A336),"",VLOOKUP(A336,'Tabla de equipos'!$B$3:$D$107,3,FALSE))</f>
        <v/>
      </c>
      <c r="F336" s="132" t="str">
        <f t="shared" si="7"/>
        <v/>
      </c>
      <c r="G336" s="38"/>
    </row>
    <row r="337" spans="4:7" x14ac:dyDescent="0.2">
      <c r="D337" s="130" t="str">
        <f>IF(ISBLANK(A337),"",VLOOKUP(A337,'Tabla de equipos'!$B$3:$D$107,3,FALSE))</f>
        <v/>
      </c>
      <c r="F337" s="132" t="str">
        <f t="shared" si="7"/>
        <v/>
      </c>
      <c r="G337" s="38"/>
    </row>
    <row r="338" spans="4:7" x14ac:dyDescent="0.2">
      <c r="D338" s="130" t="str">
        <f>IF(ISBLANK(A338),"",VLOOKUP(A338,'Tabla de equipos'!$B$3:$D$107,3,FALSE))</f>
        <v/>
      </c>
      <c r="F338" s="132" t="str">
        <f t="shared" si="7"/>
        <v/>
      </c>
      <c r="G338" s="38"/>
    </row>
    <row r="339" spans="4:7" x14ac:dyDescent="0.2">
      <c r="D339" s="130" t="str">
        <f>IF(ISBLANK(A339),"",VLOOKUP(A339,'Tabla de equipos'!$B$3:$D$107,3,FALSE))</f>
        <v/>
      </c>
      <c r="F339" s="132" t="str">
        <f t="shared" si="7"/>
        <v/>
      </c>
      <c r="G339" s="38"/>
    </row>
    <row r="340" spans="4:7" x14ac:dyDescent="0.2">
      <c r="D340" s="130" t="str">
        <f>IF(ISBLANK(A340),"",VLOOKUP(A340,'Tabla de equipos'!$B$3:$D$107,3,FALSE))</f>
        <v/>
      </c>
      <c r="F340" s="132" t="str">
        <f t="shared" ref="F340:F403" si="8">IF(AND(E340="",A340=""),"",IF(AND(A340&lt;&gt;"",E340=""),"Falta incluir unidades",IF(AND(A340&lt;&gt;"",E340&gt;0),"","Falta elegir equipo/soporte")))</f>
        <v/>
      </c>
      <c r="G340" s="38"/>
    </row>
    <row r="341" spans="4:7" x14ac:dyDescent="0.2">
      <c r="D341" s="130" t="str">
        <f>IF(ISBLANK(A341),"",VLOOKUP(A341,'Tabla de equipos'!$B$3:$D$107,3,FALSE))</f>
        <v/>
      </c>
      <c r="F341" s="132" t="str">
        <f t="shared" si="8"/>
        <v/>
      </c>
      <c r="G341" s="38"/>
    </row>
    <row r="342" spans="4:7" x14ac:dyDescent="0.2">
      <c r="D342" s="130" t="str">
        <f>IF(ISBLANK(A342),"",VLOOKUP(A342,'Tabla de equipos'!$B$3:$D$107,3,FALSE))</f>
        <v/>
      </c>
      <c r="F342" s="132" t="str">
        <f t="shared" si="8"/>
        <v/>
      </c>
      <c r="G342" s="38"/>
    </row>
    <row r="343" spans="4:7" x14ac:dyDescent="0.2">
      <c r="D343" s="130" t="str">
        <f>IF(ISBLANK(A343),"",VLOOKUP(A343,'Tabla de equipos'!$B$3:$D$107,3,FALSE))</f>
        <v/>
      </c>
      <c r="F343" s="132" t="str">
        <f t="shared" si="8"/>
        <v/>
      </c>
      <c r="G343" s="38"/>
    </row>
    <row r="344" spans="4:7" x14ac:dyDescent="0.2">
      <c r="D344" s="130" t="str">
        <f>IF(ISBLANK(A344),"",VLOOKUP(A344,'Tabla de equipos'!$B$3:$D$107,3,FALSE))</f>
        <v/>
      </c>
      <c r="F344" s="132" t="str">
        <f t="shared" si="8"/>
        <v/>
      </c>
      <c r="G344" s="38"/>
    </row>
    <row r="345" spans="4:7" x14ac:dyDescent="0.2">
      <c r="D345" s="130" t="str">
        <f>IF(ISBLANK(A345),"",VLOOKUP(A345,'Tabla de equipos'!$B$3:$D$107,3,FALSE))</f>
        <v/>
      </c>
      <c r="F345" s="132" t="str">
        <f t="shared" si="8"/>
        <v/>
      </c>
      <c r="G345" s="38"/>
    </row>
    <row r="346" spans="4:7" x14ac:dyDescent="0.2">
      <c r="D346" s="130" t="str">
        <f>IF(ISBLANK(A346),"",VLOOKUP(A346,'Tabla de equipos'!$B$3:$D$107,3,FALSE))</f>
        <v/>
      </c>
      <c r="F346" s="132" t="str">
        <f t="shared" si="8"/>
        <v/>
      </c>
      <c r="G346" s="38"/>
    </row>
    <row r="347" spans="4:7" x14ac:dyDescent="0.2">
      <c r="D347" s="130" t="str">
        <f>IF(ISBLANK(A347),"",VLOOKUP(A347,'Tabla de equipos'!$B$3:$D$107,3,FALSE))</f>
        <v/>
      </c>
      <c r="F347" s="132" t="str">
        <f t="shared" si="8"/>
        <v/>
      </c>
      <c r="G347" s="38"/>
    </row>
    <row r="348" spans="4:7" x14ac:dyDescent="0.2">
      <c r="D348" s="130" t="str">
        <f>IF(ISBLANK(A348),"",VLOOKUP(A348,'Tabla de equipos'!$B$3:$D$107,3,FALSE))</f>
        <v/>
      </c>
      <c r="F348" s="132" t="str">
        <f t="shared" si="8"/>
        <v/>
      </c>
      <c r="G348" s="38"/>
    </row>
    <row r="349" spans="4:7" x14ac:dyDescent="0.2">
      <c r="D349" s="130" t="str">
        <f>IF(ISBLANK(A349),"",VLOOKUP(A349,'Tabla de equipos'!$B$3:$D$107,3,FALSE))</f>
        <v/>
      </c>
      <c r="F349" s="132" t="str">
        <f t="shared" si="8"/>
        <v/>
      </c>
      <c r="G349" s="38"/>
    </row>
    <row r="350" spans="4:7" x14ac:dyDescent="0.2">
      <c r="D350" s="130" t="str">
        <f>IF(ISBLANK(A350),"",VLOOKUP(A350,'Tabla de equipos'!$B$3:$D$107,3,FALSE))</f>
        <v/>
      </c>
      <c r="F350" s="132" t="str">
        <f t="shared" si="8"/>
        <v/>
      </c>
      <c r="G350" s="38"/>
    </row>
    <row r="351" spans="4:7" x14ac:dyDescent="0.2">
      <c r="D351" s="130" t="str">
        <f>IF(ISBLANK(A351),"",VLOOKUP(A351,'Tabla de equipos'!$B$3:$D$107,3,FALSE))</f>
        <v/>
      </c>
      <c r="F351" s="132" t="str">
        <f t="shared" si="8"/>
        <v/>
      </c>
      <c r="G351" s="38"/>
    </row>
    <row r="352" spans="4:7" x14ac:dyDescent="0.2">
      <c r="D352" s="130" t="str">
        <f>IF(ISBLANK(A352),"",VLOOKUP(A352,'Tabla de equipos'!$B$3:$D$107,3,FALSE))</f>
        <v/>
      </c>
      <c r="F352" s="132" t="str">
        <f t="shared" si="8"/>
        <v/>
      </c>
      <c r="G352" s="38"/>
    </row>
    <row r="353" spans="4:7" x14ac:dyDescent="0.2">
      <c r="D353" s="130" t="str">
        <f>IF(ISBLANK(A353),"",VLOOKUP(A353,'Tabla de equipos'!$B$3:$D$107,3,FALSE))</f>
        <v/>
      </c>
      <c r="F353" s="132" t="str">
        <f t="shared" si="8"/>
        <v/>
      </c>
      <c r="G353" s="38"/>
    </row>
    <row r="354" spans="4:7" x14ac:dyDescent="0.2">
      <c r="D354" s="130" t="str">
        <f>IF(ISBLANK(A354),"",VLOOKUP(A354,'Tabla de equipos'!$B$3:$D$107,3,FALSE))</f>
        <v/>
      </c>
      <c r="F354" s="132" t="str">
        <f t="shared" si="8"/>
        <v/>
      </c>
      <c r="G354" s="38"/>
    </row>
    <row r="355" spans="4:7" x14ac:dyDescent="0.2">
      <c r="D355" s="130" t="str">
        <f>IF(ISBLANK(A355),"",VLOOKUP(A355,'Tabla de equipos'!$B$3:$D$107,3,FALSE))</f>
        <v/>
      </c>
      <c r="F355" s="132" t="str">
        <f t="shared" si="8"/>
        <v/>
      </c>
      <c r="G355" s="38"/>
    </row>
    <row r="356" spans="4:7" x14ac:dyDescent="0.2">
      <c r="D356" s="130" t="str">
        <f>IF(ISBLANK(A356),"",VLOOKUP(A356,'Tabla de equipos'!$B$3:$D$107,3,FALSE))</f>
        <v/>
      </c>
      <c r="F356" s="132" t="str">
        <f t="shared" si="8"/>
        <v/>
      </c>
      <c r="G356" s="38"/>
    </row>
    <row r="357" spans="4:7" x14ac:dyDescent="0.2">
      <c r="D357" s="130" t="str">
        <f>IF(ISBLANK(A357),"",VLOOKUP(A357,'Tabla de equipos'!$B$3:$D$107,3,FALSE))</f>
        <v/>
      </c>
      <c r="F357" s="132" t="str">
        <f t="shared" si="8"/>
        <v/>
      </c>
      <c r="G357" s="38"/>
    </row>
    <row r="358" spans="4:7" x14ac:dyDescent="0.2">
      <c r="D358" s="130" t="str">
        <f>IF(ISBLANK(A358),"",VLOOKUP(A358,'Tabla de equipos'!$B$3:$D$107,3,FALSE))</f>
        <v/>
      </c>
      <c r="F358" s="132" t="str">
        <f t="shared" si="8"/>
        <v/>
      </c>
      <c r="G358" s="38"/>
    </row>
    <row r="359" spans="4:7" x14ac:dyDescent="0.2">
      <c r="D359" s="130" t="str">
        <f>IF(ISBLANK(A359),"",VLOOKUP(A359,'Tabla de equipos'!$B$3:$D$107,3,FALSE))</f>
        <v/>
      </c>
      <c r="F359" s="132" t="str">
        <f t="shared" si="8"/>
        <v/>
      </c>
      <c r="G359" s="38"/>
    </row>
    <row r="360" spans="4:7" x14ac:dyDescent="0.2">
      <c r="D360" s="130" t="str">
        <f>IF(ISBLANK(A360),"",VLOOKUP(A360,'Tabla de equipos'!$B$3:$D$107,3,FALSE))</f>
        <v/>
      </c>
      <c r="F360" s="132" t="str">
        <f t="shared" si="8"/>
        <v/>
      </c>
      <c r="G360" s="38"/>
    </row>
    <row r="361" spans="4:7" x14ac:dyDescent="0.2">
      <c r="D361" s="130" t="str">
        <f>IF(ISBLANK(A361),"",VLOOKUP(A361,'Tabla de equipos'!$B$3:$D$107,3,FALSE))</f>
        <v/>
      </c>
      <c r="F361" s="132" t="str">
        <f t="shared" si="8"/>
        <v/>
      </c>
      <c r="G361" s="38"/>
    </row>
    <row r="362" spans="4:7" x14ac:dyDescent="0.2">
      <c r="D362" s="130" t="str">
        <f>IF(ISBLANK(A362),"",VLOOKUP(A362,'Tabla de equipos'!$B$3:$D$107,3,FALSE))</f>
        <v/>
      </c>
      <c r="F362" s="132" t="str">
        <f t="shared" si="8"/>
        <v/>
      </c>
      <c r="G362" s="38"/>
    </row>
    <row r="363" spans="4:7" x14ac:dyDescent="0.2">
      <c r="D363" s="130" t="str">
        <f>IF(ISBLANK(A363),"",VLOOKUP(A363,'Tabla de equipos'!$B$3:$D$107,3,FALSE))</f>
        <v/>
      </c>
      <c r="F363" s="132" t="str">
        <f t="shared" si="8"/>
        <v/>
      </c>
      <c r="G363" s="38"/>
    </row>
    <row r="364" spans="4:7" x14ac:dyDescent="0.2">
      <c r="D364" s="130" t="str">
        <f>IF(ISBLANK(A364),"",VLOOKUP(A364,'Tabla de equipos'!$B$3:$D$107,3,FALSE))</f>
        <v/>
      </c>
      <c r="F364" s="132" t="str">
        <f t="shared" si="8"/>
        <v/>
      </c>
      <c r="G364" s="38"/>
    </row>
    <row r="365" spans="4:7" x14ac:dyDescent="0.2">
      <c r="D365" s="130" t="str">
        <f>IF(ISBLANK(A365),"",VLOOKUP(A365,'Tabla de equipos'!$B$3:$D$107,3,FALSE))</f>
        <v/>
      </c>
      <c r="F365" s="132" t="str">
        <f t="shared" si="8"/>
        <v/>
      </c>
      <c r="G365" s="38"/>
    </row>
    <row r="366" spans="4:7" x14ac:dyDescent="0.2">
      <c r="D366" s="130" t="str">
        <f>IF(ISBLANK(A366),"",VLOOKUP(A366,'Tabla de equipos'!$B$3:$D$107,3,FALSE))</f>
        <v/>
      </c>
      <c r="F366" s="132" t="str">
        <f t="shared" si="8"/>
        <v/>
      </c>
      <c r="G366" s="38"/>
    </row>
    <row r="367" spans="4:7" x14ac:dyDescent="0.2">
      <c r="D367" s="130" t="str">
        <f>IF(ISBLANK(A367),"",VLOOKUP(A367,'Tabla de equipos'!$B$3:$D$107,3,FALSE))</f>
        <v/>
      </c>
      <c r="F367" s="132" t="str">
        <f t="shared" si="8"/>
        <v/>
      </c>
      <c r="G367" s="38"/>
    </row>
    <row r="368" spans="4:7" x14ac:dyDescent="0.2">
      <c r="D368" s="130" t="str">
        <f>IF(ISBLANK(A368),"",VLOOKUP(A368,'Tabla de equipos'!$B$3:$D$107,3,FALSE))</f>
        <v/>
      </c>
      <c r="F368" s="132" t="str">
        <f t="shared" si="8"/>
        <v/>
      </c>
      <c r="G368" s="38"/>
    </row>
    <row r="369" spans="4:7" x14ac:dyDescent="0.2">
      <c r="D369" s="130" t="str">
        <f>IF(ISBLANK(A369),"",VLOOKUP(A369,'Tabla de equipos'!$B$3:$D$107,3,FALSE))</f>
        <v/>
      </c>
      <c r="F369" s="132" t="str">
        <f t="shared" si="8"/>
        <v/>
      </c>
      <c r="G369" s="38"/>
    </row>
    <row r="370" spans="4:7" x14ac:dyDescent="0.2">
      <c r="D370" s="130" t="str">
        <f>IF(ISBLANK(A370),"",VLOOKUP(A370,'Tabla de equipos'!$B$3:$D$107,3,FALSE))</f>
        <v/>
      </c>
      <c r="F370" s="132" t="str">
        <f t="shared" si="8"/>
        <v/>
      </c>
      <c r="G370" s="38"/>
    </row>
    <row r="371" spans="4:7" x14ac:dyDescent="0.2">
      <c r="D371" s="130" t="str">
        <f>IF(ISBLANK(A371),"",VLOOKUP(A371,'Tabla de equipos'!$B$3:$D$107,3,FALSE))</f>
        <v/>
      </c>
      <c r="F371" s="132" t="str">
        <f t="shared" si="8"/>
        <v/>
      </c>
      <c r="G371" s="38"/>
    </row>
    <row r="372" spans="4:7" x14ac:dyDescent="0.2">
      <c r="D372" s="130" t="str">
        <f>IF(ISBLANK(A372),"",VLOOKUP(A372,'Tabla de equipos'!$B$3:$D$107,3,FALSE))</f>
        <v/>
      </c>
      <c r="F372" s="132" t="str">
        <f t="shared" si="8"/>
        <v/>
      </c>
      <c r="G372" s="38"/>
    </row>
    <row r="373" spans="4:7" x14ac:dyDescent="0.2">
      <c r="D373" s="130" t="str">
        <f>IF(ISBLANK(A373),"",VLOOKUP(A373,'Tabla de equipos'!$B$3:$D$107,3,FALSE))</f>
        <v/>
      </c>
      <c r="F373" s="132" t="str">
        <f t="shared" si="8"/>
        <v/>
      </c>
      <c r="G373" s="38"/>
    </row>
    <row r="374" spans="4:7" x14ac:dyDescent="0.2">
      <c r="D374" s="130" t="str">
        <f>IF(ISBLANK(A374),"",VLOOKUP(A374,'Tabla de equipos'!$B$3:$D$107,3,FALSE))</f>
        <v/>
      </c>
      <c r="F374" s="132" t="str">
        <f t="shared" si="8"/>
        <v/>
      </c>
      <c r="G374" s="38"/>
    </row>
    <row r="375" spans="4:7" x14ac:dyDescent="0.2">
      <c r="D375" s="130" t="str">
        <f>IF(ISBLANK(A375),"",VLOOKUP(A375,'Tabla de equipos'!$B$3:$D$107,3,FALSE))</f>
        <v/>
      </c>
      <c r="F375" s="132" t="str">
        <f t="shared" si="8"/>
        <v/>
      </c>
      <c r="G375" s="38"/>
    </row>
    <row r="376" spans="4:7" x14ac:dyDescent="0.2">
      <c r="D376" s="130" t="str">
        <f>IF(ISBLANK(A376),"",VLOOKUP(A376,'Tabla de equipos'!$B$3:$D$107,3,FALSE))</f>
        <v/>
      </c>
      <c r="F376" s="132" t="str">
        <f t="shared" si="8"/>
        <v/>
      </c>
      <c r="G376" s="38"/>
    </row>
    <row r="377" spans="4:7" x14ac:dyDescent="0.2">
      <c r="D377" s="130" t="str">
        <f>IF(ISBLANK(A377),"",VLOOKUP(A377,'Tabla de equipos'!$B$3:$D$107,3,FALSE))</f>
        <v/>
      </c>
      <c r="F377" s="132" t="str">
        <f t="shared" si="8"/>
        <v/>
      </c>
      <c r="G377" s="38"/>
    </row>
    <row r="378" spans="4:7" x14ac:dyDescent="0.2">
      <c r="D378" s="130" t="str">
        <f>IF(ISBLANK(A378),"",VLOOKUP(A378,'Tabla de equipos'!$B$3:$D$107,3,FALSE))</f>
        <v/>
      </c>
      <c r="F378" s="132" t="str">
        <f t="shared" si="8"/>
        <v/>
      </c>
      <c r="G378" s="38"/>
    </row>
    <row r="379" spans="4:7" x14ac:dyDescent="0.2">
      <c r="D379" s="130" t="str">
        <f>IF(ISBLANK(A379),"",VLOOKUP(A379,'Tabla de equipos'!$B$3:$D$107,3,FALSE))</f>
        <v/>
      </c>
      <c r="F379" s="132" t="str">
        <f t="shared" si="8"/>
        <v/>
      </c>
      <c r="G379" s="38"/>
    </row>
    <row r="380" spans="4:7" x14ac:dyDescent="0.2">
      <c r="D380" s="130" t="str">
        <f>IF(ISBLANK(A380),"",VLOOKUP(A380,'Tabla de equipos'!$B$3:$D$107,3,FALSE))</f>
        <v/>
      </c>
      <c r="F380" s="132" t="str">
        <f t="shared" si="8"/>
        <v/>
      </c>
      <c r="G380" s="38"/>
    </row>
    <row r="381" spans="4:7" x14ac:dyDescent="0.2">
      <c r="D381" s="130" t="str">
        <f>IF(ISBLANK(A381),"",VLOOKUP(A381,'Tabla de equipos'!$B$3:$D$107,3,FALSE))</f>
        <v/>
      </c>
      <c r="F381" s="132" t="str">
        <f t="shared" si="8"/>
        <v/>
      </c>
      <c r="G381" s="38"/>
    </row>
    <row r="382" spans="4:7" x14ac:dyDescent="0.2">
      <c r="D382" s="130" t="str">
        <f>IF(ISBLANK(A382),"",VLOOKUP(A382,'Tabla de equipos'!$B$3:$D$107,3,FALSE))</f>
        <v/>
      </c>
      <c r="F382" s="132" t="str">
        <f t="shared" si="8"/>
        <v/>
      </c>
      <c r="G382" s="38"/>
    </row>
    <row r="383" spans="4:7" x14ac:dyDescent="0.2">
      <c r="D383" s="130" t="str">
        <f>IF(ISBLANK(A383),"",VLOOKUP(A383,'Tabla de equipos'!$B$3:$D$107,3,FALSE))</f>
        <v/>
      </c>
      <c r="F383" s="132" t="str">
        <f t="shared" si="8"/>
        <v/>
      </c>
      <c r="G383" s="38"/>
    </row>
    <row r="384" spans="4:7" x14ac:dyDescent="0.2">
      <c r="D384" s="130" t="str">
        <f>IF(ISBLANK(A384),"",VLOOKUP(A384,'Tabla de equipos'!$B$3:$D$107,3,FALSE))</f>
        <v/>
      </c>
      <c r="F384" s="132" t="str">
        <f t="shared" si="8"/>
        <v/>
      </c>
      <c r="G384" s="38"/>
    </row>
    <row r="385" spans="4:7" x14ac:dyDescent="0.2">
      <c r="D385" s="130" t="str">
        <f>IF(ISBLANK(A385),"",VLOOKUP(A385,'Tabla de equipos'!$B$3:$D$107,3,FALSE))</f>
        <v/>
      </c>
      <c r="F385" s="132" t="str">
        <f t="shared" si="8"/>
        <v/>
      </c>
      <c r="G385" s="38"/>
    </row>
    <row r="386" spans="4:7" x14ac:dyDescent="0.2">
      <c r="D386" s="130" t="str">
        <f>IF(ISBLANK(A386),"",VLOOKUP(A386,'Tabla de equipos'!$B$3:$D$107,3,FALSE))</f>
        <v/>
      </c>
      <c r="F386" s="132" t="str">
        <f t="shared" si="8"/>
        <v/>
      </c>
      <c r="G386" s="38"/>
    </row>
    <row r="387" spans="4:7" x14ac:dyDescent="0.2">
      <c r="D387" s="130" t="str">
        <f>IF(ISBLANK(A387),"",VLOOKUP(A387,'Tabla de equipos'!$B$3:$D$107,3,FALSE))</f>
        <v/>
      </c>
      <c r="F387" s="132" t="str">
        <f t="shared" si="8"/>
        <v/>
      </c>
      <c r="G387" s="38"/>
    </row>
    <row r="388" spans="4:7" x14ac:dyDescent="0.2">
      <c r="D388" s="130" t="str">
        <f>IF(ISBLANK(A388),"",VLOOKUP(A388,'Tabla de equipos'!$B$3:$D$107,3,FALSE))</f>
        <v/>
      </c>
      <c r="F388" s="132" t="str">
        <f t="shared" si="8"/>
        <v/>
      </c>
      <c r="G388" s="38"/>
    </row>
    <row r="389" spans="4:7" x14ac:dyDescent="0.2">
      <c r="D389" s="130" t="str">
        <f>IF(ISBLANK(A389),"",VLOOKUP(A389,'Tabla de equipos'!$B$3:$D$107,3,FALSE))</f>
        <v/>
      </c>
      <c r="F389" s="132" t="str">
        <f t="shared" si="8"/>
        <v/>
      </c>
      <c r="G389" s="38"/>
    </row>
    <row r="390" spans="4:7" x14ac:dyDescent="0.2">
      <c r="D390" s="130" t="str">
        <f>IF(ISBLANK(A390),"",VLOOKUP(A390,'Tabla de equipos'!$B$3:$D$107,3,FALSE))</f>
        <v/>
      </c>
      <c r="F390" s="132" t="str">
        <f t="shared" si="8"/>
        <v/>
      </c>
      <c r="G390" s="38"/>
    </row>
    <row r="391" spans="4:7" x14ac:dyDescent="0.2">
      <c r="D391" s="130" t="str">
        <f>IF(ISBLANK(A391),"",VLOOKUP(A391,'Tabla de equipos'!$B$3:$D$107,3,FALSE))</f>
        <v/>
      </c>
      <c r="F391" s="132" t="str">
        <f t="shared" si="8"/>
        <v/>
      </c>
      <c r="G391" s="38"/>
    </row>
    <row r="392" spans="4:7" x14ac:dyDescent="0.2">
      <c r="D392" s="130" t="str">
        <f>IF(ISBLANK(A392),"",VLOOKUP(A392,'Tabla de equipos'!$B$3:$D$107,3,FALSE))</f>
        <v/>
      </c>
      <c r="F392" s="132" t="str">
        <f t="shared" si="8"/>
        <v/>
      </c>
      <c r="G392" s="38"/>
    </row>
    <row r="393" spans="4:7" x14ac:dyDescent="0.2">
      <c r="D393" s="130" t="str">
        <f>IF(ISBLANK(A393),"",VLOOKUP(A393,'Tabla de equipos'!$B$3:$D$107,3,FALSE))</f>
        <v/>
      </c>
      <c r="F393" s="132" t="str">
        <f t="shared" si="8"/>
        <v/>
      </c>
      <c r="G393" s="38"/>
    </row>
    <row r="394" spans="4:7" x14ac:dyDescent="0.2">
      <c r="D394" s="130" t="str">
        <f>IF(ISBLANK(A394),"",VLOOKUP(A394,'Tabla de equipos'!$B$3:$D$107,3,FALSE))</f>
        <v/>
      </c>
      <c r="F394" s="132" t="str">
        <f t="shared" si="8"/>
        <v/>
      </c>
      <c r="G394" s="38"/>
    </row>
    <row r="395" spans="4:7" x14ac:dyDescent="0.2">
      <c r="D395" s="130" t="str">
        <f>IF(ISBLANK(A395),"",VLOOKUP(A395,'Tabla de equipos'!$B$3:$D$107,3,FALSE))</f>
        <v/>
      </c>
      <c r="F395" s="132" t="str">
        <f t="shared" si="8"/>
        <v/>
      </c>
      <c r="G395" s="38"/>
    </row>
    <row r="396" spans="4:7" x14ac:dyDescent="0.2">
      <c r="D396" s="130" t="str">
        <f>IF(ISBLANK(A396),"",VLOOKUP(A396,'Tabla de equipos'!$B$3:$D$107,3,FALSE))</f>
        <v/>
      </c>
      <c r="F396" s="132" t="str">
        <f t="shared" si="8"/>
        <v/>
      </c>
      <c r="G396" s="38"/>
    </row>
    <row r="397" spans="4:7" x14ac:dyDescent="0.2">
      <c r="D397" s="130" t="str">
        <f>IF(ISBLANK(A397),"",VLOOKUP(A397,'Tabla de equipos'!$B$3:$D$107,3,FALSE))</f>
        <v/>
      </c>
      <c r="F397" s="132" t="str">
        <f t="shared" si="8"/>
        <v/>
      </c>
      <c r="G397" s="38"/>
    </row>
    <row r="398" spans="4:7" x14ac:dyDescent="0.2">
      <c r="D398" s="130" t="str">
        <f>IF(ISBLANK(A398),"",VLOOKUP(A398,'Tabla de equipos'!$B$3:$D$107,3,FALSE))</f>
        <v/>
      </c>
      <c r="F398" s="132" t="str">
        <f t="shared" si="8"/>
        <v/>
      </c>
      <c r="G398" s="38"/>
    </row>
    <row r="399" spans="4:7" x14ac:dyDescent="0.2">
      <c r="D399" s="130" t="str">
        <f>IF(ISBLANK(A399),"",VLOOKUP(A399,'Tabla de equipos'!$B$3:$D$107,3,FALSE))</f>
        <v/>
      </c>
      <c r="F399" s="132" t="str">
        <f t="shared" si="8"/>
        <v/>
      </c>
      <c r="G399" s="38"/>
    </row>
    <row r="400" spans="4:7" x14ac:dyDescent="0.2">
      <c r="D400" s="130" t="str">
        <f>IF(ISBLANK(A400),"",VLOOKUP(A400,'Tabla de equipos'!$B$3:$D$107,3,FALSE))</f>
        <v/>
      </c>
      <c r="F400" s="132" t="str">
        <f t="shared" si="8"/>
        <v/>
      </c>
      <c r="G400" s="38"/>
    </row>
    <row r="401" spans="4:7" x14ac:dyDescent="0.2">
      <c r="D401" s="130" t="str">
        <f>IF(ISBLANK(A401),"",VLOOKUP(A401,'Tabla de equipos'!$B$3:$D$107,3,FALSE))</f>
        <v/>
      </c>
      <c r="F401" s="132" t="str">
        <f t="shared" si="8"/>
        <v/>
      </c>
      <c r="G401" s="38"/>
    </row>
    <row r="402" spans="4:7" x14ac:dyDescent="0.2">
      <c r="D402" s="130" t="str">
        <f>IF(ISBLANK(A402),"",VLOOKUP(A402,'Tabla de equipos'!$B$3:$D$107,3,FALSE))</f>
        <v/>
      </c>
      <c r="F402" s="132" t="str">
        <f t="shared" si="8"/>
        <v/>
      </c>
      <c r="G402" s="38"/>
    </row>
    <row r="403" spans="4:7" x14ac:dyDescent="0.2">
      <c r="D403" s="130" t="str">
        <f>IF(ISBLANK(A403),"",VLOOKUP(A403,'Tabla de equipos'!$B$3:$D$107,3,FALSE))</f>
        <v/>
      </c>
      <c r="F403" s="132" t="str">
        <f t="shared" si="8"/>
        <v/>
      </c>
      <c r="G403" s="38"/>
    </row>
    <row r="404" spans="4:7" x14ac:dyDescent="0.2">
      <c r="D404" s="130" t="str">
        <f>IF(ISBLANK(A404),"",VLOOKUP(A404,'Tabla de equipos'!$B$3:$D$107,3,FALSE))</f>
        <v/>
      </c>
      <c r="F404" s="132" t="str">
        <f t="shared" ref="F404:F467" si="9">IF(AND(E404="",A404=""),"",IF(AND(A404&lt;&gt;"",E404=""),"Falta incluir unidades",IF(AND(A404&lt;&gt;"",E404&gt;0),"","Falta elegir equipo/soporte")))</f>
        <v/>
      </c>
      <c r="G404" s="38"/>
    </row>
    <row r="405" spans="4:7" x14ac:dyDescent="0.2">
      <c r="D405" s="130" t="str">
        <f>IF(ISBLANK(A405),"",VLOOKUP(A405,'Tabla de equipos'!$B$3:$D$107,3,FALSE))</f>
        <v/>
      </c>
      <c r="F405" s="132" t="str">
        <f t="shared" si="9"/>
        <v/>
      </c>
      <c r="G405" s="38"/>
    </row>
    <row r="406" spans="4:7" x14ac:dyDescent="0.2">
      <c r="D406" s="130" t="str">
        <f>IF(ISBLANK(A406),"",VLOOKUP(A406,'Tabla de equipos'!$B$3:$D$107,3,FALSE))</f>
        <v/>
      </c>
      <c r="F406" s="132" t="str">
        <f t="shared" si="9"/>
        <v/>
      </c>
      <c r="G406" s="38"/>
    </row>
    <row r="407" spans="4:7" x14ac:dyDescent="0.2">
      <c r="D407" s="130" t="str">
        <f>IF(ISBLANK(A407),"",VLOOKUP(A407,'Tabla de equipos'!$B$3:$D$107,3,FALSE))</f>
        <v/>
      </c>
      <c r="F407" s="132" t="str">
        <f t="shared" si="9"/>
        <v/>
      </c>
      <c r="G407" s="38"/>
    </row>
    <row r="408" spans="4:7" x14ac:dyDescent="0.2">
      <c r="D408" s="130" t="str">
        <f>IF(ISBLANK(A408),"",VLOOKUP(A408,'Tabla de equipos'!$B$3:$D$107,3,FALSE))</f>
        <v/>
      </c>
      <c r="F408" s="132" t="str">
        <f t="shared" si="9"/>
        <v/>
      </c>
      <c r="G408" s="38"/>
    </row>
    <row r="409" spans="4:7" x14ac:dyDescent="0.2">
      <c r="D409" s="130" t="str">
        <f>IF(ISBLANK(A409),"",VLOOKUP(A409,'Tabla de equipos'!$B$3:$D$107,3,FALSE))</f>
        <v/>
      </c>
      <c r="F409" s="132" t="str">
        <f t="shared" si="9"/>
        <v/>
      </c>
      <c r="G409" s="38"/>
    </row>
    <row r="410" spans="4:7" x14ac:dyDescent="0.2">
      <c r="D410" s="130" t="str">
        <f>IF(ISBLANK(A410),"",VLOOKUP(A410,'Tabla de equipos'!$B$3:$D$107,3,FALSE))</f>
        <v/>
      </c>
      <c r="F410" s="132" t="str">
        <f t="shared" si="9"/>
        <v/>
      </c>
      <c r="G410" s="38"/>
    </row>
    <row r="411" spans="4:7" x14ac:dyDescent="0.2">
      <c r="D411" s="130" t="str">
        <f>IF(ISBLANK(A411),"",VLOOKUP(A411,'Tabla de equipos'!$B$3:$D$107,3,FALSE))</f>
        <v/>
      </c>
      <c r="F411" s="132" t="str">
        <f t="shared" si="9"/>
        <v/>
      </c>
      <c r="G411" s="38"/>
    </row>
    <row r="412" spans="4:7" x14ac:dyDescent="0.2">
      <c r="D412" s="130" t="str">
        <f>IF(ISBLANK(A412),"",VLOOKUP(A412,'Tabla de equipos'!$B$3:$D$107,3,FALSE))</f>
        <v/>
      </c>
      <c r="F412" s="132" t="str">
        <f t="shared" si="9"/>
        <v/>
      </c>
      <c r="G412" s="38"/>
    </row>
    <row r="413" spans="4:7" x14ac:dyDescent="0.2">
      <c r="D413" s="130" t="str">
        <f>IF(ISBLANK(A413),"",VLOOKUP(A413,'Tabla de equipos'!$B$3:$D$107,3,FALSE))</f>
        <v/>
      </c>
      <c r="F413" s="132" t="str">
        <f t="shared" si="9"/>
        <v/>
      </c>
      <c r="G413" s="38"/>
    </row>
    <row r="414" spans="4:7" x14ac:dyDescent="0.2">
      <c r="D414" s="130" t="str">
        <f>IF(ISBLANK(A414),"",VLOOKUP(A414,'Tabla de equipos'!$B$3:$D$107,3,FALSE))</f>
        <v/>
      </c>
      <c r="F414" s="132" t="str">
        <f t="shared" si="9"/>
        <v/>
      </c>
      <c r="G414" s="38"/>
    </row>
    <row r="415" spans="4:7" x14ac:dyDescent="0.2">
      <c r="D415" s="130" t="str">
        <f>IF(ISBLANK(A415),"",VLOOKUP(A415,'Tabla de equipos'!$B$3:$D$107,3,FALSE))</f>
        <v/>
      </c>
      <c r="F415" s="132" t="str">
        <f t="shared" si="9"/>
        <v/>
      </c>
      <c r="G415" s="38"/>
    </row>
    <row r="416" spans="4:7" x14ac:dyDescent="0.2">
      <c r="D416" s="130" t="str">
        <f>IF(ISBLANK(A416),"",VLOOKUP(A416,'Tabla de equipos'!$B$3:$D$107,3,FALSE))</f>
        <v/>
      </c>
      <c r="F416" s="132" t="str">
        <f t="shared" si="9"/>
        <v/>
      </c>
      <c r="G416" s="38"/>
    </row>
    <row r="417" spans="4:7" x14ac:dyDescent="0.2">
      <c r="D417" s="130" t="str">
        <f>IF(ISBLANK(A417),"",VLOOKUP(A417,'Tabla de equipos'!$B$3:$D$107,3,FALSE))</f>
        <v/>
      </c>
      <c r="F417" s="132" t="str">
        <f t="shared" si="9"/>
        <v/>
      </c>
      <c r="G417" s="38"/>
    </row>
    <row r="418" spans="4:7" x14ac:dyDescent="0.2">
      <c r="D418" s="130" t="str">
        <f>IF(ISBLANK(A418),"",VLOOKUP(A418,'Tabla de equipos'!$B$3:$D$107,3,FALSE))</f>
        <v/>
      </c>
      <c r="F418" s="132" t="str">
        <f t="shared" si="9"/>
        <v/>
      </c>
      <c r="G418" s="38"/>
    </row>
    <row r="419" spans="4:7" x14ac:dyDescent="0.2">
      <c r="D419" s="130" t="str">
        <f>IF(ISBLANK(A419),"",VLOOKUP(A419,'Tabla de equipos'!$B$3:$D$107,3,FALSE))</f>
        <v/>
      </c>
      <c r="F419" s="132" t="str">
        <f t="shared" si="9"/>
        <v/>
      </c>
      <c r="G419" s="38"/>
    </row>
    <row r="420" spans="4:7" x14ac:dyDescent="0.2">
      <c r="D420" s="130" t="str">
        <f>IF(ISBLANK(A420),"",VLOOKUP(A420,'Tabla de equipos'!$B$3:$D$107,3,FALSE))</f>
        <v/>
      </c>
      <c r="F420" s="132" t="str">
        <f t="shared" si="9"/>
        <v/>
      </c>
      <c r="G420" s="38"/>
    </row>
    <row r="421" spans="4:7" x14ac:dyDescent="0.2">
      <c r="D421" s="130" t="str">
        <f>IF(ISBLANK(A421),"",VLOOKUP(A421,'Tabla de equipos'!$B$3:$D$107,3,FALSE))</f>
        <v/>
      </c>
      <c r="F421" s="132" t="str">
        <f t="shared" si="9"/>
        <v/>
      </c>
      <c r="G421" s="38"/>
    </row>
    <row r="422" spans="4:7" x14ac:dyDescent="0.2">
      <c r="D422" s="130" t="str">
        <f>IF(ISBLANK(A422),"",VLOOKUP(A422,'Tabla de equipos'!$B$3:$D$107,3,FALSE))</f>
        <v/>
      </c>
      <c r="F422" s="132" t="str">
        <f t="shared" si="9"/>
        <v/>
      </c>
      <c r="G422" s="38"/>
    </row>
    <row r="423" spans="4:7" x14ac:dyDescent="0.2">
      <c r="D423" s="130" t="str">
        <f>IF(ISBLANK(A423),"",VLOOKUP(A423,'Tabla de equipos'!$B$3:$D$107,3,FALSE))</f>
        <v/>
      </c>
      <c r="F423" s="132" t="str">
        <f t="shared" si="9"/>
        <v/>
      </c>
      <c r="G423" s="38"/>
    </row>
    <row r="424" spans="4:7" x14ac:dyDescent="0.2">
      <c r="D424" s="130" t="str">
        <f>IF(ISBLANK(A424),"",VLOOKUP(A424,'Tabla de equipos'!$B$3:$D$107,3,FALSE))</f>
        <v/>
      </c>
      <c r="F424" s="132" t="str">
        <f t="shared" si="9"/>
        <v/>
      </c>
      <c r="G424" s="38"/>
    </row>
    <row r="425" spans="4:7" x14ac:dyDescent="0.2">
      <c r="D425" s="130" t="str">
        <f>IF(ISBLANK(A425),"",VLOOKUP(A425,'Tabla de equipos'!$B$3:$D$107,3,FALSE))</f>
        <v/>
      </c>
      <c r="F425" s="132" t="str">
        <f t="shared" si="9"/>
        <v/>
      </c>
      <c r="G425" s="38"/>
    </row>
    <row r="426" spans="4:7" x14ac:dyDescent="0.2">
      <c r="D426" s="130" t="str">
        <f>IF(ISBLANK(A426),"",VLOOKUP(A426,'Tabla de equipos'!$B$3:$D$107,3,FALSE))</f>
        <v/>
      </c>
      <c r="F426" s="132" t="str">
        <f t="shared" si="9"/>
        <v/>
      </c>
      <c r="G426" s="38"/>
    </row>
    <row r="427" spans="4:7" x14ac:dyDescent="0.2">
      <c r="D427" s="130" t="str">
        <f>IF(ISBLANK(A427),"",VLOOKUP(A427,'Tabla de equipos'!$B$3:$D$107,3,FALSE))</f>
        <v/>
      </c>
      <c r="F427" s="132" t="str">
        <f t="shared" si="9"/>
        <v/>
      </c>
      <c r="G427" s="38"/>
    </row>
    <row r="428" spans="4:7" x14ac:dyDescent="0.2">
      <c r="D428" s="130" t="str">
        <f>IF(ISBLANK(A428),"",VLOOKUP(A428,'Tabla de equipos'!$B$3:$D$107,3,FALSE))</f>
        <v/>
      </c>
      <c r="F428" s="132" t="str">
        <f t="shared" si="9"/>
        <v/>
      </c>
      <c r="G428" s="38"/>
    </row>
    <row r="429" spans="4:7" x14ac:dyDescent="0.2">
      <c r="D429" s="130" t="str">
        <f>IF(ISBLANK(A429),"",VLOOKUP(A429,'Tabla de equipos'!$B$3:$D$107,3,FALSE))</f>
        <v/>
      </c>
      <c r="F429" s="132" t="str">
        <f t="shared" si="9"/>
        <v/>
      </c>
      <c r="G429" s="38"/>
    </row>
    <row r="430" spans="4:7" x14ac:dyDescent="0.2">
      <c r="D430" s="130" t="str">
        <f>IF(ISBLANK(A430),"",VLOOKUP(A430,'Tabla de equipos'!$B$3:$D$107,3,FALSE))</f>
        <v/>
      </c>
      <c r="F430" s="132" t="str">
        <f t="shared" si="9"/>
        <v/>
      </c>
      <c r="G430" s="38"/>
    </row>
    <row r="431" spans="4:7" x14ac:dyDescent="0.2">
      <c r="D431" s="130" t="str">
        <f>IF(ISBLANK(A431),"",VLOOKUP(A431,'Tabla de equipos'!$B$3:$D$107,3,FALSE))</f>
        <v/>
      </c>
      <c r="F431" s="132" t="str">
        <f t="shared" si="9"/>
        <v/>
      </c>
      <c r="G431" s="38"/>
    </row>
    <row r="432" spans="4:7" x14ac:dyDescent="0.2">
      <c r="D432" s="130" t="str">
        <f>IF(ISBLANK(A432),"",VLOOKUP(A432,'Tabla de equipos'!$B$3:$D$107,3,FALSE))</f>
        <v/>
      </c>
      <c r="F432" s="132" t="str">
        <f t="shared" si="9"/>
        <v/>
      </c>
      <c r="G432" s="38"/>
    </row>
    <row r="433" spans="4:7" x14ac:dyDescent="0.2">
      <c r="D433" s="130" t="str">
        <f>IF(ISBLANK(A433),"",VLOOKUP(A433,'Tabla de equipos'!$B$3:$D$107,3,FALSE))</f>
        <v/>
      </c>
      <c r="F433" s="132" t="str">
        <f t="shared" si="9"/>
        <v/>
      </c>
      <c r="G433" s="38"/>
    </row>
    <row r="434" spans="4:7" x14ac:dyDescent="0.2">
      <c r="D434" s="130" t="str">
        <f>IF(ISBLANK(A434),"",VLOOKUP(A434,'Tabla de equipos'!$B$3:$D$107,3,FALSE))</f>
        <v/>
      </c>
      <c r="F434" s="132" t="str">
        <f t="shared" si="9"/>
        <v/>
      </c>
      <c r="G434" s="38"/>
    </row>
    <row r="435" spans="4:7" x14ac:dyDescent="0.2">
      <c r="D435" s="130" t="str">
        <f>IF(ISBLANK(A435),"",VLOOKUP(A435,'Tabla de equipos'!$B$3:$D$107,3,FALSE))</f>
        <v/>
      </c>
      <c r="F435" s="132" t="str">
        <f t="shared" si="9"/>
        <v/>
      </c>
      <c r="G435" s="38"/>
    </row>
    <row r="436" spans="4:7" x14ac:dyDescent="0.2">
      <c r="D436" s="130" t="str">
        <f>IF(ISBLANK(A436),"",VLOOKUP(A436,'Tabla de equipos'!$B$3:$D$107,3,FALSE))</f>
        <v/>
      </c>
      <c r="F436" s="132" t="str">
        <f t="shared" si="9"/>
        <v/>
      </c>
      <c r="G436" s="38"/>
    </row>
    <row r="437" spans="4:7" x14ac:dyDescent="0.2">
      <c r="D437" s="130" t="str">
        <f>IF(ISBLANK(A437),"",VLOOKUP(A437,'Tabla de equipos'!$B$3:$D$107,3,FALSE))</f>
        <v/>
      </c>
      <c r="F437" s="132" t="str">
        <f t="shared" si="9"/>
        <v/>
      </c>
      <c r="G437" s="38"/>
    </row>
    <row r="438" spans="4:7" x14ac:dyDescent="0.2">
      <c r="D438" s="130" t="str">
        <f>IF(ISBLANK(A438),"",VLOOKUP(A438,'Tabla de equipos'!$B$3:$D$107,3,FALSE))</f>
        <v/>
      </c>
      <c r="F438" s="132" t="str">
        <f t="shared" si="9"/>
        <v/>
      </c>
      <c r="G438" s="38"/>
    </row>
    <row r="439" spans="4:7" x14ac:dyDescent="0.2">
      <c r="D439" s="130" t="str">
        <f>IF(ISBLANK(A439),"",VLOOKUP(A439,'Tabla de equipos'!$B$3:$D$107,3,FALSE))</f>
        <v/>
      </c>
      <c r="F439" s="132" t="str">
        <f t="shared" si="9"/>
        <v/>
      </c>
      <c r="G439" s="38"/>
    </row>
    <row r="440" spans="4:7" x14ac:dyDescent="0.2">
      <c r="D440" s="130" t="str">
        <f>IF(ISBLANK(A440),"",VLOOKUP(A440,'Tabla de equipos'!$B$3:$D$107,3,FALSE))</f>
        <v/>
      </c>
      <c r="F440" s="132" t="str">
        <f t="shared" si="9"/>
        <v/>
      </c>
      <c r="G440" s="38"/>
    </row>
    <row r="441" spans="4:7" x14ac:dyDescent="0.2">
      <c r="D441" s="130" t="str">
        <f>IF(ISBLANK(A441),"",VLOOKUP(A441,'Tabla de equipos'!$B$3:$D$107,3,FALSE))</f>
        <v/>
      </c>
      <c r="F441" s="132" t="str">
        <f t="shared" si="9"/>
        <v/>
      </c>
      <c r="G441" s="38"/>
    </row>
    <row r="442" spans="4:7" x14ac:dyDescent="0.2">
      <c r="D442" s="130" t="str">
        <f>IF(ISBLANK(A442),"",VLOOKUP(A442,'Tabla de equipos'!$B$3:$D$107,3,FALSE))</f>
        <v/>
      </c>
      <c r="F442" s="132" t="str">
        <f t="shared" si="9"/>
        <v/>
      </c>
      <c r="G442" s="38"/>
    </row>
    <row r="443" spans="4:7" x14ac:dyDescent="0.2">
      <c r="D443" s="130" t="str">
        <f>IF(ISBLANK(A443),"",VLOOKUP(A443,'Tabla de equipos'!$B$3:$D$107,3,FALSE))</f>
        <v/>
      </c>
      <c r="F443" s="132" t="str">
        <f t="shared" si="9"/>
        <v/>
      </c>
      <c r="G443" s="38"/>
    </row>
    <row r="444" spans="4:7" x14ac:dyDescent="0.2">
      <c r="D444" s="130" t="str">
        <f>IF(ISBLANK(A444),"",VLOOKUP(A444,'Tabla de equipos'!$B$3:$D$107,3,FALSE))</f>
        <v/>
      </c>
      <c r="F444" s="132" t="str">
        <f t="shared" si="9"/>
        <v/>
      </c>
      <c r="G444" s="38"/>
    </row>
    <row r="445" spans="4:7" x14ac:dyDescent="0.2">
      <c r="D445" s="130" t="str">
        <f>IF(ISBLANK(A445),"",VLOOKUP(A445,'Tabla de equipos'!$B$3:$D$107,3,FALSE))</f>
        <v/>
      </c>
      <c r="F445" s="132" t="str">
        <f t="shared" si="9"/>
        <v/>
      </c>
      <c r="G445" s="38"/>
    </row>
    <row r="446" spans="4:7" x14ac:dyDescent="0.2">
      <c r="D446" s="130" t="str">
        <f>IF(ISBLANK(A446),"",VLOOKUP(A446,'Tabla de equipos'!$B$3:$D$107,3,FALSE))</f>
        <v/>
      </c>
      <c r="F446" s="132" t="str">
        <f t="shared" si="9"/>
        <v/>
      </c>
      <c r="G446" s="38"/>
    </row>
    <row r="447" spans="4:7" x14ac:dyDescent="0.2">
      <c r="D447" s="130" t="str">
        <f>IF(ISBLANK(A447),"",VLOOKUP(A447,'Tabla de equipos'!$B$3:$D$107,3,FALSE))</f>
        <v/>
      </c>
      <c r="F447" s="132" t="str">
        <f t="shared" si="9"/>
        <v/>
      </c>
      <c r="G447" s="38"/>
    </row>
    <row r="448" spans="4:7" x14ac:dyDescent="0.2">
      <c r="D448" s="130" t="str">
        <f>IF(ISBLANK(A448),"",VLOOKUP(A448,'Tabla de equipos'!$B$3:$D$107,3,FALSE))</f>
        <v/>
      </c>
      <c r="F448" s="132" t="str">
        <f t="shared" si="9"/>
        <v/>
      </c>
      <c r="G448" s="38"/>
    </row>
    <row r="449" spans="4:7" x14ac:dyDescent="0.2">
      <c r="D449" s="130" t="str">
        <f>IF(ISBLANK(A449),"",VLOOKUP(A449,'Tabla de equipos'!$B$3:$D$107,3,FALSE))</f>
        <v/>
      </c>
      <c r="F449" s="132" t="str">
        <f t="shared" si="9"/>
        <v/>
      </c>
      <c r="G449" s="38"/>
    </row>
    <row r="450" spans="4:7" x14ac:dyDescent="0.2">
      <c r="D450" s="130" t="str">
        <f>IF(ISBLANK(A450),"",VLOOKUP(A450,'Tabla de equipos'!$B$3:$D$107,3,FALSE))</f>
        <v/>
      </c>
      <c r="F450" s="132" t="str">
        <f t="shared" si="9"/>
        <v/>
      </c>
      <c r="G450" s="38"/>
    </row>
    <row r="451" spans="4:7" x14ac:dyDescent="0.2">
      <c r="D451" s="130" t="str">
        <f>IF(ISBLANK(A451),"",VLOOKUP(A451,'Tabla de equipos'!$B$3:$D$107,3,FALSE))</f>
        <v/>
      </c>
      <c r="F451" s="132" t="str">
        <f t="shared" si="9"/>
        <v/>
      </c>
      <c r="G451" s="38"/>
    </row>
    <row r="452" spans="4:7" x14ac:dyDescent="0.2">
      <c r="D452" s="130" t="str">
        <f>IF(ISBLANK(A452),"",VLOOKUP(A452,'Tabla de equipos'!$B$3:$D$107,3,FALSE))</f>
        <v/>
      </c>
      <c r="F452" s="132" t="str">
        <f t="shared" si="9"/>
        <v/>
      </c>
      <c r="G452" s="38"/>
    </row>
    <row r="453" spans="4:7" x14ac:dyDescent="0.2">
      <c r="D453" s="130" t="str">
        <f>IF(ISBLANK(A453),"",VLOOKUP(A453,'Tabla de equipos'!$B$3:$D$107,3,FALSE))</f>
        <v/>
      </c>
      <c r="F453" s="132" t="str">
        <f t="shared" si="9"/>
        <v/>
      </c>
      <c r="G453" s="38"/>
    </row>
    <row r="454" spans="4:7" x14ac:dyDescent="0.2">
      <c r="D454" s="130" t="str">
        <f>IF(ISBLANK(A454),"",VLOOKUP(A454,'Tabla de equipos'!$B$3:$D$107,3,FALSE))</f>
        <v/>
      </c>
      <c r="F454" s="132" t="str">
        <f t="shared" si="9"/>
        <v/>
      </c>
      <c r="G454" s="38"/>
    </row>
    <row r="455" spans="4:7" x14ac:dyDescent="0.2">
      <c r="D455" s="130" t="str">
        <f>IF(ISBLANK(A455),"",VLOOKUP(A455,'Tabla de equipos'!$B$3:$D$107,3,FALSE))</f>
        <v/>
      </c>
      <c r="F455" s="132" t="str">
        <f t="shared" si="9"/>
        <v/>
      </c>
      <c r="G455" s="38"/>
    </row>
    <row r="456" spans="4:7" x14ac:dyDescent="0.2">
      <c r="D456" s="130" t="str">
        <f>IF(ISBLANK(A456),"",VLOOKUP(A456,'Tabla de equipos'!$B$3:$D$107,3,FALSE))</f>
        <v/>
      </c>
      <c r="F456" s="132" t="str">
        <f t="shared" si="9"/>
        <v/>
      </c>
      <c r="G456" s="38"/>
    </row>
    <row r="457" spans="4:7" x14ac:dyDescent="0.2">
      <c r="D457" s="130" t="str">
        <f>IF(ISBLANK(A457),"",VLOOKUP(A457,'Tabla de equipos'!$B$3:$D$107,3,FALSE))</f>
        <v/>
      </c>
      <c r="F457" s="132" t="str">
        <f t="shared" si="9"/>
        <v/>
      </c>
      <c r="G457" s="38"/>
    </row>
    <row r="458" spans="4:7" x14ac:dyDescent="0.2">
      <c r="D458" s="130" t="str">
        <f>IF(ISBLANK(A458),"",VLOOKUP(A458,'Tabla de equipos'!$B$3:$D$107,3,FALSE))</f>
        <v/>
      </c>
      <c r="F458" s="132" t="str">
        <f t="shared" si="9"/>
        <v/>
      </c>
      <c r="G458" s="38"/>
    </row>
    <row r="459" spans="4:7" x14ac:dyDescent="0.2">
      <c r="D459" s="130" t="str">
        <f>IF(ISBLANK(A459),"",VLOOKUP(A459,'Tabla de equipos'!$B$3:$D$107,3,FALSE))</f>
        <v/>
      </c>
      <c r="F459" s="132" t="str">
        <f t="shared" si="9"/>
        <v/>
      </c>
      <c r="G459" s="38"/>
    </row>
    <row r="460" spans="4:7" x14ac:dyDescent="0.2">
      <c r="D460" s="130" t="str">
        <f>IF(ISBLANK(A460),"",VLOOKUP(A460,'Tabla de equipos'!$B$3:$D$107,3,FALSE))</f>
        <v/>
      </c>
      <c r="F460" s="132" t="str">
        <f t="shared" si="9"/>
        <v/>
      </c>
      <c r="G460" s="38"/>
    </row>
    <row r="461" spans="4:7" x14ac:dyDescent="0.2">
      <c r="D461" s="130" t="str">
        <f>IF(ISBLANK(A461),"",VLOOKUP(A461,'Tabla de equipos'!$B$3:$D$107,3,FALSE))</f>
        <v/>
      </c>
      <c r="F461" s="132" t="str">
        <f t="shared" si="9"/>
        <v/>
      </c>
      <c r="G461" s="38"/>
    </row>
    <row r="462" spans="4:7" x14ac:dyDescent="0.2">
      <c r="D462" s="130" t="str">
        <f>IF(ISBLANK(A462),"",VLOOKUP(A462,'Tabla de equipos'!$B$3:$D$107,3,FALSE))</f>
        <v/>
      </c>
      <c r="F462" s="132" t="str">
        <f t="shared" si="9"/>
        <v/>
      </c>
      <c r="G462" s="38"/>
    </row>
    <row r="463" spans="4:7" x14ac:dyDescent="0.2">
      <c r="D463" s="130" t="str">
        <f>IF(ISBLANK(A463),"",VLOOKUP(A463,'Tabla de equipos'!$B$3:$D$107,3,FALSE))</f>
        <v/>
      </c>
      <c r="F463" s="132" t="str">
        <f t="shared" si="9"/>
        <v/>
      </c>
      <c r="G463" s="38"/>
    </row>
    <row r="464" spans="4:7" x14ac:dyDescent="0.2">
      <c r="D464" s="130" t="str">
        <f>IF(ISBLANK(A464),"",VLOOKUP(A464,'Tabla de equipos'!$B$3:$D$107,3,FALSE))</f>
        <v/>
      </c>
      <c r="F464" s="132" t="str">
        <f t="shared" si="9"/>
        <v/>
      </c>
      <c r="G464" s="38"/>
    </row>
    <row r="465" spans="4:7" x14ac:dyDescent="0.2">
      <c r="D465" s="130" t="str">
        <f>IF(ISBLANK(A465),"",VLOOKUP(A465,'Tabla de equipos'!$B$3:$D$107,3,FALSE))</f>
        <v/>
      </c>
      <c r="F465" s="132" t="str">
        <f t="shared" si="9"/>
        <v/>
      </c>
      <c r="G465" s="38"/>
    </row>
    <row r="466" spans="4:7" x14ac:dyDescent="0.2">
      <c r="D466" s="130" t="str">
        <f>IF(ISBLANK(A466),"",VLOOKUP(A466,'Tabla de equipos'!$B$3:$D$107,3,FALSE))</f>
        <v/>
      </c>
      <c r="F466" s="132" t="str">
        <f t="shared" si="9"/>
        <v/>
      </c>
      <c r="G466" s="38"/>
    </row>
    <row r="467" spans="4:7" x14ac:dyDescent="0.2">
      <c r="D467" s="130" t="str">
        <f>IF(ISBLANK(A467),"",VLOOKUP(A467,'Tabla de equipos'!$B$3:$D$107,3,FALSE))</f>
        <v/>
      </c>
      <c r="F467" s="132" t="str">
        <f t="shared" si="9"/>
        <v/>
      </c>
      <c r="G467" s="38"/>
    </row>
    <row r="468" spans="4:7" x14ac:dyDescent="0.2">
      <c r="D468" s="130" t="str">
        <f>IF(ISBLANK(A468),"",VLOOKUP(A468,'Tabla de equipos'!$B$3:$D$107,3,FALSE))</f>
        <v/>
      </c>
      <c r="F468" s="132" t="str">
        <f t="shared" ref="F468:F531" si="10">IF(AND(E468="",A468=""),"",IF(AND(A468&lt;&gt;"",E468=""),"Falta incluir unidades",IF(AND(A468&lt;&gt;"",E468&gt;0),"","Falta elegir equipo/soporte")))</f>
        <v/>
      </c>
      <c r="G468" s="38"/>
    </row>
    <row r="469" spans="4:7" x14ac:dyDescent="0.2">
      <c r="D469" s="130" t="str">
        <f>IF(ISBLANK(A469),"",VLOOKUP(A469,'Tabla de equipos'!$B$3:$D$107,3,FALSE))</f>
        <v/>
      </c>
      <c r="F469" s="132" t="str">
        <f t="shared" si="10"/>
        <v/>
      </c>
      <c r="G469" s="38"/>
    </row>
    <row r="470" spans="4:7" x14ac:dyDescent="0.2">
      <c r="D470" s="130" t="str">
        <f>IF(ISBLANK(A470),"",VLOOKUP(A470,'Tabla de equipos'!$B$3:$D$107,3,FALSE))</f>
        <v/>
      </c>
      <c r="F470" s="132" t="str">
        <f t="shared" si="10"/>
        <v/>
      </c>
      <c r="G470" s="38"/>
    </row>
    <row r="471" spans="4:7" x14ac:dyDescent="0.2">
      <c r="D471" s="130" t="str">
        <f>IF(ISBLANK(A471),"",VLOOKUP(A471,'Tabla de equipos'!$B$3:$D$107,3,FALSE))</f>
        <v/>
      </c>
      <c r="F471" s="132" t="str">
        <f t="shared" si="10"/>
        <v/>
      </c>
      <c r="G471" s="38"/>
    </row>
    <row r="472" spans="4:7" x14ac:dyDescent="0.2">
      <c r="D472" s="130" t="str">
        <f>IF(ISBLANK(A472),"",VLOOKUP(A472,'Tabla de equipos'!$B$3:$D$107,3,FALSE))</f>
        <v/>
      </c>
      <c r="F472" s="132" t="str">
        <f t="shared" si="10"/>
        <v/>
      </c>
      <c r="G472" s="38"/>
    </row>
    <row r="473" spans="4:7" x14ac:dyDescent="0.2">
      <c r="D473" s="130" t="str">
        <f>IF(ISBLANK(A473),"",VLOOKUP(A473,'Tabla de equipos'!$B$3:$D$107,3,FALSE))</f>
        <v/>
      </c>
      <c r="F473" s="132" t="str">
        <f t="shared" si="10"/>
        <v/>
      </c>
      <c r="G473" s="38"/>
    </row>
    <row r="474" spans="4:7" x14ac:dyDescent="0.2">
      <c r="D474" s="130" t="str">
        <f>IF(ISBLANK(A474),"",VLOOKUP(A474,'Tabla de equipos'!$B$3:$D$107,3,FALSE))</f>
        <v/>
      </c>
      <c r="F474" s="132" t="str">
        <f t="shared" si="10"/>
        <v/>
      </c>
      <c r="G474" s="38"/>
    </row>
    <row r="475" spans="4:7" x14ac:dyDescent="0.2">
      <c r="D475" s="130" t="str">
        <f>IF(ISBLANK(A475),"",VLOOKUP(A475,'Tabla de equipos'!$B$3:$D$107,3,FALSE))</f>
        <v/>
      </c>
      <c r="F475" s="132" t="str">
        <f t="shared" si="10"/>
        <v/>
      </c>
      <c r="G475" s="38"/>
    </row>
    <row r="476" spans="4:7" x14ac:dyDescent="0.2">
      <c r="D476" s="130" t="str">
        <f>IF(ISBLANK(A476),"",VLOOKUP(A476,'Tabla de equipos'!$B$3:$D$107,3,FALSE))</f>
        <v/>
      </c>
      <c r="F476" s="132" t="str">
        <f t="shared" si="10"/>
        <v/>
      </c>
      <c r="G476" s="38"/>
    </row>
    <row r="477" spans="4:7" x14ac:dyDescent="0.2">
      <c r="D477" s="130" t="str">
        <f>IF(ISBLANK(A477),"",VLOOKUP(A477,'Tabla de equipos'!$B$3:$D$107,3,FALSE))</f>
        <v/>
      </c>
      <c r="F477" s="132" t="str">
        <f t="shared" si="10"/>
        <v/>
      </c>
      <c r="G477" s="38"/>
    </row>
    <row r="478" spans="4:7" x14ac:dyDescent="0.2">
      <c r="D478" s="130" t="str">
        <f>IF(ISBLANK(A478),"",VLOOKUP(A478,'Tabla de equipos'!$B$3:$D$107,3,FALSE))</f>
        <v/>
      </c>
      <c r="F478" s="132" t="str">
        <f t="shared" si="10"/>
        <v/>
      </c>
      <c r="G478" s="38"/>
    </row>
    <row r="479" spans="4:7" x14ac:dyDescent="0.2">
      <c r="D479" s="130" t="str">
        <f>IF(ISBLANK(A479),"",VLOOKUP(A479,'Tabla de equipos'!$B$3:$D$107,3,FALSE))</f>
        <v/>
      </c>
      <c r="F479" s="132" t="str">
        <f t="shared" si="10"/>
        <v/>
      </c>
      <c r="G479" s="38"/>
    </row>
    <row r="480" spans="4:7" x14ac:dyDescent="0.2">
      <c r="D480" s="130" t="str">
        <f>IF(ISBLANK(A480),"",VLOOKUP(A480,'Tabla de equipos'!$B$3:$D$107,3,FALSE))</f>
        <v/>
      </c>
      <c r="F480" s="132" t="str">
        <f t="shared" si="10"/>
        <v/>
      </c>
      <c r="G480" s="38"/>
    </row>
    <row r="481" spans="4:7" x14ac:dyDescent="0.2">
      <c r="D481" s="130" t="str">
        <f>IF(ISBLANK(A481),"",VLOOKUP(A481,'Tabla de equipos'!$B$3:$D$107,3,FALSE))</f>
        <v/>
      </c>
      <c r="F481" s="132" t="str">
        <f t="shared" si="10"/>
        <v/>
      </c>
      <c r="G481" s="38"/>
    </row>
    <row r="482" spans="4:7" x14ac:dyDescent="0.2">
      <c r="D482" s="130" t="str">
        <f>IF(ISBLANK(A482),"",VLOOKUP(A482,'Tabla de equipos'!$B$3:$D$107,3,FALSE))</f>
        <v/>
      </c>
      <c r="F482" s="132" t="str">
        <f t="shared" si="10"/>
        <v/>
      </c>
      <c r="G482" s="38"/>
    </row>
    <row r="483" spans="4:7" x14ac:dyDescent="0.2">
      <c r="D483" s="130" t="str">
        <f>IF(ISBLANK(A483),"",VLOOKUP(A483,'Tabla de equipos'!$B$3:$D$107,3,FALSE))</f>
        <v/>
      </c>
      <c r="F483" s="132" t="str">
        <f t="shared" si="10"/>
        <v/>
      </c>
      <c r="G483" s="38"/>
    </row>
    <row r="484" spans="4:7" x14ac:dyDescent="0.2">
      <c r="D484" s="130" t="str">
        <f>IF(ISBLANK(A484),"",VLOOKUP(A484,'Tabla de equipos'!$B$3:$D$107,3,FALSE))</f>
        <v/>
      </c>
      <c r="F484" s="132" t="str">
        <f t="shared" si="10"/>
        <v/>
      </c>
      <c r="G484" s="38"/>
    </row>
    <row r="485" spans="4:7" x14ac:dyDescent="0.2">
      <c r="D485" s="130" t="str">
        <f>IF(ISBLANK(A485),"",VLOOKUP(A485,'Tabla de equipos'!$B$3:$D$107,3,FALSE))</f>
        <v/>
      </c>
      <c r="F485" s="132" t="str">
        <f t="shared" si="10"/>
        <v/>
      </c>
      <c r="G485" s="38"/>
    </row>
    <row r="486" spans="4:7" x14ac:dyDescent="0.2">
      <c r="D486" s="130" t="str">
        <f>IF(ISBLANK(A486),"",VLOOKUP(A486,'Tabla de equipos'!$B$3:$D$107,3,FALSE))</f>
        <v/>
      </c>
      <c r="F486" s="132" t="str">
        <f t="shared" si="10"/>
        <v/>
      </c>
      <c r="G486" s="38"/>
    </row>
    <row r="487" spans="4:7" x14ac:dyDescent="0.2">
      <c r="D487" s="130" t="str">
        <f>IF(ISBLANK(A487),"",VLOOKUP(A487,'Tabla de equipos'!$B$3:$D$107,3,FALSE))</f>
        <v/>
      </c>
      <c r="F487" s="132" t="str">
        <f t="shared" si="10"/>
        <v/>
      </c>
      <c r="G487" s="38"/>
    </row>
    <row r="488" spans="4:7" x14ac:dyDescent="0.2">
      <c r="D488" s="130" t="str">
        <f>IF(ISBLANK(A488),"",VLOOKUP(A488,'Tabla de equipos'!$B$3:$D$107,3,FALSE))</f>
        <v/>
      </c>
      <c r="F488" s="132" t="str">
        <f t="shared" si="10"/>
        <v/>
      </c>
      <c r="G488" s="38"/>
    </row>
    <row r="489" spans="4:7" x14ac:dyDescent="0.2">
      <c r="D489" s="130" t="str">
        <f>IF(ISBLANK(A489),"",VLOOKUP(A489,'Tabla de equipos'!$B$3:$D$107,3,FALSE))</f>
        <v/>
      </c>
      <c r="F489" s="132" t="str">
        <f t="shared" si="10"/>
        <v/>
      </c>
      <c r="G489" s="38"/>
    </row>
    <row r="490" spans="4:7" x14ac:dyDescent="0.2">
      <c r="D490" s="130" t="str">
        <f>IF(ISBLANK(A490),"",VLOOKUP(A490,'Tabla de equipos'!$B$3:$D$107,3,FALSE))</f>
        <v/>
      </c>
      <c r="F490" s="132" t="str">
        <f t="shared" si="10"/>
        <v/>
      </c>
      <c r="G490" s="38"/>
    </row>
    <row r="491" spans="4:7" x14ac:dyDescent="0.2">
      <c r="D491" s="130" t="str">
        <f>IF(ISBLANK(A491),"",VLOOKUP(A491,'Tabla de equipos'!$B$3:$D$107,3,FALSE))</f>
        <v/>
      </c>
      <c r="F491" s="132" t="str">
        <f t="shared" si="10"/>
        <v/>
      </c>
      <c r="G491" s="38"/>
    </row>
    <row r="492" spans="4:7" x14ac:dyDescent="0.2">
      <c r="D492" s="130" t="str">
        <f>IF(ISBLANK(A492),"",VLOOKUP(A492,'Tabla de equipos'!$B$3:$D$107,3,FALSE))</f>
        <v/>
      </c>
      <c r="F492" s="132" t="str">
        <f t="shared" si="10"/>
        <v/>
      </c>
      <c r="G492" s="38"/>
    </row>
    <row r="493" spans="4:7" x14ac:dyDescent="0.2">
      <c r="D493" s="130" t="str">
        <f>IF(ISBLANK(A493),"",VLOOKUP(A493,'Tabla de equipos'!$B$3:$D$107,3,FALSE))</f>
        <v/>
      </c>
      <c r="F493" s="132" t="str">
        <f t="shared" si="10"/>
        <v/>
      </c>
      <c r="G493" s="38"/>
    </row>
    <row r="494" spans="4:7" x14ac:dyDescent="0.2">
      <c r="D494" s="130" t="str">
        <f>IF(ISBLANK(A494),"",VLOOKUP(A494,'Tabla de equipos'!$B$3:$D$107,3,FALSE))</f>
        <v/>
      </c>
      <c r="F494" s="132" t="str">
        <f t="shared" si="10"/>
        <v/>
      </c>
      <c r="G494" s="38"/>
    </row>
    <row r="495" spans="4:7" x14ac:dyDescent="0.2">
      <c r="D495" s="130" t="str">
        <f>IF(ISBLANK(A495),"",VLOOKUP(A495,'Tabla de equipos'!$B$3:$D$107,3,FALSE))</f>
        <v/>
      </c>
      <c r="F495" s="132" t="str">
        <f t="shared" si="10"/>
        <v/>
      </c>
      <c r="G495" s="38"/>
    </row>
    <row r="496" spans="4:7" x14ac:dyDescent="0.2">
      <c r="D496" s="130" t="str">
        <f>IF(ISBLANK(A496),"",VLOOKUP(A496,'Tabla de equipos'!$B$3:$D$107,3,FALSE))</f>
        <v/>
      </c>
      <c r="F496" s="132" t="str">
        <f t="shared" si="10"/>
        <v/>
      </c>
      <c r="G496" s="38"/>
    </row>
    <row r="497" spans="4:7" x14ac:dyDescent="0.2">
      <c r="D497" s="130" t="str">
        <f>IF(ISBLANK(A497),"",VLOOKUP(A497,'Tabla de equipos'!$B$3:$D$107,3,FALSE))</f>
        <v/>
      </c>
      <c r="F497" s="132" t="str">
        <f t="shared" si="10"/>
        <v/>
      </c>
      <c r="G497" s="38"/>
    </row>
    <row r="498" spans="4:7" x14ac:dyDescent="0.2">
      <c r="D498" s="130" t="str">
        <f>IF(ISBLANK(A498),"",VLOOKUP(A498,'Tabla de equipos'!$B$3:$D$107,3,FALSE))</f>
        <v/>
      </c>
      <c r="F498" s="132" t="str">
        <f t="shared" si="10"/>
        <v/>
      </c>
      <c r="G498" s="38"/>
    </row>
    <row r="499" spans="4:7" x14ac:dyDescent="0.2">
      <c r="D499" s="130" t="str">
        <f>IF(ISBLANK(A499),"",VLOOKUP(A499,'Tabla de equipos'!$B$3:$D$107,3,FALSE))</f>
        <v/>
      </c>
      <c r="F499" s="132" t="str">
        <f t="shared" si="10"/>
        <v/>
      </c>
      <c r="G499" s="38"/>
    </row>
    <row r="500" spans="4:7" x14ac:dyDescent="0.2">
      <c r="D500" s="130" t="str">
        <f>IF(ISBLANK(A500),"",VLOOKUP(A500,'Tabla de equipos'!$B$3:$D$107,3,FALSE))</f>
        <v/>
      </c>
      <c r="F500" s="132" t="str">
        <f t="shared" si="10"/>
        <v/>
      </c>
      <c r="G500" s="38"/>
    </row>
    <row r="501" spans="4:7" x14ac:dyDescent="0.2">
      <c r="D501" s="130" t="str">
        <f>IF(ISBLANK(A501),"",VLOOKUP(A501,'Tabla de equipos'!$B$3:$D$107,3,FALSE))</f>
        <v/>
      </c>
      <c r="F501" s="132" t="str">
        <f t="shared" si="10"/>
        <v/>
      </c>
      <c r="G501" s="38"/>
    </row>
    <row r="502" spans="4:7" x14ac:dyDescent="0.2">
      <c r="D502" s="130" t="str">
        <f>IF(ISBLANK(A502),"",VLOOKUP(A502,'Tabla de equipos'!$B$3:$D$107,3,FALSE))</f>
        <v/>
      </c>
      <c r="F502" s="132" t="str">
        <f t="shared" si="10"/>
        <v/>
      </c>
      <c r="G502" s="38"/>
    </row>
    <row r="503" spans="4:7" x14ac:dyDescent="0.2">
      <c r="D503" s="130" t="str">
        <f>IF(ISBLANK(A503),"",VLOOKUP(A503,'Tabla de equipos'!$B$3:$D$107,3,FALSE))</f>
        <v/>
      </c>
      <c r="F503" s="132" t="str">
        <f t="shared" si="10"/>
        <v/>
      </c>
      <c r="G503" s="38"/>
    </row>
    <row r="504" spans="4:7" x14ac:dyDescent="0.2">
      <c r="D504" s="130" t="str">
        <f>IF(ISBLANK(A504),"",VLOOKUP(A504,'Tabla de equipos'!$B$3:$D$107,3,FALSE))</f>
        <v/>
      </c>
      <c r="F504" s="132" t="str">
        <f t="shared" si="10"/>
        <v/>
      </c>
      <c r="G504" s="38"/>
    </row>
    <row r="505" spans="4:7" x14ac:dyDescent="0.2">
      <c r="D505" s="130" t="str">
        <f>IF(ISBLANK(A505),"",VLOOKUP(A505,'Tabla de equipos'!$B$3:$D$107,3,FALSE))</f>
        <v/>
      </c>
      <c r="F505" s="132" t="str">
        <f t="shared" si="10"/>
        <v/>
      </c>
      <c r="G505" s="38"/>
    </row>
    <row r="506" spans="4:7" x14ac:dyDescent="0.2">
      <c r="D506" s="130" t="str">
        <f>IF(ISBLANK(A506),"",VLOOKUP(A506,'Tabla de equipos'!$B$3:$D$107,3,FALSE))</f>
        <v/>
      </c>
      <c r="F506" s="132" t="str">
        <f t="shared" si="10"/>
        <v/>
      </c>
      <c r="G506" s="38"/>
    </row>
    <row r="507" spans="4:7" x14ac:dyDescent="0.2">
      <c r="D507" s="130" t="str">
        <f>IF(ISBLANK(A507),"",VLOOKUP(A507,'Tabla de equipos'!$B$3:$D$107,3,FALSE))</f>
        <v/>
      </c>
      <c r="F507" s="132" t="str">
        <f t="shared" si="10"/>
        <v/>
      </c>
      <c r="G507" s="38"/>
    </row>
    <row r="508" spans="4:7" x14ac:dyDescent="0.2">
      <c r="D508" s="130" t="str">
        <f>IF(ISBLANK(A508),"",VLOOKUP(A508,'Tabla de equipos'!$B$3:$D$107,3,FALSE))</f>
        <v/>
      </c>
      <c r="F508" s="132" t="str">
        <f t="shared" si="10"/>
        <v/>
      </c>
      <c r="G508" s="38"/>
    </row>
    <row r="509" spans="4:7" x14ac:dyDescent="0.2">
      <c r="D509" s="130" t="str">
        <f>IF(ISBLANK(A509),"",VLOOKUP(A509,'Tabla de equipos'!$B$3:$D$107,3,FALSE))</f>
        <v/>
      </c>
      <c r="F509" s="132" t="str">
        <f t="shared" si="10"/>
        <v/>
      </c>
      <c r="G509" s="38"/>
    </row>
    <row r="510" spans="4:7" x14ac:dyDescent="0.2">
      <c r="D510" s="130" t="str">
        <f>IF(ISBLANK(A510),"",VLOOKUP(A510,'Tabla de equipos'!$B$3:$D$107,3,FALSE))</f>
        <v/>
      </c>
      <c r="F510" s="132" t="str">
        <f t="shared" si="10"/>
        <v/>
      </c>
      <c r="G510" s="38"/>
    </row>
    <row r="511" spans="4:7" x14ac:dyDescent="0.2">
      <c r="D511" s="130" t="str">
        <f>IF(ISBLANK(A511),"",VLOOKUP(A511,'Tabla de equipos'!$B$3:$D$107,3,FALSE))</f>
        <v/>
      </c>
      <c r="F511" s="132" t="str">
        <f t="shared" si="10"/>
        <v/>
      </c>
      <c r="G511" s="38"/>
    </row>
    <row r="512" spans="4:7" x14ac:dyDescent="0.2">
      <c r="D512" s="130" t="str">
        <f>IF(ISBLANK(A512),"",VLOOKUP(A512,'Tabla de equipos'!$B$3:$D$107,3,FALSE))</f>
        <v/>
      </c>
      <c r="F512" s="132" t="str">
        <f t="shared" si="10"/>
        <v/>
      </c>
      <c r="G512" s="38"/>
    </row>
    <row r="513" spans="4:7" x14ac:dyDescent="0.2">
      <c r="D513" s="130" t="str">
        <f>IF(ISBLANK(A513),"",VLOOKUP(A513,'Tabla de equipos'!$B$3:$D$107,3,FALSE))</f>
        <v/>
      </c>
      <c r="F513" s="132" t="str">
        <f t="shared" si="10"/>
        <v/>
      </c>
      <c r="G513" s="38"/>
    </row>
    <row r="514" spans="4:7" x14ac:dyDescent="0.2">
      <c r="D514" s="130" t="str">
        <f>IF(ISBLANK(A514),"",VLOOKUP(A514,'Tabla de equipos'!$B$3:$D$107,3,FALSE))</f>
        <v/>
      </c>
      <c r="F514" s="132" t="str">
        <f t="shared" si="10"/>
        <v/>
      </c>
      <c r="G514" s="38"/>
    </row>
    <row r="515" spans="4:7" x14ac:dyDescent="0.2">
      <c r="D515" s="130" t="str">
        <f>IF(ISBLANK(A515),"",VLOOKUP(A515,'Tabla de equipos'!$B$3:$D$107,3,FALSE))</f>
        <v/>
      </c>
      <c r="F515" s="132" t="str">
        <f t="shared" si="10"/>
        <v/>
      </c>
      <c r="G515" s="38"/>
    </row>
    <row r="516" spans="4:7" x14ac:dyDescent="0.2">
      <c r="D516" s="130" t="str">
        <f>IF(ISBLANK(A516),"",VLOOKUP(A516,'Tabla de equipos'!$B$3:$D$107,3,FALSE))</f>
        <v/>
      </c>
      <c r="F516" s="132" t="str">
        <f t="shared" si="10"/>
        <v/>
      </c>
      <c r="G516" s="38"/>
    </row>
    <row r="517" spans="4:7" x14ac:dyDescent="0.2">
      <c r="D517" s="130" t="str">
        <f>IF(ISBLANK(A517),"",VLOOKUP(A517,'Tabla de equipos'!$B$3:$D$107,3,FALSE))</f>
        <v/>
      </c>
      <c r="F517" s="132" t="str">
        <f t="shared" si="10"/>
        <v/>
      </c>
      <c r="G517" s="38"/>
    </row>
    <row r="518" spans="4:7" x14ac:dyDescent="0.2">
      <c r="D518" s="130" t="str">
        <f>IF(ISBLANK(A518),"",VLOOKUP(A518,'Tabla de equipos'!$B$3:$D$107,3,FALSE))</f>
        <v/>
      </c>
      <c r="F518" s="132" t="str">
        <f t="shared" si="10"/>
        <v/>
      </c>
      <c r="G518" s="38"/>
    </row>
    <row r="519" spans="4:7" x14ac:dyDescent="0.2">
      <c r="D519" s="130" t="str">
        <f>IF(ISBLANK(A519),"",VLOOKUP(A519,'Tabla de equipos'!$B$3:$D$107,3,FALSE))</f>
        <v/>
      </c>
      <c r="F519" s="132" t="str">
        <f t="shared" si="10"/>
        <v/>
      </c>
      <c r="G519" s="38"/>
    </row>
    <row r="520" spans="4:7" x14ac:dyDescent="0.2">
      <c r="D520" s="130" t="str">
        <f>IF(ISBLANK(A520),"",VLOOKUP(A520,'Tabla de equipos'!$B$3:$D$107,3,FALSE))</f>
        <v/>
      </c>
      <c r="F520" s="132" t="str">
        <f t="shared" si="10"/>
        <v/>
      </c>
      <c r="G520" s="38"/>
    </row>
    <row r="521" spans="4:7" x14ac:dyDescent="0.2">
      <c r="D521" s="130" t="str">
        <f>IF(ISBLANK(A521),"",VLOOKUP(A521,'Tabla de equipos'!$B$3:$D$107,3,FALSE))</f>
        <v/>
      </c>
      <c r="F521" s="132" t="str">
        <f t="shared" si="10"/>
        <v/>
      </c>
      <c r="G521" s="38"/>
    </row>
    <row r="522" spans="4:7" x14ac:dyDescent="0.2">
      <c r="D522" s="130" t="str">
        <f>IF(ISBLANK(A522),"",VLOOKUP(A522,'Tabla de equipos'!$B$3:$D$107,3,FALSE))</f>
        <v/>
      </c>
      <c r="F522" s="132" t="str">
        <f t="shared" si="10"/>
        <v/>
      </c>
      <c r="G522" s="38"/>
    </row>
    <row r="523" spans="4:7" x14ac:dyDescent="0.2">
      <c r="D523" s="130" t="str">
        <f>IF(ISBLANK(A523),"",VLOOKUP(A523,'Tabla de equipos'!$B$3:$D$107,3,FALSE))</f>
        <v/>
      </c>
      <c r="F523" s="132" t="str">
        <f t="shared" si="10"/>
        <v/>
      </c>
      <c r="G523" s="38"/>
    </row>
    <row r="524" spans="4:7" x14ac:dyDescent="0.2">
      <c r="D524" s="130" t="str">
        <f>IF(ISBLANK(A524),"",VLOOKUP(A524,'Tabla de equipos'!$B$3:$D$107,3,FALSE))</f>
        <v/>
      </c>
      <c r="F524" s="132" t="str">
        <f t="shared" si="10"/>
        <v/>
      </c>
      <c r="G524" s="38"/>
    </row>
    <row r="525" spans="4:7" x14ac:dyDescent="0.2">
      <c r="D525" s="130" t="str">
        <f>IF(ISBLANK(A525),"",VLOOKUP(A525,'Tabla de equipos'!$B$3:$D$107,3,FALSE))</f>
        <v/>
      </c>
      <c r="F525" s="132" t="str">
        <f t="shared" si="10"/>
        <v/>
      </c>
      <c r="G525" s="38"/>
    </row>
    <row r="526" spans="4:7" x14ac:dyDescent="0.2">
      <c r="D526" s="130" t="str">
        <f>IF(ISBLANK(A526),"",VLOOKUP(A526,'Tabla de equipos'!$B$3:$D$107,3,FALSE))</f>
        <v/>
      </c>
      <c r="F526" s="132" t="str">
        <f t="shared" si="10"/>
        <v/>
      </c>
      <c r="G526" s="38"/>
    </row>
    <row r="527" spans="4:7" x14ac:dyDescent="0.2">
      <c r="D527" s="130" t="str">
        <f>IF(ISBLANK(A527),"",VLOOKUP(A527,'Tabla de equipos'!$B$3:$D$107,3,FALSE))</f>
        <v/>
      </c>
      <c r="F527" s="132" t="str">
        <f t="shared" si="10"/>
        <v/>
      </c>
      <c r="G527" s="38"/>
    </row>
    <row r="528" spans="4:7" x14ac:dyDescent="0.2">
      <c r="D528" s="130" t="str">
        <f>IF(ISBLANK(A528),"",VLOOKUP(A528,'Tabla de equipos'!$B$3:$D$107,3,FALSE))</f>
        <v/>
      </c>
      <c r="F528" s="132" t="str">
        <f t="shared" si="10"/>
        <v/>
      </c>
      <c r="G528" s="38"/>
    </row>
    <row r="529" spans="4:7" x14ac:dyDescent="0.2">
      <c r="D529" s="130" t="str">
        <f>IF(ISBLANK(A529),"",VLOOKUP(A529,'Tabla de equipos'!$B$3:$D$107,3,FALSE))</f>
        <v/>
      </c>
      <c r="F529" s="132" t="str">
        <f t="shared" si="10"/>
        <v/>
      </c>
      <c r="G529" s="38"/>
    </row>
    <row r="530" spans="4:7" x14ac:dyDescent="0.2">
      <c r="D530" s="130" t="str">
        <f>IF(ISBLANK(A530),"",VLOOKUP(A530,'Tabla de equipos'!$B$3:$D$107,3,FALSE))</f>
        <v/>
      </c>
      <c r="F530" s="132" t="str">
        <f t="shared" si="10"/>
        <v/>
      </c>
      <c r="G530" s="38"/>
    </row>
    <row r="531" spans="4:7" x14ac:dyDescent="0.2">
      <c r="D531" s="130" t="str">
        <f>IF(ISBLANK(A531),"",VLOOKUP(A531,'Tabla de equipos'!$B$3:$D$107,3,FALSE))</f>
        <v/>
      </c>
      <c r="F531" s="132" t="str">
        <f t="shared" si="10"/>
        <v/>
      </c>
      <c r="G531" s="38"/>
    </row>
    <row r="532" spans="4:7" x14ac:dyDescent="0.2">
      <c r="D532" s="130" t="str">
        <f>IF(ISBLANK(A532),"",VLOOKUP(A532,'Tabla de equipos'!$B$3:$D$107,3,FALSE))</f>
        <v/>
      </c>
      <c r="F532" s="132" t="str">
        <f t="shared" ref="F532:F595" si="11">IF(AND(E532="",A532=""),"",IF(AND(A532&lt;&gt;"",E532=""),"Falta incluir unidades",IF(AND(A532&lt;&gt;"",E532&gt;0),"","Falta elegir equipo/soporte")))</f>
        <v/>
      </c>
      <c r="G532" s="38"/>
    </row>
    <row r="533" spans="4:7" x14ac:dyDescent="0.2">
      <c r="D533" s="130" t="str">
        <f>IF(ISBLANK(A533),"",VLOOKUP(A533,'Tabla de equipos'!$B$3:$D$107,3,FALSE))</f>
        <v/>
      </c>
      <c r="F533" s="132" t="str">
        <f t="shared" si="11"/>
        <v/>
      </c>
      <c r="G533" s="38"/>
    </row>
    <row r="534" spans="4:7" x14ac:dyDescent="0.2">
      <c r="D534" s="130" t="str">
        <f>IF(ISBLANK(A534),"",VLOOKUP(A534,'Tabla de equipos'!$B$3:$D$107,3,FALSE))</f>
        <v/>
      </c>
      <c r="F534" s="132" t="str">
        <f t="shared" si="11"/>
        <v/>
      </c>
      <c r="G534" s="38"/>
    </row>
    <row r="535" spans="4:7" x14ac:dyDescent="0.2">
      <c r="D535" s="130" t="str">
        <f>IF(ISBLANK(A535),"",VLOOKUP(A535,'Tabla de equipos'!$B$3:$D$107,3,FALSE))</f>
        <v/>
      </c>
      <c r="F535" s="132" t="str">
        <f t="shared" si="11"/>
        <v/>
      </c>
      <c r="G535" s="38"/>
    </row>
    <row r="536" spans="4:7" x14ac:dyDescent="0.2">
      <c r="D536" s="130" t="str">
        <f>IF(ISBLANK(A536),"",VLOOKUP(A536,'Tabla de equipos'!$B$3:$D$107,3,FALSE))</f>
        <v/>
      </c>
      <c r="F536" s="132" t="str">
        <f t="shared" si="11"/>
        <v/>
      </c>
      <c r="G536" s="38"/>
    </row>
    <row r="537" spans="4:7" x14ac:dyDescent="0.2">
      <c r="D537" s="130" t="str">
        <f>IF(ISBLANK(A537),"",VLOOKUP(A537,'Tabla de equipos'!$B$3:$D$107,3,FALSE))</f>
        <v/>
      </c>
      <c r="F537" s="132" t="str">
        <f t="shared" si="11"/>
        <v/>
      </c>
      <c r="G537" s="38"/>
    </row>
    <row r="538" spans="4:7" x14ac:dyDescent="0.2">
      <c r="D538" s="130" t="str">
        <f>IF(ISBLANK(A538),"",VLOOKUP(A538,'Tabla de equipos'!$B$3:$D$107,3,FALSE))</f>
        <v/>
      </c>
      <c r="F538" s="132" t="str">
        <f t="shared" si="11"/>
        <v/>
      </c>
      <c r="G538" s="38"/>
    </row>
    <row r="539" spans="4:7" x14ac:dyDescent="0.2">
      <c r="D539" s="130" t="str">
        <f>IF(ISBLANK(A539),"",VLOOKUP(A539,'Tabla de equipos'!$B$3:$D$107,3,FALSE))</f>
        <v/>
      </c>
      <c r="F539" s="132" t="str">
        <f t="shared" si="11"/>
        <v/>
      </c>
      <c r="G539" s="38"/>
    </row>
    <row r="540" spans="4:7" x14ac:dyDescent="0.2">
      <c r="D540" s="130" t="str">
        <f>IF(ISBLANK(A540),"",VLOOKUP(A540,'Tabla de equipos'!$B$3:$D$107,3,FALSE))</f>
        <v/>
      </c>
      <c r="F540" s="132" t="str">
        <f t="shared" si="11"/>
        <v/>
      </c>
      <c r="G540" s="38"/>
    </row>
    <row r="541" spans="4:7" x14ac:dyDescent="0.2">
      <c r="D541" s="130" t="str">
        <f>IF(ISBLANK(A541),"",VLOOKUP(A541,'Tabla de equipos'!$B$3:$D$107,3,FALSE))</f>
        <v/>
      </c>
      <c r="F541" s="132" t="str">
        <f t="shared" si="11"/>
        <v/>
      </c>
      <c r="G541" s="38"/>
    </row>
    <row r="542" spans="4:7" x14ac:dyDescent="0.2">
      <c r="D542" s="130" t="str">
        <f>IF(ISBLANK(A542),"",VLOOKUP(A542,'Tabla de equipos'!$B$3:$D$107,3,FALSE))</f>
        <v/>
      </c>
      <c r="F542" s="132" t="str">
        <f t="shared" si="11"/>
        <v/>
      </c>
      <c r="G542" s="38"/>
    </row>
    <row r="543" spans="4:7" x14ac:dyDescent="0.2">
      <c r="D543" s="130" t="str">
        <f>IF(ISBLANK(A543),"",VLOOKUP(A543,'Tabla de equipos'!$B$3:$D$107,3,FALSE))</f>
        <v/>
      </c>
      <c r="F543" s="132" t="str">
        <f t="shared" si="11"/>
        <v/>
      </c>
      <c r="G543" s="38"/>
    </row>
    <row r="544" spans="4:7" x14ac:dyDescent="0.2">
      <c r="D544" s="130" t="str">
        <f>IF(ISBLANK(A544),"",VLOOKUP(A544,'Tabla de equipos'!$B$3:$D$107,3,FALSE))</f>
        <v/>
      </c>
      <c r="F544" s="132" t="str">
        <f t="shared" si="11"/>
        <v/>
      </c>
      <c r="G544" s="38"/>
    </row>
    <row r="545" spans="4:7" x14ac:dyDescent="0.2">
      <c r="D545" s="130" t="str">
        <f>IF(ISBLANK(A545),"",VLOOKUP(A545,'Tabla de equipos'!$B$3:$D$107,3,FALSE))</f>
        <v/>
      </c>
      <c r="F545" s="132" t="str">
        <f t="shared" si="11"/>
        <v/>
      </c>
      <c r="G545" s="38"/>
    </row>
    <row r="546" spans="4:7" x14ac:dyDescent="0.2">
      <c r="D546" s="130" t="str">
        <f>IF(ISBLANK(A546),"",VLOOKUP(A546,'Tabla de equipos'!$B$3:$D$107,3,FALSE))</f>
        <v/>
      </c>
      <c r="F546" s="132" t="str">
        <f t="shared" si="11"/>
        <v/>
      </c>
      <c r="G546" s="38"/>
    </row>
    <row r="547" spans="4:7" x14ac:dyDescent="0.2">
      <c r="D547" s="130" t="str">
        <f>IF(ISBLANK(A547),"",VLOOKUP(A547,'Tabla de equipos'!$B$3:$D$107,3,FALSE))</f>
        <v/>
      </c>
      <c r="F547" s="132" t="str">
        <f t="shared" si="11"/>
        <v/>
      </c>
      <c r="G547" s="38"/>
    </row>
    <row r="548" spans="4:7" x14ac:dyDescent="0.2">
      <c r="D548" s="130" t="str">
        <f>IF(ISBLANK(A548),"",VLOOKUP(A548,'Tabla de equipos'!$B$3:$D$107,3,FALSE))</f>
        <v/>
      </c>
      <c r="F548" s="132" t="str">
        <f t="shared" si="11"/>
        <v/>
      </c>
      <c r="G548" s="38"/>
    </row>
    <row r="549" spans="4:7" x14ac:dyDescent="0.2">
      <c r="D549" s="130" t="str">
        <f>IF(ISBLANK(A549),"",VLOOKUP(A549,'Tabla de equipos'!$B$3:$D$107,3,FALSE))</f>
        <v/>
      </c>
      <c r="F549" s="132" t="str">
        <f t="shared" si="11"/>
        <v/>
      </c>
      <c r="G549" s="38"/>
    </row>
    <row r="550" spans="4:7" x14ac:dyDescent="0.2">
      <c r="D550" s="130" t="str">
        <f>IF(ISBLANK(A550),"",VLOOKUP(A550,'Tabla de equipos'!$B$3:$D$107,3,FALSE))</f>
        <v/>
      </c>
      <c r="F550" s="132" t="str">
        <f t="shared" si="11"/>
        <v/>
      </c>
      <c r="G550" s="38"/>
    </row>
    <row r="551" spans="4:7" x14ac:dyDescent="0.2">
      <c r="D551" s="130" t="str">
        <f>IF(ISBLANK(A551),"",VLOOKUP(A551,'Tabla de equipos'!$B$3:$D$107,3,FALSE))</f>
        <v/>
      </c>
      <c r="F551" s="132" t="str">
        <f t="shared" si="11"/>
        <v/>
      </c>
      <c r="G551" s="38"/>
    </row>
    <row r="552" spans="4:7" x14ac:dyDescent="0.2">
      <c r="D552" s="130" t="str">
        <f>IF(ISBLANK(A552),"",VLOOKUP(A552,'Tabla de equipos'!$B$3:$D$107,3,FALSE))</f>
        <v/>
      </c>
      <c r="F552" s="132" t="str">
        <f t="shared" si="11"/>
        <v/>
      </c>
      <c r="G552" s="38"/>
    </row>
    <row r="553" spans="4:7" x14ac:dyDescent="0.2">
      <c r="D553" s="130" t="str">
        <f>IF(ISBLANK(A553),"",VLOOKUP(A553,'Tabla de equipos'!$B$3:$D$107,3,FALSE))</f>
        <v/>
      </c>
      <c r="F553" s="132" t="str">
        <f t="shared" si="11"/>
        <v/>
      </c>
      <c r="G553" s="38"/>
    </row>
    <row r="554" spans="4:7" x14ac:dyDescent="0.2">
      <c r="D554" s="130" t="str">
        <f>IF(ISBLANK(A554),"",VLOOKUP(A554,'Tabla de equipos'!$B$3:$D$107,3,FALSE))</f>
        <v/>
      </c>
      <c r="F554" s="132" t="str">
        <f t="shared" si="11"/>
        <v/>
      </c>
      <c r="G554" s="38"/>
    </row>
    <row r="555" spans="4:7" x14ac:dyDescent="0.2">
      <c r="D555" s="130" t="str">
        <f>IF(ISBLANK(A555),"",VLOOKUP(A555,'Tabla de equipos'!$B$3:$D$107,3,FALSE))</f>
        <v/>
      </c>
      <c r="F555" s="132" t="str">
        <f t="shared" si="11"/>
        <v/>
      </c>
      <c r="G555" s="38"/>
    </row>
    <row r="556" spans="4:7" x14ac:dyDescent="0.2">
      <c r="D556" s="130" t="str">
        <f>IF(ISBLANK(A556),"",VLOOKUP(A556,'Tabla de equipos'!$B$3:$D$107,3,FALSE))</f>
        <v/>
      </c>
      <c r="F556" s="132" t="str">
        <f t="shared" si="11"/>
        <v/>
      </c>
      <c r="G556" s="38"/>
    </row>
    <row r="557" spans="4:7" x14ac:dyDescent="0.2">
      <c r="D557" s="130" t="str">
        <f>IF(ISBLANK(A557),"",VLOOKUP(A557,'Tabla de equipos'!$B$3:$D$107,3,FALSE))</f>
        <v/>
      </c>
      <c r="F557" s="132" t="str">
        <f t="shared" si="11"/>
        <v/>
      </c>
      <c r="G557" s="38"/>
    </row>
    <row r="558" spans="4:7" x14ac:dyDescent="0.2">
      <c r="D558" s="130" t="str">
        <f>IF(ISBLANK(A558),"",VLOOKUP(A558,'Tabla de equipos'!$B$3:$D$107,3,FALSE))</f>
        <v/>
      </c>
      <c r="F558" s="132" t="str">
        <f t="shared" si="11"/>
        <v/>
      </c>
      <c r="G558" s="38"/>
    </row>
    <row r="559" spans="4:7" x14ac:dyDescent="0.2">
      <c r="D559" s="130" t="str">
        <f>IF(ISBLANK(A559),"",VLOOKUP(A559,'Tabla de equipos'!$B$3:$D$107,3,FALSE))</f>
        <v/>
      </c>
      <c r="F559" s="132" t="str">
        <f t="shared" si="11"/>
        <v/>
      </c>
      <c r="G559" s="38"/>
    </row>
    <row r="560" spans="4:7" x14ac:dyDescent="0.2">
      <c r="D560" s="130" t="str">
        <f>IF(ISBLANK(A560),"",VLOOKUP(A560,'Tabla de equipos'!$B$3:$D$107,3,FALSE))</f>
        <v/>
      </c>
      <c r="F560" s="132" t="str">
        <f t="shared" si="11"/>
        <v/>
      </c>
      <c r="G560" s="38"/>
    </row>
    <row r="561" spans="4:7" x14ac:dyDescent="0.2">
      <c r="D561" s="130" t="str">
        <f>IF(ISBLANK(A561),"",VLOOKUP(A561,'Tabla de equipos'!$B$3:$D$107,3,FALSE))</f>
        <v/>
      </c>
      <c r="F561" s="132" t="str">
        <f t="shared" si="11"/>
        <v/>
      </c>
      <c r="G561" s="38"/>
    </row>
    <row r="562" spans="4:7" x14ac:dyDescent="0.2">
      <c r="D562" s="130" t="str">
        <f>IF(ISBLANK(A562),"",VLOOKUP(A562,'Tabla de equipos'!$B$3:$D$107,3,FALSE))</f>
        <v/>
      </c>
      <c r="F562" s="132" t="str">
        <f t="shared" si="11"/>
        <v/>
      </c>
      <c r="G562" s="38"/>
    </row>
    <row r="563" spans="4:7" x14ac:dyDescent="0.2">
      <c r="D563" s="130" t="str">
        <f>IF(ISBLANK(A563),"",VLOOKUP(A563,'Tabla de equipos'!$B$3:$D$107,3,FALSE))</f>
        <v/>
      </c>
      <c r="F563" s="132" t="str">
        <f t="shared" si="11"/>
        <v/>
      </c>
      <c r="G563" s="38"/>
    </row>
    <row r="564" spans="4:7" x14ac:dyDescent="0.2">
      <c r="D564" s="130" t="str">
        <f>IF(ISBLANK(A564),"",VLOOKUP(A564,'Tabla de equipos'!$B$3:$D$107,3,FALSE))</f>
        <v/>
      </c>
      <c r="F564" s="132" t="str">
        <f t="shared" si="11"/>
        <v/>
      </c>
      <c r="G564" s="38"/>
    </row>
    <row r="565" spans="4:7" x14ac:dyDescent="0.2">
      <c r="D565" s="130" t="str">
        <f>IF(ISBLANK(A565),"",VLOOKUP(A565,'Tabla de equipos'!$B$3:$D$107,3,FALSE))</f>
        <v/>
      </c>
      <c r="F565" s="132" t="str">
        <f t="shared" si="11"/>
        <v/>
      </c>
      <c r="G565" s="38"/>
    </row>
    <row r="566" spans="4:7" x14ac:dyDescent="0.2">
      <c r="D566" s="130" t="str">
        <f>IF(ISBLANK(A566),"",VLOOKUP(A566,'Tabla de equipos'!$B$3:$D$107,3,FALSE))</f>
        <v/>
      </c>
      <c r="F566" s="132" t="str">
        <f t="shared" si="11"/>
        <v/>
      </c>
      <c r="G566" s="38"/>
    </row>
    <row r="567" spans="4:7" x14ac:dyDescent="0.2">
      <c r="D567" s="130" t="str">
        <f>IF(ISBLANK(A567),"",VLOOKUP(A567,'Tabla de equipos'!$B$3:$D$107,3,FALSE))</f>
        <v/>
      </c>
      <c r="F567" s="132" t="str">
        <f t="shared" si="11"/>
        <v/>
      </c>
      <c r="G567" s="38"/>
    </row>
    <row r="568" spans="4:7" x14ac:dyDescent="0.2">
      <c r="D568" s="130" t="str">
        <f>IF(ISBLANK(A568),"",VLOOKUP(A568,'Tabla de equipos'!$B$3:$D$107,3,FALSE))</f>
        <v/>
      </c>
      <c r="F568" s="132" t="str">
        <f t="shared" si="11"/>
        <v/>
      </c>
      <c r="G568" s="38"/>
    </row>
    <row r="569" spans="4:7" x14ac:dyDescent="0.2">
      <c r="D569" s="130" t="str">
        <f>IF(ISBLANK(A569),"",VLOOKUP(A569,'Tabla de equipos'!$B$3:$D$107,3,FALSE))</f>
        <v/>
      </c>
      <c r="F569" s="132" t="str">
        <f t="shared" si="11"/>
        <v/>
      </c>
      <c r="G569" s="38"/>
    </row>
    <row r="570" spans="4:7" x14ac:dyDescent="0.2">
      <c r="D570" s="130" t="str">
        <f>IF(ISBLANK(A570),"",VLOOKUP(A570,'Tabla de equipos'!$B$3:$D$107,3,FALSE))</f>
        <v/>
      </c>
      <c r="F570" s="132" t="str">
        <f t="shared" si="11"/>
        <v/>
      </c>
      <c r="G570" s="38"/>
    </row>
    <row r="571" spans="4:7" x14ac:dyDescent="0.2">
      <c r="D571" s="130" t="str">
        <f>IF(ISBLANK(A571),"",VLOOKUP(A571,'Tabla de equipos'!$B$3:$D$107,3,FALSE))</f>
        <v/>
      </c>
      <c r="F571" s="132" t="str">
        <f t="shared" si="11"/>
        <v/>
      </c>
      <c r="G571" s="38"/>
    </row>
    <row r="572" spans="4:7" x14ac:dyDescent="0.2">
      <c r="D572" s="130" t="str">
        <f>IF(ISBLANK(A572),"",VLOOKUP(A572,'Tabla de equipos'!$B$3:$D$107,3,FALSE))</f>
        <v/>
      </c>
      <c r="F572" s="132" t="str">
        <f t="shared" si="11"/>
        <v/>
      </c>
      <c r="G572" s="38"/>
    </row>
    <row r="573" spans="4:7" x14ac:dyDescent="0.2">
      <c r="D573" s="130" t="str">
        <f>IF(ISBLANK(A573),"",VLOOKUP(A573,'Tabla de equipos'!$B$3:$D$107,3,FALSE))</f>
        <v/>
      </c>
      <c r="F573" s="132" t="str">
        <f t="shared" si="11"/>
        <v/>
      </c>
      <c r="G573" s="38"/>
    </row>
    <row r="574" spans="4:7" x14ac:dyDescent="0.2">
      <c r="D574" s="130" t="str">
        <f>IF(ISBLANK(A574),"",VLOOKUP(A574,'Tabla de equipos'!$B$3:$D$107,3,FALSE))</f>
        <v/>
      </c>
      <c r="F574" s="132" t="str">
        <f t="shared" si="11"/>
        <v/>
      </c>
      <c r="G574" s="38"/>
    </row>
    <row r="575" spans="4:7" x14ac:dyDescent="0.2">
      <c r="D575" s="130" t="str">
        <f>IF(ISBLANK(A575),"",VLOOKUP(A575,'Tabla de equipos'!$B$3:$D$107,3,FALSE))</f>
        <v/>
      </c>
      <c r="F575" s="132" t="str">
        <f t="shared" si="11"/>
        <v/>
      </c>
      <c r="G575" s="38"/>
    </row>
    <row r="576" spans="4:7" x14ac:dyDescent="0.2">
      <c r="D576" s="130" t="str">
        <f>IF(ISBLANK(A576),"",VLOOKUP(A576,'Tabla de equipos'!$B$3:$D$107,3,FALSE))</f>
        <v/>
      </c>
      <c r="F576" s="132" t="str">
        <f t="shared" si="11"/>
        <v/>
      </c>
      <c r="G576" s="38"/>
    </row>
    <row r="577" spans="4:7" x14ac:dyDescent="0.2">
      <c r="D577" s="130" t="str">
        <f>IF(ISBLANK(A577),"",VLOOKUP(A577,'Tabla de equipos'!$B$3:$D$107,3,FALSE))</f>
        <v/>
      </c>
      <c r="F577" s="132" t="str">
        <f t="shared" si="11"/>
        <v/>
      </c>
      <c r="G577" s="38"/>
    </row>
    <row r="578" spans="4:7" x14ac:dyDescent="0.2">
      <c r="D578" s="130" t="str">
        <f>IF(ISBLANK(A578),"",VLOOKUP(A578,'Tabla de equipos'!$B$3:$D$107,3,FALSE))</f>
        <v/>
      </c>
      <c r="F578" s="132" t="str">
        <f t="shared" si="11"/>
        <v/>
      </c>
      <c r="G578" s="38"/>
    </row>
    <row r="579" spans="4:7" x14ac:dyDescent="0.2">
      <c r="D579" s="130" t="str">
        <f>IF(ISBLANK(A579),"",VLOOKUP(A579,'Tabla de equipos'!$B$3:$D$107,3,FALSE))</f>
        <v/>
      </c>
      <c r="F579" s="132" t="str">
        <f t="shared" si="11"/>
        <v/>
      </c>
      <c r="G579" s="38"/>
    </row>
    <row r="580" spans="4:7" x14ac:dyDescent="0.2">
      <c r="D580" s="130" t="str">
        <f>IF(ISBLANK(A580),"",VLOOKUP(A580,'Tabla de equipos'!$B$3:$D$107,3,FALSE))</f>
        <v/>
      </c>
      <c r="F580" s="132" t="str">
        <f t="shared" si="11"/>
        <v/>
      </c>
      <c r="G580" s="38"/>
    </row>
    <row r="581" spans="4:7" x14ac:dyDescent="0.2">
      <c r="D581" s="130" t="str">
        <f>IF(ISBLANK(A581),"",VLOOKUP(A581,'Tabla de equipos'!$B$3:$D$107,3,FALSE))</f>
        <v/>
      </c>
      <c r="F581" s="132" t="str">
        <f t="shared" si="11"/>
        <v/>
      </c>
      <c r="G581" s="38"/>
    </row>
    <row r="582" spans="4:7" x14ac:dyDescent="0.2">
      <c r="D582" s="130" t="str">
        <f>IF(ISBLANK(A582),"",VLOOKUP(A582,'Tabla de equipos'!$B$3:$D$107,3,FALSE))</f>
        <v/>
      </c>
      <c r="F582" s="132" t="str">
        <f t="shared" si="11"/>
        <v/>
      </c>
      <c r="G582" s="38"/>
    </row>
    <row r="583" spans="4:7" x14ac:dyDescent="0.2">
      <c r="D583" s="130" t="str">
        <f>IF(ISBLANK(A583),"",VLOOKUP(A583,'Tabla de equipos'!$B$3:$D$107,3,FALSE))</f>
        <v/>
      </c>
      <c r="F583" s="132" t="str">
        <f t="shared" si="11"/>
        <v/>
      </c>
      <c r="G583" s="38"/>
    </row>
    <row r="584" spans="4:7" x14ac:dyDescent="0.2">
      <c r="D584" s="130" t="str">
        <f>IF(ISBLANK(A584),"",VLOOKUP(A584,'Tabla de equipos'!$B$3:$D$107,3,FALSE))</f>
        <v/>
      </c>
      <c r="F584" s="132" t="str">
        <f t="shared" si="11"/>
        <v/>
      </c>
      <c r="G584" s="38"/>
    </row>
    <row r="585" spans="4:7" x14ac:dyDescent="0.2">
      <c r="D585" s="130" t="str">
        <f>IF(ISBLANK(A585),"",VLOOKUP(A585,'Tabla de equipos'!$B$3:$D$107,3,FALSE))</f>
        <v/>
      </c>
      <c r="F585" s="132" t="str">
        <f t="shared" si="11"/>
        <v/>
      </c>
      <c r="G585" s="38"/>
    </row>
    <row r="586" spans="4:7" x14ac:dyDescent="0.2">
      <c r="D586" s="130" t="str">
        <f>IF(ISBLANK(A586),"",VLOOKUP(A586,'Tabla de equipos'!$B$3:$D$107,3,FALSE))</f>
        <v/>
      </c>
      <c r="F586" s="132" t="str">
        <f t="shared" si="11"/>
        <v/>
      </c>
      <c r="G586" s="38"/>
    </row>
    <row r="587" spans="4:7" x14ac:dyDescent="0.2">
      <c r="D587" s="130" t="str">
        <f>IF(ISBLANK(A587),"",VLOOKUP(A587,'Tabla de equipos'!$B$3:$D$107,3,FALSE))</f>
        <v/>
      </c>
      <c r="F587" s="132" t="str">
        <f t="shared" si="11"/>
        <v/>
      </c>
      <c r="G587" s="38"/>
    </row>
    <row r="588" spans="4:7" x14ac:dyDescent="0.2">
      <c r="D588" s="130" t="str">
        <f>IF(ISBLANK(A588),"",VLOOKUP(A588,'Tabla de equipos'!$B$3:$D$107,3,FALSE))</f>
        <v/>
      </c>
      <c r="F588" s="132" t="str">
        <f t="shared" si="11"/>
        <v/>
      </c>
      <c r="G588" s="38"/>
    </row>
    <row r="589" spans="4:7" x14ac:dyDescent="0.2">
      <c r="D589" s="130" t="str">
        <f>IF(ISBLANK(A589),"",VLOOKUP(A589,'Tabla de equipos'!$B$3:$D$107,3,FALSE))</f>
        <v/>
      </c>
      <c r="F589" s="132" t="str">
        <f t="shared" si="11"/>
        <v/>
      </c>
      <c r="G589" s="38"/>
    </row>
    <row r="590" spans="4:7" x14ac:dyDescent="0.2">
      <c r="D590" s="130" t="str">
        <f>IF(ISBLANK(A590),"",VLOOKUP(A590,'Tabla de equipos'!$B$3:$D$107,3,FALSE))</f>
        <v/>
      </c>
      <c r="F590" s="132" t="str">
        <f t="shared" si="11"/>
        <v/>
      </c>
      <c r="G590" s="38"/>
    </row>
    <row r="591" spans="4:7" x14ac:dyDescent="0.2">
      <c r="D591" s="130" t="str">
        <f>IF(ISBLANK(A591),"",VLOOKUP(A591,'Tabla de equipos'!$B$3:$D$107,3,FALSE))</f>
        <v/>
      </c>
      <c r="F591" s="132" t="str">
        <f t="shared" si="11"/>
        <v/>
      </c>
      <c r="G591" s="38"/>
    </row>
    <row r="592" spans="4:7" x14ac:dyDescent="0.2">
      <c r="D592" s="130" t="str">
        <f>IF(ISBLANK(A592),"",VLOOKUP(A592,'Tabla de equipos'!$B$3:$D$107,3,FALSE))</f>
        <v/>
      </c>
      <c r="F592" s="132" t="str">
        <f t="shared" si="11"/>
        <v/>
      </c>
      <c r="G592" s="38"/>
    </row>
    <row r="593" spans="4:7" x14ac:dyDescent="0.2">
      <c r="D593" s="130" t="str">
        <f>IF(ISBLANK(A593),"",VLOOKUP(A593,'Tabla de equipos'!$B$3:$D$107,3,FALSE))</f>
        <v/>
      </c>
      <c r="F593" s="132" t="str">
        <f t="shared" si="11"/>
        <v/>
      </c>
      <c r="G593" s="38"/>
    </row>
    <row r="594" spans="4:7" x14ac:dyDescent="0.2">
      <c r="D594" s="130" t="str">
        <f>IF(ISBLANK(A594),"",VLOOKUP(A594,'Tabla de equipos'!$B$3:$D$107,3,FALSE))</f>
        <v/>
      </c>
      <c r="F594" s="132" t="str">
        <f t="shared" si="11"/>
        <v/>
      </c>
      <c r="G594" s="38"/>
    </row>
    <row r="595" spans="4:7" x14ac:dyDescent="0.2">
      <c r="D595" s="130" t="str">
        <f>IF(ISBLANK(A595),"",VLOOKUP(A595,'Tabla de equipos'!$B$3:$D$107,3,FALSE))</f>
        <v/>
      </c>
      <c r="F595" s="132" t="str">
        <f t="shared" si="11"/>
        <v/>
      </c>
      <c r="G595" s="38"/>
    </row>
    <row r="596" spans="4:7" x14ac:dyDescent="0.2">
      <c r="D596" s="130" t="str">
        <f>IF(ISBLANK(A596),"",VLOOKUP(A596,'Tabla de equipos'!$B$3:$D$107,3,FALSE))</f>
        <v/>
      </c>
      <c r="F596" s="132" t="str">
        <f t="shared" ref="F596:F659" si="12">IF(AND(E596="",A596=""),"",IF(AND(A596&lt;&gt;"",E596=""),"Falta incluir unidades",IF(AND(A596&lt;&gt;"",E596&gt;0),"","Falta elegir equipo/soporte")))</f>
        <v/>
      </c>
      <c r="G596" s="38"/>
    </row>
    <row r="597" spans="4:7" x14ac:dyDescent="0.2">
      <c r="D597" s="130" t="str">
        <f>IF(ISBLANK(A597),"",VLOOKUP(A597,'Tabla de equipos'!$B$3:$D$107,3,FALSE))</f>
        <v/>
      </c>
      <c r="F597" s="132" t="str">
        <f t="shared" si="12"/>
        <v/>
      </c>
      <c r="G597" s="38"/>
    </row>
    <row r="598" spans="4:7" x14ac:dyDescent="0.2">
      <c r="D598" s="130" t="str">
        <f>IF(ISBLANK(A598),"",VLOOKUP(A598,'Tabla de equipos'!$B$3:$D$107,3,FALSE))</f>
        <v/>
      </c>
      <c r="F598" s="132" t="str">
        <f t="shared" si="12"/>
        <v/>
      </c>
      <c r="G598" s="38"/>
    </row>
    <row r="599" spans="4:7" x14ac:dyDescent="0.2">
      <c r="D599" s="130" t="str">
        <f>IF(ISBLANK(A599),"",VLOOKUP(A599,'Tabla de equipos'!$B$3:$D$107,3,FALSE))</f>
        <v/>
      </c>
      <c r="F599" s="132" t="str">
        <f t="shared" si="12"/>
        <v/>
      </c>
      <c r="G599" s="38"/>
    </row>
    <row r="600" spans="4:7" x14ac:dyDescent="0.2">
      <c r="D600" s="130" t="str">
        <f>IF(ISBLANK(A600),"",VLOOKUP(A600,'Tabla de equipos'!$B$3:$D$107,3,FALSE))</f>
        <v/>
      </c>
      <c r="F600" s="132" t="str">
        <f t="shared" si="12"/>
        <v/>
      </c>
      <c r="G600" s="38"/>
    </row>
    <row r="601" spans="4:7" x14ac:dyDescent="0.2">
      <c r="D601" s="130" t="str">
        <f>IF(ISBLANK(A601),"",VLOOKUP(A601,'Tabla de equipos'!$B$3:$D$107,3,FALSE))</f>
        <v/>
      </c>
      <c r="F601" s="132" t="str">
        <f t="shared" si="12"/>
        <v/>
      </c>
      <c r="G601" s="38"/>
    </row>
    <row r="602" spans="4:7" x14ac:dyDescent="0.2">
      <c r="D602" s="130" t="str">
        <f>IF(ISBLANK(A602),"",VLOOKUP(A602,'Tabla de equipos'!$B$3:$D$107,3,FALSE))</f>
        <v/>
      </c>
      <c r="F602" s="132" t="str">
        <f t="shared" si="12"/>
        <v/>
      </c>
      <c r="G602" s="38"/>
    </row>
    <row r="603" spans="4:7" x14ac:dyDescent="0.2">
      <c r="D603" s="130" t="str">
        <f>IF(ISBLANK(A603),"",VLOOKUP(A603,'Tabla de equipos'!$B$3:$D$107,3,FALSE))</f>
        <v/>
      </c>
      <c r="F603" s="132" t="str">
        <f t="shared" si="12"/>
        <v/>
      </c>
      <c r="G603" s="38"/>
    </row>
    <row r="604" spans="4:7" x14ac:dyDescent="0.2">
      <c r="D604" s="130" t="str">
        <f>IF(ISBLANK(A604),"",VLOOKUP(A604,'Tabla de equipos'!$B$3:$D$107,3,FALSE))</f>
        <v/>
      </c>
      <c r="F604" s="132" t="str">
        <f t="shared" si="12"/>
        <v/>
      </c>
      <c r="G604" s="38"/>
    </row>
    <row r="605" spans="4:7" x14ac:dyDescent="0.2">
      <c r="D605" s="130" t="str">
        <f>IF(ISBLANK(A605),"",VLOOKUP(A605,'Tabla de equipos'!$B$3:$D$107,3,FALSE))</f>
        <v/>
      </c>
      <c r="F605" s="132" t="str">
        <f t="shared" si="12"/>
        <v/>
      </c>
      <c r="G605" s="38"/>
    </row>
    <row r="606" spans="4:7" x14ac:dyDescent="0.2">
      <c r="D606" s="130" t="str">
        <f>IF(ISBLANK(A606),"",VLOOKUP(A606,'Tabla de equipos'!$B$3:$D$107,3,FALSE))</f>
        <v/>
      </c>
      <c r="F606" s="132" t="str">
        <f t="shared" si="12"/>
        <v/>
      </c>
      <c r="G606" s="38"/>
    </row>
    <row r="607" spans="4:7" x14ac:dyDescent="0.2">
      <c r="D607" s="130" t="str">
        <f>IF(ISBLANK(A607),"",VLOOKUP(A607,'Tabla de equipos'!$B$3:$D$107,3,FALSE))</f>
        <v/>
      </c>
      <c r="F607" s="132" t="str">
        <f t="shared" si="12"/>
        <v/>
      </c>
      <c r="G607" s="38"/>
    </row>
    <row r="608" spans="4:7" x14ac:dyDescent="0.2">
      <c r="D608" s="130" t="str">
        <f>IF(ISBLANK(A608),"",VLOOKUP(A608,'Tabla de equipos'!$B$3:$D$107,3,FALSE))</f>
        <v/>
      </c>
      <c r="F608" s="132" t="str">
        <f t="shared" si="12"/>
        <v/>
      </c>
      <c r="G608" s="38"/>
    </row>
    <row r="609" spans="4:7" x14ac:dyDescent="0.2">
      <c r="D609" s="130" t="str">
        <f>IF(ISBLANK(A609),"",VLOOKUP(A609,'Tabla de equipos'!$B$3:$D$107,3,FALSE))</f>
        <v/>
      </c>
      <c r="F609" s="132" t="str">
        <f t="shared" si="12"/>
        <v/>
      </c>
      <c r="G609" s="38"/>
    </row>
    <row r="610" spans="4:7" x14ac:dyDescent="0.2">
      <c r="D610" s="130" t="str">
        <f>IF(ISBLANK(A610),"",VLOOKUP(A610,'Tabla de equipos'!$B$3:$D$107,3,FALSE))</f>
        <v/>
      </c>
      <c r="F610" s="132" t="str">
        <f t="shared" si="12"/>
        <v/>
      </c>
      <c r="G610" s="38"/>
    </row>
    <row r="611" spans="4:7" x14ac:dyDescent="0.2">
      <c r="D611" s="130" t="str">
        <f>IF(ISBLANK(A611),"",VLOOKUP(A611,'Tabla de equipos'!$B$3:$D$107,3,FALSE))</f>
        <v/>
      </c>
      <c r="F611" s="132" t="str">
        <f t="shared" si="12"/>
        <v/>
      </c>
      <c r="G611" s="38"/>
    </row>
    <row r="612" spans="4:7" x14ac:dyDescent="0.2">
      <c r="D612" s="130" t="str">
        <f>IF(ISBLANK(A612),"",VLOOKUP(A612,'Tabla de equipos'!$B$3:$D$107,3,FALSE))</f>
        <v/>
      </c>
      <c r="F612" s="132" t="str">
        <f t="shared" si="12"/>
        <v/>
      </c>
      <c r="G612" s="38"/>
    </row>
    <row r="613" spans="4:7" x14ac:dyDescent="0.2">
      <c r="D613" s="130" t="str">
        <f>IF(ISBLANK(A613),"",VLOOKUP(A613,'Tabla de equipos'!$B$3:$D$107,3,FALSE))</f>
        <v/>
      </c>
      <c r="F613" s="132" t="str">
        <f t="shared" si="12"/>
        <v/>
      </c>
      <c r="G613" s="38"/>
    </row>
    <row r="614" spans="4:7" x14ac:dyDescent="0.2">
      <c r="D614" s="130" t="str">
        <f>IF(ISBLANK(A614),"",VLOOKUP(A614,'Tabla de equipos'!$B$3:$D$107,3,FALSE))</f>
        <v/>
      </c>
      <c r="F614" s="132" t="str">
        <f t="shared" si="12"/>
        <v/>
      </c>
      <c r="G614" s="38"/>
    </row>
    <row r="615" spans="4:7" x14ac:dyDescent="0.2">
      <c r="D615" s="130" t="str">
        <f>IF(ISBLANK(A615),"",VLOOKUP(A615,'Tabla de equipos'!$B$3:$D$107,3,FALSE))</f>
        <v/>
      </c>
      <c r="F615" s="132" t="str">
        <f t="shared" si="12"/>
        <v/>
      </c>
      <c r="G615" s="38"/>
    </row>
    <row r="616" spans="4:7" x14ac:dyDescent="0.2">
      <c r="D616" s="130" t="str">
        <f>IF(ISBLANK(A616),"",VLOOKUP(A616,'Tabla de equipos'!$B$3:$D$107,3,FALSE))</f>
        <v/>
      </c>
      <c r="F616" s="132" t="str">
        <f t="shared" si="12"/>
        <v/>
      </c>
      <c r="G616" s="38"/>
    </row>
    <row r="617" spans="4:7" x14ac:dyDescent="0.2">
      <c r="D617" s="130" t="str">
        <f>IF(ISBLANK(A617),"",VLOOKUP(A617,'Tabla de equipos'!$B$3:$D$107,3,FALSE))</f>
        <v/>
      </c>
      <c r="F617" s="132" t="str">
        <f t="shared" si="12"/>
        <v/>
      </c>
      <c r="G617" s="38"/>
    </row>
    <row r="618" spans="4:7" x14ac:dyDescent="0.2">
      <c r="D618" s="130" t="str">
        <f>IF(ISBLANK(A618),"",VLOOKUP(A618,'Tabla de equipos'!$B$3:$D$107,3,FALSE))</f>
        <v/>
      </c>
      <c r="F618" s="132" t="str">
        <f t="shared" si="12"/>
        <v/>
      </c>
      <c r="G618" s="38"/>
    </row>
    <row r="619" spans="4:7" x14ac:dyDescent="0.2">
      <c r="D619" s="130" t="str">
        <f>IF(ISBLANK(A619),"",VLOOKUP(A619,'Tabla de equipos'!$B$3:$D$107,3,FALSE))</f>
        <v/>
      </c>
      <c r="F619" s="132" t="str">
        <f t="shared" si="12"/>
        <v/>
      </c>
      <c r="G619" s="38"/>
    </row>
    <row r="620" spans="4:7" x14ac:dyDescent="0.2">
      <c r="D620" s="130" t="str">
        <f>IF(ISBLANK(A620),"",VLOOKUP(A620,'Tabla de equipos'!$B$3:$D$107,3,FALSE))</f>
        <v/>
      </c>
      <c r="F620" s="132" t="str">
        <f t="shared" si="12"/>
        <v/>
      </c>
      <c r="G620" s="38"/>
    </row>
    <row r="621" spans="4:7" x14ac:dyDescent="0.2">
      <c r="D621" s="130" t="str">
        <f>IF(ISBLANK(A621),"",VLOOKUP(A621,'Tabla de equipos'!$B$3:$D$107,3,FALSE))</f>
        <v/>
      </c>
      <c r="F621" s="132" t="str">
        <f t="shared" si="12"/>
        <v/>
      </c>
      <c r="G621" s="38"/>
    </row>
    <row r="622" spans="4:7" x14ac:dyDescent="0.2">
      <c r="D622" s="130" t="str">
        <f>IF(ISBLANK(A622),"",VLOOKUP(A622,'Tabla de equipos'!$B$3:$D$107,3,FALSE))</f>
        <v/>
      </c>
      <c r="F622" s="132" t="str">
        <f t="shared" si="12"/>
        <v/>
      </c>
      <c r="G622" s="38"/>
    </row>
    <row r="623" spans="4:7" x14ac:dyDescent="0.2">
      <c r="D623" s="130" t="str">
        <f>IF(ISBLANK(A623),"",VLOOKUP(A623,'Tabla de equipos'!$B$3:$D$107,3,FALSE))</f>
        <v/>
      </c>
      <c r="F623" s="132" t="str">
        <f t="shared" si="12"/>
        <v/>
      </c>
      <c r="G623" s="38"/>
    </row>
    <row r="624" spans="4:7" x14ac:dyDescent="0.2">
      <c r="D624" s="130" t="str">
        <f>IF(ISBLANK(A624),"",VLOOKUP(A624,'Tabla de equipos'!$B$3:$D$107,3,FALSE))</f>
        <v/>
      </c>
      <c r="F624" s="132" t="str">
        <f t="shared" si="12"/>
        <v/>
      </c>
      <c r="G624" s="38"/>
    </row>
    <row r="625" spans="4:7" x14ac:dyDescent="0.2">
      <c r="D625" s="130" t="str">
        <f>IF(ISBLANK(A625),"",VLOOKUP(A625,'Tabla de equipos'!$B$3:$D$107,3,FALSE))</f>
        <v/>
      </c>
      <c r="F625" s="132" t="str">
        <f t="shared" si="12"/>
        <v/>
      </c>
      <c r="G625" s="38"/>
    </row>
    <row r="626" spans="4:7" x14ac:dyDescent="0.2">
      <c r="D626" s="130" t="str">
        <f>IF(ISBLANK(A626),"",VLOOKUP(A626,'Tabla de equipos'!$B$3:$D$107,3,FALSE))</f>
        <v/>
      </c>
      <c r="F626" s="132" t="str">
        <f t="shared" si="12"/>
        <v/>
      </c>
      <c r="G626" s="38"/>
    </row>
    <row r="627" spans="4:7" x14ac:dyDescent="0.2">
      <c r="D627" s="130" t="str">
        <f>IF(ISBLANK(A627),"",VLOOKUP(A627,'Tabla de equipos'!$B$3:$D$107,3,FALSE))</f>
        <v/>
      </c>
      <c r="F627" s="132" t="str">
        <f t="shared" si="12"/>
        <v/>
      </c>
      <c r="G627" s="38"/>
    </row>
    <row r="628" spans="4:7" x14ac:dyDescent="0.2">
      <c r="D628" s="130" t="str">
        <f>IF(ISBLANK(A628),"",VLOOKUP(A628,'Tabla de equipos'!$B$3:$D$107,3,FALSE))</f>
        <v/>
      </c>
      <c r="F628" s="132" t="str">
        <f t="shared" si="12"/>
        <v/>
      </c>
      <c r="G628" s="38"/>
    </row>
    <row r="629" spans="4:7" x14ac:dyDescent="0.2">
      <c r="D629" s="130" t="str">
        <f>IF(ISBLANK(A629),"",VLOOKUP(A629,'Tabla de equipos'!$B$3:$D$107,3,FALSE))</f>
        <v/>
      </c>
      <c r="F629" s="132" t="str">
        <f t="shared" si="12"/>
        <v/>
      </c>
      <c r="G629" s="38"/>
    </row>
    <row r="630" spans="4:7" x14ac:dyDescent="0.2">
      <c r="D630" s="130" t="str">
        <f>IF(ISBLANK(A630),"",VLOOKUP(A630,'Tabla de equipos'!$B$3:$D$107,3,FALSE))</f>
        <v/>
      </c>
      <c r="F630" s="132" t="str">
        <f t="shared" si="12"/>
        <v/>
      </c>
      <c r="G630" s="38"/>
    </row>
    <row r="631" spans="4:7" x14ac:dyDescent="0.2">
      <c r="D631" s="130" t="str">
        <f>IF(ISBLANK(A631),"",VLOOKUP(A631,'Tabla de equipos'!$B$3:$D$107,3,FALSE))</f>
        <v/>
      </c>
      <c r="F631" s="132" t="str">
        <f t="shared" si="12"/>
        <v/>
      </c>
      <c r="G631" s="38"/>
    </row>
    <row r="632" spans="4:7" x14ac:dyDescent="0.2">
      <c r="D632" s="130" t="str">
        <f>IF(ISBLANK(A632),"",VLOOKUP(A632,'Tabla de equipos'!$B$3:$D$107,3,FALSE))</f>
        <v/>
      </c>
      <c r="F632" s="132" t="str">
        <f t="shared" si="12"/>
        <v/>
      </c>
      <c r="G632" s="38"/>
    </row>
    <row r="633" spans="4:7" x14ac:dyDescent="0.2">
      <c r="D633" s="130" t="str">
        <f>IF(ISBLANK(A633),"",VLOOKUP(A633,'Tabla de equipos'!$B$3:$D$107,3,FALSE))</f>
        <v/>
      </c>
      <c r="F633" s="132" t="str">
        <f t="shared" si="12"/>
        <v/>
      </c>
      <c r="G633" s="38"/>
    </row>
    <row r="634" spans="4:7" x14ac:dyDescent="0.2">
      <c r="D634" s="130" t="str">
        <f>IF(ISBLANK(A634),"",VLOOKUP(A634,'Tabla de equipos'!$B$3:$D$107,3,FALSE))</f>
        <v/>
      </c>
      <c r="F634" s="132" t="str">
        <f t="shared" si="12"/>
        <v/>
      </c>
      <c r="G634" s="38"/>
    </row>
    <row r="635" spans="4:7" x14ac:dyDescent="0.2">
      <c r="D635" s="130" t="str">
        <f>IF(ISBLANK(A635),"",VLOOKUP(A635,'Tabla de equipos'!$B$3:$D$107,3,FALSE))</f>
        <v/>
      </c>
      <c r="F635" s="132" t="str">
        <f t="shared" si="12"/>
        <v/>
      </c>
      <c r="G635" s="38"/>
    </row>
    <row r="636" spans="4:7" x14ac:dyDescent="0.2">
      <c r="D636" s="130" t="str">
        <f>IF(ISBLANK(A636),"",VLOOKUP(A636,'Tabla de equipos'!$B$3:$D$107,3,FALSE))</f>
        <v/>
      </c>
      <c r="F636" s="132" t="str">
        <f t="shared" si="12"/>
        <v/>
      </c>
      <c r="G636" s="38"/>
    </row>
    <row r="637" spans="4:7" x14ac:dyDescent="0.2">
      <c r="D637" s="130" t="str">
        <f>IF(ISBLANK(A637),"",VLOOKUP(A637,'Tabla de equipos'!$B$3:$D$107,3,FALSE))</f>
        <v/>
      </c>
      <c r="F637" s="132" t="str">
        <f t="shared" si="12"/>
        <v/>
      </c>
      <c r="G637" s="38"/>
    </row>
    <row r="638" spans="4:7" x14ac:dyDescent="0.2">
      <c r="D638" s="130" t="str">
        <f>IF(ISBLANK(A638),"",VLOOKUP(A638,'Tabla de equipos'!$B$3:$D$107,3,FALSE))</f>
        <v/>
      </c>
      <c r="F638" s="132" t="str">
        <f t="shared" si="12"/>
        <v/>
      </c>
      <c r="G638" s="38"/>
    </row>
    <row r="639" spans="4:7" x14ac:dyDescent="0.2">
      <c r="D639" s="130" t="str">
        <f>IF(ISBLANK(A639),"",VLOOKUP(A639,'Tabla de equipos'!$B$3:$D$107,3,FALSE))</f>
        <v/>
      </c>
      <c r="F639" s="132" t="str">
        <f t="shared" si="12"/>
        <v/>
      </c>
      <c r="G639" s="38"/>
    </row>
    <row r="640" spans="4:7" x14ac:dyDescent="0.2">
      <c r="D640" s="130" t="str">
        <f>IF(ISBLANK(A640),"",VLOOKUP(A640,'Tabla de equipos'!$B$3:$D$107,3,FALSE))</f>
        <v/>
      </c>
      <c r="F640" s="132" t="str">
        <f t="shared" si="12"/>
        <v/>
      </c>
      <c r="G640" s="38"/>
    </row>
    <row r="641" spans="4:7" x14ac:dyDescent="0.2">
      <c r="D641" s="130" t="str">
        <f>IF(ISBLANK(A641),"",VLOOKUP(A641,'Tabla de equipos'!$B$3:$D$107,3,FALSE))</f>
        <v/>
      </c>
      <c r="F641" s="132" t="str">
        <f t="shared" si="12"/>
        <v/>
      </c>
      <c r="G641" s="38"/>
    </row>
    <row r="642" spans="4:7" x14ac:dyDescent="0.2">
      <c r="D642" s="130" t="str">
        <f>IF(ISBLANK(A642),"",VLOOKUP(A642,'Tabla de equipos'!$B$3:$D$107,3,FALSE))</f>
        <v/>
      </c>
      <c r="F642" s="132" t="str">
        <f t="shared" si="12"/>
        <v/>
      </c>
      <c r="G642" s="38"/>
    </row>
    <row r="643" spans="4:7" x14ac:dyDescent="0.2">
      <c r="D643" s="130" t="str">
        <f>IF(ISBLANK(A643),"",VLOOKUP(A643,'Tabla de equipos'!$B$3:$D$107,3,FALSE))</f>
        <v/>
      </c>
      <c r="F643" s="132" t="str">
        <f t="shared" si="12"/>
        <v/>
      </c>
      <c r="G643" s="38"/>
    </row>
    <row r="644" spans="4:7" x14ac:dyDescent="0.2">
      <c r="D644" s="130" t="str">
        <f>IF(ISBLANK(A644),"",VLOOKUP(A644,'Tabla de equipos'!$B$3:$D$107,3,FALSE))</f>
        <v/>
      </c>
      <c r="F644" s="132" t="str">
        <f t="shared" si="12"/>
        <v/>
      </c>
      <c r="G644" s="38"/>
    </row>
    <row r="645" spans="4:7" x14ac:dyDescent="0.2">
      <c r="D645" s="130" t="str">
        <f>IF(ISBLANK(A645),"",VLOOKUP(A645,'Tabla de equipos'!$B$3:$D$107,3,FALSE))</f>
        <v/>
      </c>
      <c r="F645" s="132" t="str">
        <f t="shared" si="12"/>
        <v/>
      </c>
      <c r="G645" s="38"/>
    </row>
    <row r="646" spans="4:7" x14ac:dyDescent="0.2">
      <c r="D646" s="130" t="str">
        <f>IF(ISBLANK(A646),"",VLOOKUP(A646,'Tabla de equipos'!$B$3:$D$107,3,FALSE))</f>
        <v/>
      </c>
      <c r="F646" s="132" t="str">
        <f t="shared" si="12"/>
        <v/>
      </c>
      <c r="G646" s="38"/>
    </row>
    <row r="647" spans="4:7" x14ac:dyDescent="0.2">
      <c r="D647" s="130" t="str">
        <f>IF(ISBLANK(A647),"",VLOOKUP(A647,'Tabla de equipos'!$B$3:$D$107,3,FALSE))</f>
        <v/>
      </c>
      <c r="F647" s="132" t="str">
        <f t="shared" si="12"/>
        <v/>
      </c>
      <c r="G647" s="38"/>
    </row>
    <row r="648" spans="4:7" x14ac:dyDescent="0.2">
      <c r="D648" s="130" t="str">
        <f>IF(ISBLANK(A648),"",VLOOKUP(A648,'Tabla de equipos'!$B$3:$D$107,3,FALSE))</f>
        <v/>
      </c>
      <c r="F648" s="132" t="str">
        <f t="shared" si="12"/>
        <v/>
      </c>
      <c r="G648" s="38"/>
    </row>
    <row r="649" spans="4:7" x14ac:dyDescent="0.2">
      <c r="D649" s="130" t="str">
        <f>IF(ISBLANK(A649),"",VLOOKUP(A649,'Tabla de equipos'!$B$3:$D$107,3,FALSE))</f>
        <v/>
      </c>
      <c r="F649" s="132" t="str">
        <f t="shared" si="12"/>
        <v/>
      </c>
      <c r="G649" s="38"/>
    </row>
    <row r="650" spans="4:7" x14ac:dyDescent="0.2">
      <c r="D650" s="130" t="str">
        <f>IF(ISBLANK(A650),"",VLOOKUP(A650,'Tabla de equipos'!$B$3:$D$107,3,FALSE))</f>
        <v/>
      </c>
      <c r="F650" s="132" t="str">
        <f t="shared" si="12"/>
        <v/>
      </c>
      <c r="G650" s="38"/>
    </row>
    <row r="651" spans="4:7" x14ac:dyDescent="0.2">
      <c r="D651" s="130" t="str">
        <f>IF(ISBLANK(A651),"",VLOOKUP(A651,'Tabla de equipos'!$B$3:$D$107,3,FALSE))</f>
        <v/>
      </c>
      <c r="F651" s="132" t="str">
        <f t="shared" si="12"/>
        <v/>
      </c>
      <c r="G651" s="38"/>
    </row>
    <row r="652" spans="4:7" x14ac:dyDescent="0.2">
      <c r="D652" s="130" t="str">
        <f>IF(ISBLANK(A652),"",VLOOKUP(A652,'Tabla de equipos'!$B$3:$D$107,3,FALSE))</f>
        <v/>
      </c>
      <c r="F652" s="132" t="str">
        <f t="shared" si="12"/>
        <v/>
      </c>
      <c r="G652" s="38"/>
    </row>
    <row r="653" spans="4:7" x14ac:dyDescent="0.2">
      <c r="D653" s="130" t="str">
        <f>IF(ISBLANK(A653),"",VLOOKUP(A653,'Tabla de equipos'!$B$3:$D$107,3,FALSE))</f>
        <v/>
      </c>
      <c r="F653" s="132" t="str">
        <f t="shared" si="12"/>
        <v/>
      </c>
      <c r="G653" s="38"/>
    </row>
    <row r="654" spans="4:7" x14ac:dyDescent="0.2">
      <c r="D654" s="130" t="str">
        <f>IF(ISBLANK(A654),"",VLOOKUP(A654,'Tabla de equipos'!$B$3:$D$107,3,FALSE))</f>
        <v/>
      </c>
      <c r="F654" s="132" t="str">
        <f t="shared" si="12"/>
        <v/>
      </c>
      <c r="G654" s="38"/>
    </row>
    <row r="655" spans="4:7" x14ac:dyDescent="0.2">
      <c r="D655" s="130" t="str">
        <f>IF(ISBLANK(A655),"",VLOOKUP(A655,'Tabla de equipos'!$B$3:$D$107,3,FALSE))</f>
        <v/>
      </c>
      <c r="F655" s="132" t="str">
        <f t="shared" si="12"/>
        <v/>
      </c>
      <c r="G655" s="38"/>
    </row>
    <row r="656" spans="4:7" x14ac:dyDescent="0.2">
      <c r="D656" s="130" t="str">
        <f>IF(ISBLANK(A656),"",VLOOKUP(A656,'Tabla de equipos'!$B$3:$D$107,3,FALSE))</f>
        <v/>
      </c>
      <c r="F656" s="132" t="str">
        <f t="shared" si="12"/>
        <v/>
      </c>
      <c r="G656" s="38"/>
    </row>
    <row r="657" spans="4:7" x14ac:dyDescent="0.2">
      <c r="D657" s="130" t="str">
        <f>IF(ISBLANK(A657),"",VLOOKUP(A657,'Tabla de equipos'!$B$3:$D$107,3,FALSE))</f>
        <v/>
      </c>
      <c r="F657" s="132" t="str">
        <f t="shared" si="12"/>
        <v/>
      </c>
      <c r="G657" s="38"/>
    </row>
    <row r="658" spans="4:7" x14ac:dyDescent="0.2">
      <c r="D658" s="130" t="str">
        <f>IF(ISBLANK(A658),"",VLOOKUP(A658,'Tabla de equipos'!$B$3:$D$107,3,FALSE))</f>
        <v/>
      </c>
      <c r="F658" s="132" t="str">
        <f t="shared" si="12"/>
        <v/>
      </c>
      <c r="G658" s="38"/>
    </row>
    <row r="659" spans="4:7" x14ac:dyDescent="0.2">
      <c r="D659" s="130" t="str">
        <f>IF(ISBLANK(A659),"",VLOOKUP(A659,'Tabla de equipos'!$B$3:$D$107,3,FALSE))</f>
        <v/>
      </c>
      <c r="F659" s="132" t="str">
        <f t="shared" si="12"/>
        <v/>
      </c>
      <c r="G659" s="38"/>
    </row>
    <row r="660" spans="4:7" x14ac:dyDescent="0.2">
      <c r="D660" s="130" t="str">
        <f>IF(ISBLANK(A660),"",VLOOKUP(A660,'Tabla de equipos'!$B$3:$D$107,3,FALSE))</f>
        <v/>
      </c>
      <c r="F660" s="132" t="str">
        <f t="shared" ref="F660:F723" si="13">IF(AND(E660="",A660=""),"",IF(AND(A660&lt;&gt;"",E660=""),"Falta incluir unidades",IF(AND(A660&lt;&gt;"",E660&gt;0),"","Falta elegir equipo/soporte")))</f>
        <v/>
      </c>
      <c r="G660" s="38"/>
    </row>
    <row r="661" spans="4:7" x14ac:dyDescent="0.2">
      <c r="D661" s="130" t="str">
        <f>IF(ISBLANK(A661),"",VLOOKUP(A661,'Tabla de equipos'!$B$3:$D$107,3,FALSE))</f>
        <v/>
      </c>
      <c r="F661" s="132" t="str">
        <f t="shared" si="13"/>
        <v/>
      </c>
      <c r="G661" s="38"/>
    </row>
    <row r="662" spans="4:7" x14ac:dyDescent="0.2">
      <c r="D662" s="130" t="str">
        <f>IF(ISBLANK(A662),"",VLOOKUP(A662,'Tabla de equipos'!$B$3:$D$107,3,FALSE))</f>
        <v/>
      </c>
      <c r="F662" s="132" t="str">
        <f t="shared" si="13"/>
        <v/>
      </c>
      <c r="G662" s="38"/>
    </row>
    <row r="663" spans="4:7" x14ac:dyDescent="0.2">
      <c r="D663" s="130" t="str">
        <f>IF(ISBLANK(A663),"",VLOOKUP(A663,'Tabla de equipos'!$B$3:$D$107,3,FALSE))</f>
        <v/>
      </c>
      <c r="F663" s="132" t="str">
        <f t="shared" si="13"/>
        <v/>
      </c>
      <c r="G663" s="38"/>
    </row>
    <row r="664" spans="4:7" x14ac:dyDescent="0.2">
      <c r="D664" s="130" t="str">
        <f>IF(ISBLANK(A664),"",VLOOKUP(A664,'Tabla de equipos'!$B$3:$D$107,3,FALSE))</f>
        <v/>
      </c>
      <c r="F664" s="132" t="str">
        <f t="shared" si="13"/>
        <v/>
      </c>
      <c r="G664" s="38"/>
    </row>
    <row r="665" spans="4:7" x14ac:dyDescent="0.2">
      <c r="D665" s="130" t="str">
        <f>IF(ISBLANK(A665),"",VLOOKUP(A665,'Tabla de equipos'!$B$3:$D$107,3,FALSE))</f>
        <v/>
      </c>
      <c r="F665" s="132" t="str">
        <f t="shared" si="13"/>
        <v/>
      </c>
      <c r="G665" s="38"/>
    </row>
    <row r="666" spans="4:7" x14ac:dyDescent="0.2">
      <c r="D666" s="130" t="str">
        <f>IF(ISBLANK(A666),"",VLOOKUP(A666,'Tabla de equipos'!$B$3:$D$107,3,FALSE))</f>
        <v/>
      </c>
      <c r="F666" s="132" t="str">
        <f t="shared" si="13"/>
        <v/>
      </c>
      <c r="G666" s="38"/>
    </row>
    <row r="667" spans="4:7" x14ac:dyDescent="0.2">
      <c r="D667" s="130" t="str">
        <f>IF(ISBLANK(A667),"",VLOOKUP(A667,'Tabla de equipos'!$B$3:$D$107,3,FALSE))</f>
        <v/>
      </c>
      <c r="F667" s="132" t="str">
        <f t="shared" si="13"/>
        <v/>
      </c>
      <c r="G667" s="38"/>
    </row>
    <row r="668" spans="4:7" x14ac:dyDescent="0.2">
      <c r="D668" s="130" t="str">
        <f>IF(ISBLANK(A668),"",VLOOKUP(A668,'Tabla de equipos'!$B$3:$D$107,3,FALSE))</f>
        <v/>
      </c>
      <c r="F668" s="132" t="str">
        <f t="shared" si="13"/>
        <v/>
      </c>
      <c r="G668" s="38"/>
    </row>
    <row r="669" spans="4:7" x14ac:dyDescent="0.2">
      <c r="D669" s="130" t="str">
        <f>IF(ISBLANK(A669),"",VLOOKUP(A669,'Tabla de equipos'!$B$3:$D$107,3,FALSE))</f>
        <v/>
      </c>
      <c r="F669" s="132" t="str">
        <f t="shared" si="13"/>
        <v/>
      </c>
      <c r="G669" s="38"/>
    </row>
    <row r="670" spans="4:7" x14ac:dyDescent="0.2">
      <c r="D670" s="130" t="str">
        <f>IF(ISBLANK(A670),"",VLOOKUP(A670,'Tabla de equipos'!$B$3:$D$107,3,FALSE))</f>
        <v/>
      </c>
      <c r="F670" s="132" t="str">
        <f t="shared" si="13"/>
        <v/>
      </c>
      <c r="G670" s="38"/>
    </row>
    <row r="671" spans="4:7" x14ac:dyDescent="0.2">
      <c r="D671" s="130" t="str">
        <f>IF(ISBLANK(A671),"",VLOOKUP(A671,'Tabla de equipos'!$B$3:$D$107,3,FALSE))</f>
        <v/>
      </c>
      <c r="F671" s="132" t="str">
        <f t="shared" si="13"/>
        <v/>
      </c>
      <c r="G671" s="38"/>
    </row>
    <row r="672" spans="4:7" x14ac:dyDescent="0.2">
      <c r="D672" s="130" t="str">
        <f>IF(ISBLANK(A672),"",VLOOKUP(A672,'Tabla de equipos'!$B$3:$D$107,3,FALSE))</f>
        <v/>
      </c>
      <c r="F672" s="132" t="str">
        <f t="shared" si="13"/>
        <v/>
      </c>
      <c r="G672" s="38"/>
    </row>
    <row r="673" spans="4:7" x14ac:dyDescent="0.2">
      <c r="D673" s="130" t="str">
        <f>IF(ISBLANK(A673),"",VLOOKUP(A673,'Tabla de equipos'!$B$3:$D$107,3,FALSE))</f>
        <v/>
      </c>
      <c r="F673" s="132" t="str">
        <f t="shared" si="13"/>
        <v/>
      </c>
      <c r="G673" s="38"/>
    </row>
    <row r="674" spans="4:7" x14ac:dyDescent="0.2">
      <c r="D674" s="130" t="str">
        <f>IF(ISBLANK(A674),"",VLOOKUP(A674,'Tabla de equipos'!$B$3:$D$107,3,FALSE))</f>
        <v/>
      </c>
      <c r="F674" s="132" t="str">
        <f t="shared" si="13"/>
        <v/>
      </c>
      <c r="G674" s="38"/>
    </row>
    <row r="675" spans="4:7" x14ac:dyDescent="0.2">
      <c r="D675" s="130" t="str">
        <f>IF(ISBLANK(A675),"",VLOOKUP(A675,'Tabla de equipos'!$B$3:$D$107,3,FALSE))</f>
        <v/>
      </c>
      <c r="F675" s="132" t="str">
        <f t="shared" si="13"/>
        <v/>
      </c>
      <c r="G675" s="38"/>
    </row>
    <row r="676" spans="4:7" x14ac:dyDescent="0.2">
      <c r="D676" s="130" t="str">
        <f>IF(ISBLANK(A676),"",VLOOKUP(A676,'Tabla de equipos'!$B$3:$D$107,3,FALSE))</f>
        <v/>
      </c>
      <c r="F676" s="132" t="str">
        <f t="shared" si="13"/>
        <v/>
      </c>
      <c r="G676" s="38"/>
    </row>
    <row r="677" spans="4:7" x14ac:dyDescent="0.2">
      <c r="D677" s="130" t="str">
        <f>IF(ISBLANK(A677),"",VLOOKUP(A677,'Tabla de equipos'!$B$3:$D$107,3,FALSE))</f>
        <v/>
      </c>
      <c r="F677" s="132" t="str">
        <f t="shared" si="13"/>
        <v/>
      </c>
      <c r="G677" s="38"/>
    </row>
    <row r="678" spans="4:7" x14ac:dyDescent="0.2">
      <c r="D678" s="130" t="str">
        <f>IF(ISBLANK(A678),"",VLOOKUP(A678,'Tabla de equipos'!$B$3:$D$107,3,FALSE))</f>
        <v/>
      </c>
      <c r="F678" s="132" t="str">
        <f t="shared" si="13"/>
        <v/>
      </c>
      <c r="G678" s="38"/>
    </row>
    <row r="679" spans="4:7" x14ac:dyDescent="0.2">
      <c r="D679" s="130" t="str">
        <f>IF(ISBLANK(A679),"",VLOOKUP(A679,'Tabla de equipos'!$B$3:$D$107,3,FALSE))</f>
        <v/>
      </c>
      <c r="F679" s="132" t="str">
        <f t="shared" si="13"/>
        <v/>
      </c>
      <c r="G679" s="38"/>
    </row>
    <row r="680" spans="4:7" x14ac:dyDescent="0.2">
      <c r="D680" s="130" t="str">
        <f>IF(ISBLANK(A680),"",VLOOKUP(A680,'Tabla de equipos'!$B$3:$D$107,3,FALSE))</f>
        <v/>
      </c>
      <c r="F680" s="132" t="str">
        <f t="shared" si="13"/>
        <v/>
      </c>
      <c r="G680" s="38"/>
    </row>
    <row r="681" spans="4:7" x14ac:dyDescent="0.2">
      <c r="D681" s="130" t="str">
        <f>IF(ISBLANK(A681),"",VLOOKUP(A681,'Tabla de equipos'!$B$3:$D$107,3,FALSE))</f>
        <v/>
      </c>
      <c r="F681" s="132" t="str">
        <f t="shared" si="13"/>
        <v/>
      </c>
      <c r="G681" s="38"/>
    </row>
    <row r="682" spans="4:7" x14ac:dyDescent="0.2">
      <c r="D682" s="130" t="str">
        <f>IF(ISBLANK(A682),"",VLOOKUP(A682,'Tabla de equipos'!$B$3:$D$107,3,FALSE))</f>
        <v/>
      </c>
      <c r="F682" s="132" t="str">
        <f t="shared" si="13"/>
        <v/>
      </c>
      <c r="G682" s="38"/>
    </row>
    <row r="683" spans="4:7" x14ac:dyDescent="0.2">
      <c r="D683" s="130" t="str">
        <f>IF(ISBLANK(A683),"",VLOOKUP(A683,'Tabla de equipos'!$B$3:$D$107,3,FALSE))</f>
        <v/>
      </c>
      <c r="F683" s="132" t="str">
        <f t="shared" si="13"/>
        <v/>
      </c>
      <c r="G683" s="38"/>
    </row>
    <row r="684" spans="4:7" x14ac:dyDescent="0.2">
      <c r="D684" s="130" t="str">
        <f>IF(ISBLANK(A684),"",VLOOKUP(A684,'Tabla de equipos'!$B$3:$D$107,3,FALSE))</f>
        <v/>
      </c>
      <c r="F684" s="132" t="str">
        <f t="shared" si="13"/>
        <v/>
      </c>
      <c r="G684" s="38"/>
    </row>
    <row r="685" spans="4:7" x14ac:dyDescent="0.2">
      <c r="D685" s="130" t="str">
        <f>IF(ISBLANK(A685),"",VLOOKUP(A685,'Tabla de equipos'!$B$3:$D$107,3,FALSE))</f>
        <v/>
      </c>
      <c r="F685" s="132" t="str">
        <f t="shared" si="13"/>
        <v/>
      </c>
      <c r="G685" s="38"/>
    </row>
    <row r="686" spans="4:7" x14ac:dyDescent="0.2">
      <c r="D686" s="130" t="str">
        <f>IF(ISBLANK(A686),"",VLOOKUP(A686,'Tabla de equipos'!$B$3:$D$107,3,FALSE))</f>
        <v/>
      </c>
      <c r="F686" s="132" t="str">
        <f t="shared" si="13"/>
        <v/>
      </c>
      <c r="G686" s="38"/>
    </row>
    <row r="687" spans="4:7" x14ac:dyDescent="0.2">
      <c r="D687" s="130" t="str">
        <f>IF(ISBLANK(A687),"",VLOOKUP(A687,'Tabla de equipos'!$B$3:$D$107,3,FALSE))</f>
        <v/>
      </c>
      <c r="F687" s="132" t="str">
        <f t="shared" si="13"/>
        <v/>
      </c>
      <c r="G687" s="38"/>
    </row>
    <row r="688" spans="4:7" x14ac:dyDescent="0.2">
      <c r="D688" s="130" t="str">
        <f>IF(ISBLANK(A688),"",VLOOKUP(A688,'Tabla de equipos'!$B$3:$D$107,3,FALSE))</f>
        <v/>
      </c>
      <c r="F688" s="132" t="str">
        <f t="shared" si="13"/>
        <v/>
      </c>
      <c r="G688" s="38"/>
    </row>
    <row r="689" spans="4:7" x14ac:dyDescent="0.2">
      <c r="D689" s="130" t="str">
        <f>IF(ISBLANK(A689),"",VLOOKUP(A689,'Tabla de equipos'!$B$3:$D$107,3,FALSE))</f>
        <v/>
      </c>
      <c r="F689" s="132" t="str">
        <f t="shared" si="13"/>
        <v/>
      </c>
      <c r="G689" s="38"/>
    </row>
    <row r="690" spans="4:7" x14ac:dyDescent="0.2">
      <c r="D690" s="130" t="str">
        <f>IF(ISBLANK(A690),"",VLOOKUP(A690,'Tabla de equipos'!$B$3:$D$107,3,FALSE))</f>
        <v/>
      </c>
      <c r="F690" s="132" t="str">
        <f t="shared" si="13"/>
        <v/>
      </c>
      <c r="G690" s="38"/>
    </row>
    <row r="691" spans="4:7" x14ac:dyDescent="0.2">
      <c r="D691" s="130" t="str">
        <f>IF(ISBLANK(A691),"",VLOOKUP(A691,'Tabla de equipos'!$B$3:$D$107,3,FALSE))</f>
        <v/>
      </c>
      <c r="F691" s="132" t="str">
        <f t="shared" si="13"/>
        <v/>
      </c>
      <c r="G691" s="38"/>
    </row>
    <row r="692" spans="4:7" x14ac:dyDescent="0.2">
      <c r="D692" s="130" t="str">
        <f>IF(ISBLANK(A692),"",VLOOKUP(A692,'Tabla de equipos'!$B$3:$D$107,3,FALSE))</f>
        <v/>
      </c>
      <c r="F692" s="132" t="str">
        <f t="shared" si="13"/>
        <v/>
      </c>
      <c r="G692" s="38"/>
    </row>
    <row r="693" spans="4:7" x14ac:dyDescent="0.2">
      <c r="D693" s="130" t="str">
        <f>IF(ISBLANK(A693),"",VLOOKUP(A693,'Tabla de equipos'!$B$3:$D$107,3,FALSE))</f>
        <v/>
      </c>
      <c r="F693" s="132" t="str">
        <f t="shared" si="13"/>
        <v/>
      </c>
      <c r="G693" s="38"/>
    </row>
    <row r="694" spans="4:7" x14ac:dyDescent="0.2">
      <c r="D694" s="130" t="str">
        <f>IF(ISBLANK(A694),"",VLOOKUP(A694,'Tabla de equipos'!$B$3:$D$107,3,FALSE))</f>
        <v/>
      </c>
      <c r="F694" s="132" t="str">
        <f t="shared" si="13"/>
        <v/>
      </c>
      <c r="G694" s="38"/>
    </row>
    <row r="695" spans="4:7" x14ac:dyDescent="0.2">
      <c r="D695" s="130" t="str">
        <f>IF(ISBLANK(A695),"",VLOOKUP(A695,'Tabla de equipos'!$B$3:$D$107,3,FALSE))</f>
        <v/>
      </c>
      <c r="F695" s="132" t="str">
        <f t="shared" si="13"/>
        <v/>
      </c>
      <c r="G695" s="38"/>
    </row>
    <row r="696" spans="4:7" x14ac:dyDescent="0.2">
      <c r="D696" s="130" t="str">
        <f>IF(ISBLANK(A696),"",VLOOKUP(A696,'Tabla de equipos'!$B$3:$D$107,3,FALSE))</f>
        <v/>
      </c>
      <c r="F696" s="132" t="str">
        <f t="shared" si="13"/>
        <v/>
      </c>
      <c r="G696" s="38"/>
    </row>
    <row r="697" spans="4:7" x14ac:dyDescent="0.2">
      <c r="D697" s="130" t="str">
        <f>IF(ISBLANK(A697),"",VLOOKUP(A697,'Tabla de equipos'!$B$3:$D$107,3,FALSE))</f>
        <v/>
      </c>
      <c r="F697" s="132" t="str">
        <f t="shared" si="13"/>
        <v/>
      </c>
      <c r="G697" s="38"/>
    </row>
    <row r="698" spans="4:7" x14ac:dyDescent="0.2">
      <c r="D698" s="130" t="str">
        <f>IF(ISBLANK(A698),"",VLOOKUP(A698,'Tabla de equipos'!$B$3:$D$107,3,FALSE))</f>
        <v/>
      </c>
      <c r="F698" s="132" t="str">
        <f t="shared" si="13"/>
        <v/>
      </c>
      <c r="G698" s="38"/>
    </row>
    <row r="699" spans="4:7" x14ac:dyDescent="0.2">
      <c r="D699" s="130" t="str">
        <f>IF(ISBLANK(A699),"",VLOOKUP(A699,'Tabla de equipos'!$B$3:$D$107,3,FALSE))</f>
        <v/>
      </c>
      <c r="F699" s="132" t="str">
        <f t="shared" si="13"/>
        <v/>
      </c>
      <c r="G699" s="38"/>
    </row>
    <row r="700" spans="4:7" x14ac:dyDescent="0.2">
      <c r="D700" s="130" t="str">
        <f>IF(ISBLANK(A700),"",VLOOKUP(A700,'Tabla de equipos'!$B$3:$D$107,3,FALSE))</f>
        <v/>
      </c>
      <c r="F700" s="132" t="str">
        <f t="shared" si="13"/>
        <v/>
      </c>
      <c r="G700" s="38"/>
    </row>
    <row r="701" spans="4:7" x14ac:dyDescent="0.2">
      <c r="D701" s="130" t="str">
        <f>IF(ISBLANK(A701),"",VLOOKUP(A701,'Tabla de equipos'!$B$3:$D$107,3,FALSE))</f>
        <v/>
      </c>
      <c r="F701" s="132" t="str">
        <f t="shared" si="13"/>
        <v/>
      </c>
      <c r="G701" s="38"/>
    </row>
    <row r="702" spans="4:7" x14ac:dyDescent="0.2">
      <c r="D702" s="130" t="str">
        <f>IF(ISBLANK(A702),"",VLOOKUP(A702,'Tabla de equipos'!$B$3:$D$107,3,FALSE))</f>
        <v/>
      </c>
      <c r="F702" s="132" t="str">
        <f t="shared" si="13"/>
        <v/>
      </c>
      <c r="G702" s="38"/>
    </row>
    <row r="703" spans="4:7" x14ac:dyDescent="0.2">
      <c r="D703" s="130" t="str">
        <f>IF(ISBLANK(A703),"",VLOOKUP(A703,'Tabla de equipos'!$B$3:$D$107,3,FALSE))</f>
        <v/>
      </c>
      <c r="F703" s="132" t="str">
        <f t="shared" si="13"/>
        <v/>
      </c>
      <c r="G703" s="38"/>
    </row>
    <row r="704" spans="4:7" x14ac:dyDescent="0.2">
      <c r="D704" s="130" t="str">
        <f>IF(ISBLANK(A704),"",VLOOKUP(A704,'Tabla de equipos'!$B$3:$D$107,3,FALSE))</f>
        <v/>
      </c>
      <c r="F704" s="132" t="str">
        <f t="shared" si="13"/>
        <v/>
      </c>
      <c r="G704" s="38"/>
    </row>
    <row r="705" spans="4:7" x14ac:dyDescent="0.2">
      <c r="D705" s="130" t="str">
        <f>IF(ISBLANK(A705),"",VLOOKUP(A705,'Tabla de equipos'!$B$3:$D$107,3,FALSE))</f>
        <v/>
      </c>
      <c r="F705" s="132" t="str">
        <f t="shared" si="13"/>
        <v/>
      </c>
      <c r="G705" s="38"/>
    </row>
    <row r="706" spans="4:7" x14ac:dyDescent="0.2">
      <c r="D706" s="130" t="str">
        <f>IF(ISBLANK(A706),"",VLOOKUP(A706,'Tabla de equipos'!$B$3:$D$107,3,FALSE))</f>
        <v/>
      </c>
      <c r="F706" s="132" t="str">
        <f t="shared" si="13"/>
        <v/>
      </c>
      <c r="G706" s="38"/>
    </row>
    <row r="707" spans="4:7" x14ac:dyDescent="0.2">
      <c r="D707" s="130" t="str">
        <f>IF(ISBLANK(A707),"",VLOOKUP(A707,'Tabla de equipos'!$B$3:$D$107,3,FALSE))</f>
        <v/>
      </c>
      <c r="F707" s="132" t="str">
        <f t="shared" si="13"/>
        <v/>
      </c>
      <c r="G707" s="38"/>
    </row>
    <row r="708" spans="4:7" x14ac:dyDescent="0.2">
      <c r="D708" s="130" t="str">
        <f>IF(ISBLANK(A708),"",VLOOKUP(A708,'Tabla de equipos'!$B$3:$D$107,3,FALSE))</f>
        <v/>
      </c>
      <c r="F708" s="132" t="str">
        <f t="shared" si="13"/>
        <v/>
      </c>
      <c r="G708" s="38"/>
    </row>
    <row r="709" spans="4:7" x14ac:dyDescent="0.2">
      <c r="D709" s="130" t="str">
        <f>IF(ISBLANK(A709),"",VLOOKUP(A709,'Tabla de equipos'!$B$3:$D$107,3,FALSE))</f>
        <v/>
      </c>
      <c r="F709" s="132" t="str">
        <f t="shared" si="13"/>
        <v/>
      </c>
      <c r="G709" s="38"/>
    </row>
    <row r="710" spans="4:7" x14ac:dyDescent="0.2">
      <c r="D710" s="130" t="str">
        <f>IF(ISBLANK(A710),"",VLOOKUP(A710,'Tabla de equipos'!$B$3:$D$107,3,FALSE))</f>
        <v/>
      </c>
      <c r="F710" s="132" t="str">
        <f t="shared" si="13"/>
        <v/>
      </c>
      <c r="G710" s="38"/>
    </row>
    <row r="711" spans="4:7" x14ac:dyDescent="0.2">
      <c r="D711" s="130" t="str">
        <f>IF(ISBLANK(A711),"",VLOOKUP(A711,'Tabla de equipos'!$B$3:$D$107,3,FALSE))</f>
        <v/>
      </c>
      <c r="F711" s="132" t="str">
        <f t="shared" si="13"/>
        <v/>
      </c>
      <c r="G711" s="38"/>
    </row>
    <row r="712" spans="4:7" x14ac:dyDescent="0.2">
      <c r="D712" s="130" t="str">
        <f>IF(ISBLANK(A712),"",VLOOKUP(A712,'Tabla de equipos'!$B$3:$D$107,3,FALSE))</f>
        <v/>
      </c>
      <c r="F712" s="132" t="str">
        <f t="shared" si="13"/>
        <v/>
      </c>
      <c r="G712" s="38"/>
    </row>
    <row r="713" spans="4:7" x14ac:dyDescent="0.2">
      <c r="D713" s="130" t="str">
        <f>IF(ISBLANK(A713),"",VLOOKUP(A713,'Tabla de equipos'!$B$3:$D$107,3,FALSE))</f>
        <v/>
      </c>
      <c r="F713" s="132" t="str">
        <f t="shared" si="13"/>
        <v/>
      </c>
      <c r="G713" s="38"/>
    </row>
    <row r="714" spans="4:7" x14ac:dyDescent="0.2">
      <c r="D714" s="130" t="str">
        <f>IF(ISBLANK(A714),"",VLOOKUP(A714,'Tabla de equipos'!$B$3:$D$107,3,FALSE))</f>
        <v/>
      </c>
      <c r="F714" s="132" t="str">
        <f t="shared" si="13"/>
        <v/>
      </c>
      <c r="G714" s="38"/>
    </row>
    <row r="715" spans="4:7" x14ac:dyDescent="0.2">
      <c r="D715" s="130" t="str">
        <f>IF(ISBLANK(A715),"",VLOOKUP(A715,'Tabla de equipos'!$B$3:$D$107,3,FALSE))</f>
        <v/>
      </c>
      <c r="F715" s="132" t="str">
        <f t="shared" si="13"/>
        <v/>
      </c>
      <c r="G715" s="38"/>
    </row>
    <row r="716" spans="4:7" x14ac:dyDescent="0.2">
      <c r="D716" s="130" t="str">
        <f>IF(ISBLANK(A716),"",VLOOKUP(A716,'Tabla de equipos'!$B$3:$D$107,3,FALSE))</f>
        <v/>
      </c>
      <c r="F716" s="132" t="str">
        <f t="shared" si="13"/>
        <v/>
      </c>
      <c r="G716" s="38"/>
    </row>
    <row r="717" spans="4:7" x14ac:dyDescent="0.2">
      <c r="D717" s="130" t="str">
        <f>IF(ISBLANK(A717),"",VLOOKUP(A717,'Tabla de equipos'!$B$3:$D$107,3,FALSE))</f>
        <v/>
      </c>
      <c r="F717" s="132" t="str">
        <f t="shared" si="13"/>
        <v/>
      </c>
      <c r="G717" s="38"/>
    </row>
    <row r="718" spans="4:7" x14ac:dyDescent="0.2">
      <c r="D718" s="130" t="str">
        <f>IF(ISBLANK(A718),"",VLOOKUP(A718,'Tabla de equipos'!$B$3:$D$107,3,FALSE))</f>
        <v/>
      </c>
      <c r="F718" s="132" t="str">
        <f t="shared" si="13"/>
        <v/>
      </c>
      <c r="G718" s="38"/>
    </row>
    <row r="719" spans="4:7" x14ac:dyDescent="0.2">
      <c r="D719" s="130" t="str">
        <f>IF(ISBLANK(A719),"",VLOOKUP(A719,'Tabla de equipos'!$B$3:$D$107,3,FALSE))</f>
        <v/>
      </c>
      <c r="F719" s="132" t="str">
        <f t="shared" si="13"/>
        <v/>
      </c>
      <c r="G719" s="38"/>
    </row>
    <row r="720" spans="4:7" x14ac:dyDescent="0.2">
      <c r="D720" s="130" t="str">
        <f>IF(ISBLANK(A720),"",VLOOKUP(A720,'Tabla de equipos'!$B$3:$D$107,3,FALSE))</f>
        <v/>
      </c>
      <c r="F720" s="132" t="str">
        <f t="shared" si="13"/>
        <v/>
      </c>
      <c r="G720" s="38"/>
    </row>
    <row r="721" spans="4:7" x14ac:dyDescent="0.2">
      <c r="D721" s="130" t="str">
        <f>IF(ISBLANK(A721),"",VLOOKUP(A721,'Tabla de equipos'!$B$3:$D$107,3,FALSE))</f>
        <v/>
      </c>
      <c r="F721" s="132" t="str">
        <f t="shared" si="13"/>
        <v/>
      </c>
      <c r="G721" s="38"/>
    </row>
    <row r="722" spans="4:7" x14ac:dyDescent="0.2">
      <c r="D722" s="130" t="str">
        <f>IF(ISBLANK(A722),"",VLOOKUP(A722,'Tabla de equipos'!$B$3:$D$107,3,FALSE))</f>
        <v/>
      </c>
      <c r="F722" s="132" t="str">
        <f t="shared" si="13"/>
        <v/>
      </c>
      <c r="G722" s="38"/>
    </row>
    <row r="723" spans="4:7" x14ac:dyDescent="0.2">
      <c r="D723" s="130" t="str">
        <f>IF(ISBLANK(A723),"",VLOOKUP(A723,'Tabla de equipos'!$B$3:$D$107,3,FALSE))</f>
        <v/>
      </c>
      <c r="F723" s="132" t="str">
        <f t="shared" si="13"/>
        <v/>
      </c>
      <c r="G723" s="38"/>
    </row>
    <row r="724" spans="4:7" x14ac:dyDescent="0.2">
      <c r="D724" s="130" t="str">
        <f>IF(ISBLANK(A724),"",VLOOKUP(A724,'Tabla de equipos'!$B$3:$D$107,3,FALSE))</f>
        <v/>
      </c>
      <c r="F724" s="132" t="str">
        <f t="shared" ref="F724:F787" si="14">IF(AND(E724="",A724=""),"",IF(AND(A724&lt;&gt;"",E724=""),"Falta incluir unidades",IF(AND(A724&lt;&gt;"",E724&gt;0),"","Falta elegir equipo/soporte")))</f>
        <v/>
      </c>
      <c r="G724" s="38"/>
    </row>
    <row r="725" spans="4:7" x14ac:dyDescent="0.2">
      <c r="D725" s="130" t="str">
        <f>IF(ISBLANK(A725),"",VLOOKUP(A725,'Tabla de equipos'!$B$3:$D$107,3,FALSE))</f>
        <v/>
      </c>
      <c r="F725" s="132" t="str">
        <f t="shared" si="14"/>
        <v/>
      </c>
      <c r="G725" s="38"/>
    </row>
    <row r="726" spans="4:7" x14ac:dyDescent="0.2">
      <c r="D726" s="130" t="str">
        <f>IF(ISBLANK(A726),"",VLOOKUP(A726,'Tabla de equipos'!$B$3:$D$107,3,FALSE))</f>
        <v/>
      </c>
      <c r="F726" s="132" t="str">
        <f t="shared" si="14"/>
        <v/>
      </c>
      <c r="G726" s="38"/>
    </row>
    <row r="727" spans="4:7" x14ac:dyDescent="0.2">
      <c r="D727" s="130" t="str">
        <f>IF(ISBLANK(A727),"",VLOOKUP(A727,'Tabla de equipos'!$B$3:$D$107,3,FALSE))</f>
        <v/>
      </c>
      <c r="F727" s="132" t="str">
        <f t="shared" si="14"/>
        <v/>
      </c>
      <c r="G727" s="38"/>
    </row>
    <row r="728" spans="4:7" x14ac:dyDescent="0.2">
      <c r="D728" s="130" t="str">
        <f>IF(ISBLANK(A728),"",VLOOKUP(A728,'Tabla de equipos'!$B$3:$D$107,3,FALSE))</f>
        <v/>
      </c>
      <c r="F728" s="132" t="str">
        <f t="shared" si="14"/>
        <v/>
      </c>
      <c r="G728" s="38"/>
    </row>
    <row r="729" spans="4:7" x14ac:dyDescent="0.2">
      <c r="D729" s="130" t="str">
        <f>IF(ISBLANK(A729),"",VLOOKUP(A729,'Tabla de equipos'!$B$3:$D$107,3,FALSE))</f>
        <v/>
      </c>
      <c r="F729" s="132" t="str">
        <f t="shared" si="14"/>
        <v/>
      </c>
      <c r="G729" s="38"/>
    </row>
    <row r="730" spans="4:7" x14ac:dyDescent="0.2">
      <c r="D730" s="130" t="str">
        <f>IF(ISBLANK(A730),"",VLOOKUP(A730,'Tabla de equipos'!$B$3:$D$107,3,FALSE))</f>
        <v/>
      </c>
      <c r="F730" s="132" t="str">
        <f t="shared" si="14"/>
        <v/>
      </c>
      <c r="G730" s="38"/>
    </row>
    <row r="731" spans="4:7" x14ac:dyDescent="0.2">
      <c r="D731" s="130" t="str">
        <f>IF(ISBLANK(A731),"",VLOOKUP(A731,'Tabla de equipos'!$B$3:$D$107,3,FALSE))</f>
        <v/>
      </c>
      <c r="F731" s="132" t="str">
        <f t="shared" si="14"/>
        <v/>
      </c>
      <c r="G731" s="38"/>
    </row>
    <row r="732" spans="4:7" x14ac:dyDescent="0.2">
      <c r="D732" s="130" t="str">
        <f>IF(ISBLANK(A732),"",VLOOKUP(A732,'Tabla de equipos'!$B$3:$D$107,3,FALSE))</f>
        <v/>
      </c>
      <c r="F732" s="132" t="str">
        <f t="shared" si="14"/>
        <v/>
      </c>
      <c r="G732" s="38"/>
    </row>
    <row r="733" spans="4:7" x14ac:dyDescent="0.2">
      <c r="D733" s="130" t="str">
        <f>IF(ISBLANK(A733),"",VLOOKUP(A733,'Tabla de equipos'!$B$3:$D$107,3,FALSE))</f>
        <v/>
      </c>
      <c r="F733" s="132" t="str">
        <f t="shared" si="14"/>
        <v/>
      </c>
      <c r="G733" s="38"/>
    </row>
    <row r="734" spans="4:7" x14ac:dyDescent="0.2">
      <c r="D734" s="130" t="str">
        <f>IF(ISBLANK(A734),"",VLOOKUP(A734,'Tabla de equipos'!$B$3:$D$107,3,FALSE))</f>
        <v/>
      </c>
      <c r="F734" s="132" t="str">
        <f t="shared" si="14"/>
        <v/>
      </c>
      <c r="G734" s="38"/>
    </row>
    <row r="735" spans="4:7" x14ac:dyDescent="0.2">
      <c r="D735" s="130" t="str">
        <f>IF(ISBLANK(A735),"",VLOOKUP(A735,'Tabla de equipos'!$B$3:$D$107,3,FALSE))</f>
        <v/>
      </c>
      <c r="F735" s="132" t="str">
        <f t="shared" si="14"/>
        <v/>
      </c>
      <c r="G735" s="38"/>
    </row>
    <row r="736" spans="4:7" x14ac:dyDescent="0.2">
      <c r="D736" s="130" t="str">
        <f>IF(ISBLANK(A736),"",VLOOKUP(A736,'Tabla de equipos'!$B$3:$D$107,3,FALSE))</f>
        <v/>
      </c>
      <c r="F736" s="132" t="str">
        <f t="shared" si="14"/>
        <v/>
      </c>
      <c r="G736" s="38"/>
    </row>
    <row r="737" spans="4:7" x14ac:dyDescent="0.2">
      <c r="D737" s="130" t="str">
        <f>IF(ISBLANK(A737),"",VLOOKUP(A737,'Tabla de equipos'!$B$3:$D$107,3,FALSE))</f>
        <v/>
      </c>
      <c r="F737" s="132" t="str">
        <f t="shared" si="14"/>
        <v/>
      </c>
      <c r="G737" s="38"/>
    </row>
    <row r="738" spans="4:7" x14ac:dyDescent="0.2">
      <c r="D738" s="130" t="str">
        <f>IF(ISBLANK(A738),"",VLOOKUP(A738,'Tabla de equipos'!$B$3:$D$107,3,FALSE))</f>
        <v/>
      </c>
      <c r="F738" s="132" t="str">
        <f t="shared" si="14"/>
        <v/>
      </c>
      <c r="G738" s="38"/>
    </row>
    <row r="739" spans="4:7" x14ac:dyDescent="0.2">
      <c r="D739" s="130" t="str">
        <f>IF(ISBLANK(A739),"",VLOOKUP(A739,'Tabla de equipos'!$B$3:$D$107,3,FALSE))</f>
        <v/>
      </c>
      <c r="F739" s="132" t="str">
        <f t="shared" si="14"/>
        <v/>
      </c>
      <c r="G739" s="38"/>
    </row>
    <row r="740" spans="4:7" x14ac:dyDescent="0.2">
      <c r="D740" s="130" t="str">
        <f>IF(ISBLANK(A740),"",VLOOKUP(A740,'Tabla de equipos'!$B$3:$D$107,3,FALSE))</f>
        <v/>
      </c>
      <c r="F740" s="132" t="str">
        <f t="shared" si="14"/>
        <v/>
      </c>
      <c r="G740" s="38"/>
    </row>
    <row r="741" spans="4:7" x14ac:dyDescent="0.2">
      <c r="D741" s="130" t="str">
        <f>IF(ISBLANK(A741),"",VLOOKUP(A741,'Tabla de equipos'!$B$3:$D$107,3,FALSE))</f>
        <v/>
      </c>
      <c r="F741" s="132" t="str">
        <f t="shared" si="14"/>
        <v/>
      </c>
      <c r="G741" s="38"/>
    </row>
    <row r="742" spans="4:7" x14ac:dyDescent="0.2">
      <c r="D742" s="130" t="str">
        <f>IF(ISBLANK(A742),"",VLOOKUP(A742,'Tabla de equipos'!$B$3:$D$107,3,FALSE))</f>
        <v/>
      </c>
      <c r="F742" s="132" t="str">
        <f t="shared" si="14"/>
        <v/>
      </c>
      <c r="G742" s="38"/>
    </row>
    <row r="743" spans="4:7" x14ac:dyDescent="0.2">
      <c r="D743" s="130" t="str">
        <f>IF(ISBLANK(A743),"",VLOOKUP(A743,'Tabla de equipos'!$B$3:$D$107,3,FALSE))</f>
        <v/>
      </c>
      <c r="F743" s="132" t="str">
        <f t="shared" si="14"/>
        <v/>
      </c>
      <c r="G743" s="38"/>
    </row>
    <row r="744" spans="4:7" x14ac:dyDescent="0.2">
      <c r="D744" s="130" t="str">
        <f>IF(ISBLANK(A744),"",VLOOKUP(A744,'Tabla de equipos'!$B$3:$D$107,3,FALSE))</f>
        <v/>
      </c>
      <c r="F744" s="132" t="str">
        <f t="shared" si="14"/>
        <v/>
      </c>
      <c r="G744" s="38"/>
    </row>
    <row r="745" spans="4:7" x14ac:dyDescent="0.2">
      <c r="D745" s="130" t="str">
        <f>IF(ISBLANK(A745),"",VLOOKUP(A745,'Tabla de equipos'!$B$3:$D$107,3,FALSE))</f>
        <v/>
      </c>
      <c r="F745" s="132" t="str">
        <f t="shared" si="14"/>
        <v/>
      </c>
      <c r="G745" s="38"/>
    </row>
    <row r="746" spans="4:7" x14ac:dyDescent="0.2">
      <c r="D746" s="130" t="str">
        <f>IF(ISBLANK(A746),"",VLOOKUP(A746,'Tabla de equipos'!$B$3:$D$107,3,FALSE))</f>
        <v/>
      </c>
      <c r="F746" s="132" t="str">
        <f t="shared" si="14"/>
        <v/>
      </c>
      <c r="G746" s="38"/>
    </row>
    <row r="747" spans="4:7" x14ac:dyDescent="0.2">
      <c r="D747" s="130" t="str">
        <f>IF(ISBLANK(A747),"",VLOOKUP(A747,'Tabla de equipos'!$B$3:$D$107,3,FALSE))</f>
        <v/>
      </c>
      <c r="F747" s="132" t="str">
        <f t="shared" si="14"/>
        <v/>
      </c>
      <c r="G747" s="38"/>
    </row>
    <row r="748" spans="4:7" x14ac:dyDescent="0.2">
      <c r="D748" s="130" t="str">
        <f>IF(ISBLANK(A748),"",VLOOKUP(A748,'Tabla de equipos'!$B$3:$D$107,3,FALSE))</f>
        <v/>
      </c>
      <c r="F748" s="132" t="str">
        <f t="shared" si="14"/>
        <v/>
      </c>
      <c r="G748" s="38"/>
    </row>
    <row r="749" spans="4:7" x14ac:dyDescent="0.2">
      <c r="D749" s="130" t="str">
        <f>IF(ISBLANK(A749),"",VLOOKUP(A749,'Tabla de equipos'!$B$3:$D$107,3,FALSE))</f>
        <v/>
      </c>
      <c r="F749" s="132" t="str">
        <f t="shared" si="14"/>
        <v/>
      </c>
      <c r="G749" s="38"/>
    </row>
    <row r="750" spans="4:7" x14ac:dyDescent="0.2">
      <c r="D750" s="130" t="str">
        <f>IF(ISBLANK(A750),"",VLOOKUP(A750,'Tabla de equipos'!$B$3:$D$107,3,FALSE))</f>
        <v/>
      </c>
      <c r="F750" s="132" t="str">
        <f t="shared" si="14"/>
        <v/>
      </c>
      <c r="G750" s="38"/>
    </row>
    <row r="751" spans="4:7" x14ac:dyDescent="0.2">
      <c r="D751" s="130" t="str">
        <f>IF(ISBLANK(A751),"",VLOOKUP(A751,'Tabla de equipos'!$B$3:$D$107,3,FALSE))</f>
        <v/>
      </c>
      <c r="F751" s="132" t="str">
        <f t="shared" si="14"/>
        <v/>
      </c>
      <c r="G751" s="38"/>
    </row>
    <row r="752" spans="4:7" x14ac:dyDescent="0.2">
      <c r="D752" s="130" t="str">
        <f>IF(ISBLANK(A752),"",VLOOKUP(A752,'Tabla de equipos'!$B$3:$D$107,3,FALSE))</f>
        <v/>
      </c>
      <c r="F752" s="132" t="str">
        <f t="shared" si="14"/>
        <v/>
      </c>
      <c r="G752" s="38"/>
    </row>
    <row r="753" spans="4:7" x14ac:dyDescent="0.2">
      <c r="D753" s="130" t="str">
        <f>IF(ISBLANK(A753),"",VLOOKUP(A753,'Tabla de equipos'!$B$3:$D$107,3,FALSE))</f>
        <v/>
      </c>
      <c r="F753" s="132" t="str">
        <f t="shared" si="14"/>
        <v/>
      </c>
      <c r="G753" s="38"/>
    </row>
    <row r="754" spans="4:7" x14ac:dyDescent="0.2">
      <c r="D754" s="130" t="str">
        <f>IF(ISBLANK(A754),"",VLOOKUP(A754,'Tabla de equipos'!$B$3:$D$107,3,FALSE))</f>
        <v/>
      </c>
      <c r="F754" s="132" t="str">
        <f t="shared" si="14"/>
        <v/>
      </c>
      <c r="G754" s="38"/>
    </row>
    <row r="755" spans="4:7" x14ac:dyDescent="0.2">
      <c r="D755" s="130" t="str">
        <f>IF(ISBLANK(A755),"",VLOOKUP(A755,'Tabla de equipos'!$B$3:$D$107,3,FALSE))</f>
        <v/>
      </c>
      <c r="F755" s="132" t="str">
        <f t="shared" si="14"/>
        <v/>
      </c>
      <c r="G755" s="38"/>
    </row>
    <row r="756" spans="4:7" x14ac:dyDescent="0.2">
      <c r="D756" s="130" t="str">
        <f>IF(ISBLANK(A756),"",VLOOKUP(A756,'Tabla de equipos'!$B$3:$D$107,3,FALSE))</f>
        <v/>
      </c>
      <c r="F756" s="132" t="str">
        <f t="shared" si="14"/>
        <v/>
      </c>
      <c r="G756" s="38"/>
    </row>
    <row r="757" spans="4:7" x14ac:dyDescent="0.2">
      <c r="D757" s="130" t="str">
        <f>IF(ISBLANK(A757),"",VLOOKUP(A757,'Tabla de equipos'!$B$3:$D$107,3,FALSE))</f>
        <v/>
      </c>
      <c r="F757" s="132" t="str">
        <f t="shared" si="14"/>
        <v/>
      </c>
      <c r="G757" s="38"/>
    </row>
    <row r="758" spans="4:7" x14ac:dyDescent="0.2">
      <c r="D758" s="130" t="str">
        <f>IF(ISBLANK(A758),"",VLOOKUP(A758,'Tabla de equipos'!$B$3:$D$107,3,FALSE))</f>
        <v/>
      </c>
      <c r="F758" s="132" t="str">
        <f t="shared" si="14"/>
        <v/>
      </c>
      <c r="G758" s="38"/>
    </row>
    <row r="759" spans="4:7" x14ac:dyDescent="0.2">
      <c r="D759" s="130" t="str">
        <f>IF(ISBLANK(A759),"",VLOOKUP(A759,'Tabla de equipos'!$B$3:$D$107,3,FALSE))</f>
        <v/>
      </c>
      <c r="F759" s="132" t="str">
        <f t="shared" si="14"/>
        <v/>
      </c>
      <c r="G759" s="38"/>
    </row>
    <row r="760" spans="4:7" x14ac:dyDescent="0.2">
      <c r="D760" s="130" t="str">
        <f>IF(ISBLANK(A760),"",VLOOKUP(A760,'Tabla de equipos'!$B$3:$D$107,3,FALSE))</f>
        <v/>
      </c>
      <c r="F760" s="132" t="str">
        <f t="shared" si="14"/>
        <v/>
      </c>
      <c r="G760" s="38"/>
    </row>
    <row r="761" spans="4:7" x14ac:dyDescent="0.2">
      <c r="D761" s="130" t="str">
        <f>IF(ISBLANK(A761),"",VLOOKUP(A761,'Tabla de equipos'!$B$3:$D$107,3,FALSE))</f>
        <v/>
      </c>
      <c r="F761" s="132" t="str">
        <f t="shared" si="14"/>
        <v/>
      </c>
      <c r="G761" s="38"/>
    </row>
    <row r="762" spans="4:7" x14ac:dyDescent="0.2">
      <c r="D762" s="130" t="str">
        <f>IF(ISBLANK(A762),"",VLOOKUP(A762,'Tabla de equipos'!$B$3:$D$107,3,FALSE))</f>
        <v/>
      </c>
      <c r="F762" s="132" t="str">
        <f t="shared" si="14"/>
        <v/>
      </c>
      <c r="G762" s="38"/>
    </row>
    <row r="763" spans="4:7" x14ac:dyDescent="0.2">
      <c r="D763" s="130" t="str">
        <f>IF(ISBLANK(A763),"",VLOOKUP(A763,'Tabla de equipos'!$B$3:$D$107,3,FALSE))</f>
        <v/>
      </c>
      <c r="F763" s="132" t="str">
        <f t="shared" si="14"/>
        <v/>
      </c>
      <c r="G763" s="38"/>
    </row>
    <row r="764" spans="4:7" x14ac:dyDescent="0.2">
      <c r="D764" s="130" t="str">
        <f>IF(ISBLANK(A764),"",VLOOKUP(A764,'Tabla de equipos'!$B$3:$D$107,3,FALSE))</f>
        <v/>
      </c>
      <c r="F764" s="132" t="str">
        <f t="shared" si="14"/>
        <v/>
      </c>
      <c r="G764" s="38"/>
    </row>
    <row r="765" spans="4:7" x14ac:dyDescent="0.2">
      <c r="D765" s="130" t="str">
        <f>IF(ISBLANK(A765),"",VLOOKUP(A765,'Tabla de equipos'!$B$3:$D$107,3,FALSE))</f>
        <v/>
      </c>
      <c r="F765" s="132" t="str">
        <f t="shared" si="14"/>
        <v/>
      </c>
      <c r="G765" s="38"/>
    </row>
    <row r="766" spans="4:7" x14ac:dyDescent="0.2">
      <c r="D766" s="130" t="str">
        <f>IF(ISBLANK(A766),"",VLOOKUP(A766,'Tabla de equipos'!$B$3:$D$107,3,FALSE))</f>
        <v/>
      </c>
      <c r="F766" s="132" t="str">
        <f t="shared" si="14"/>
        <v/>
      </c>
      <c r="G766" s="38"/>
    </row>
    <row r="767" spans="4:7" x14ac:dyDescent="0.2">
      <c r="D767" s="130" t="str">
        <f>IF(ISBLANK(A767),"",VLOOKUP(A767,'Tabla de equipos'!$B$3:$D$107,3,FALSE))</f>
        <v/>
      </c>
      <c r="F767" s="132" t="str">
        <f t="shared" si="14"/>
        <v/>
      </c>
      <c r="G767" s="38"/>
    </row>
    <row r="768" spans="4:7" x14ac:dyDescent="0.2">
      <c r="D768" s="130" t="str">
        <f>IF(ISBLANK(A768),"",VLOOKUP(A768,'Tabla de equipos'!$B$3:$D$107,3,FALSE))</f>
        <v/>
      </c>
      <c r="F768" s="132" t="str">
        <f t="shared" si="14"/>
        <v/>
      </c>
      <c r="G768" s="38"/>
    </row>
    <row r="769" spans="4:7" x14ac:dyDescent="0.2">
      <c r="D769" s="130" t="str">
        <f>IF(ISBLANK(A769),"",VLOOKUP(A769,'Tabla de equipos'!$B$3:$D$107,3,FALSE))</f>
        <v/>
      </c>
      <c r="F769" s="132" t="str">
        <f t="shared" si="14"/>
        <v/>
      </c>
      <c r="G769" s="38"/>
    </row>
    <row r="770" spans="4:7" x14ac:dyDescent="0.2">
      <c r="D770" s="130" t="str">
        <f>IF(ISBLANK(A770),"",VLOOKUP(A770,'Tabla de equipos'!$B$3:$D$107,3,FALSE))</f>
        <v/>
      </c>
      <c r="F770" s="132" t="str">
        <f t="shared" si="14"/>
        <v/>
      </c>
      <c r="G770" s="38"/>
    </row>
    <row r="771" spans="4:7" x14ac:dyDescent="0.2">
      <c r="D771" s="130" t="str">
        <f>IF(ISBLANK(A771),"",VLOOKUP(A771,'Tabla de equipos'!$B$3:$D$107,3,FALSE))</f>
        <v/>
      </c>
      <c r="F771" s="132" t="str">
        <f t="shared" si="14"/>
        <v/>
      </c>
      <c r="G771" s="38"/>
    </row>
    <row r="772" spans="4:7" x14ac:dyDescent="0.2">
      <c r="D772" s="130" t="str">
        <f>IF(ISBLANK(A772),"",VLOOKUP(A772,'Tabla de equipos'!$B$3:$D$107,3,FALSE))</f>
        <v/>
      </c>
      <c r="F772" s="132" t="str">
        <f t="shared" si="14"/>
        <v/>
      </c>
      <c r="G772" s="38"/>
    </row>
    <row r="773" spans="4:7" x14ac:dyDescent="0.2">
      <c r="D773" s="130" t="str">
        <f>IF(ISBLANK(A773),"",VLOOKUP(A773,'Tabla de equipos'!$B$3:$D$107,3,FALSE))</f>
        <v/>
      </c>
      <c r="F773" s="132" t="str">
        <f t="shared" si="14"/>
        <v/>
      </c>
      <c r="G773" s="38"/>
    </row>
    <row r="774" spans="4:7" x14ac:dyDescent="0.2">
      <c r="D774" s="130" t="str">
        <f>IF(ISBLANK(A774),"",VLOOKUP(A774,'Tabla de equipos'!$B$3:$D$107,3,FALSE))</f>
        <v/>
      </c>
      <c r="F774" s="132" t="str">
        <f t="shared" si="14"/>
        <v/>
      </c>
      <c r="G774" s="38"/>
    </row>
    <row r="775" spans="4:7" x14ac:dyDescent="0.2">
      <c r="D775" s="130" t="str">
        <f>IF(ISBLANK(A775),"",VLOOKUP(A775,'Tabla de equipos'!$B$3:$D$107,3,FALSE))</f>
        <v/>
      </c>
      <c r="F775" s="132" t="str">
        <f t="shared" si="14"/>
        <v/>
      </c>
      <c r="G775" s="38"/>
    </row>
    <row r="776" spans="4:7" x14ac:dyDescent="0.2">
      <c r="D776" s="130" t="str">
        <f>IF(ISBLANK(A776),"",VLOOKUP(A776,'Tabla de equipos'!$B$3:$D$107,3,FALSE))</f>
        <v/>
      </c>
      <c r="F776" s="132" t="str">
        <f t="shared" si="14"/>
        <v/>
      </c>
      <c r="G776" s="38"/>
    </row>
    <row r="777" spans="4:7" x14ac:dyDescent="0.2">
      <c r="D777" s="130" t="str">
        <f>IF(ISBLANK(A777),"",VLOOKUP(A777,'Tabla de equipos'!$B$3:$D$107,3,FALSE))</f>
        <v/>
      </c>
      <c r="F777" s="132" t="str">
        <f t="shared" si="14"/>
        <v/>
      </c>
      <c r="G777" s="38"/>
    </row>
    <row r="778" spans="4:7" x14ac:dyDescent="0.2">
      <c r="D778" s="130" t="str">
        <f>IF(ISBLANK(A778),"",VLOOKUP(A778,'Tabla de equipos'!$B$3:$D$107,3,FALSE))</f>
        <v/>
      </c>
      <c r="F778" s="132" t="str">
        <f t="shared" si="14"/>
        <v/>
      </c>
      <c r="G778" s="38"/>
    </row>
    <row r="779" spans="4:7" x14ac:dyDescent="0.2">
      <c r="D779" s="130" t="str">
        <f>IF(ISBLANK(A779),"",VLOOKUP(A779,'Tabla de equipos'!$B$3:$D$107,3,FALSE))</f>
        <v/>
      </c>
      <c r="F779" s="132" t="str">
        <f t="shared" si="14"/>
        <v/>
      </c>
      <c r="G779" s="38"/>
    </row>
    <row r="780" spans="4:7" x14ac:dyDescent="0.2">
      <c r="D780" s="130" t="str">
        <f>IF(ISBLANK(A780),"",VLOOKUP(A780,'Tabla de equipos'!$B$3:$D$107,3,FALSE))</f>
        <v/>
      </c>
      <c r="F780" s="132" t="str">
        <f t="shared" si="14"/>
        <v/>
      </c>
      <c r="G780" s="38"/>
    </row>
    <row r="781" spans="4:7" x14ac:dyDescent="0.2">
      <c r="D781" s="130" t="str">
        <f>IF(ISBLANK(A781),"",VLOOKUP(A781,'Tabla de equipos'!$B$3:$D$107,3,FALSE))</f>
        <v/>
      </c>
      <c r="F781" s="132" t="str">
        <f t="shared" si="14"/>
        <v/>
      </c>
      <c r="G781" s="38"/>
    </row>
    <row r="782" spans="4:7" x14ac:dyDescent="0.2">
      <c r="D782" s="130" t="str">
        <f>IF(ISBLANK(A782),"",VLOOKUP(A782,'Tabla de equipos'!$B$3:$D$107,3,FALSE))</f>
        <v/>
      </c>
      <c r="F782" s="132" t="str">
        <f t="shared" si="14"/>
        <v/>
      </c>
      <c r="G782" s="38"/>
    </row>
    <row r="783" spans="4:7" x14ac:dyDescent="0.2">
      <c r="D783" s="130" t="str">
        <f>IF(ISBLANK(A783),"",VLOOKUP(A783,'Tabla de equipos'!$B$3:$D$107,3,FALSE))</f>
        <v/>
      </c>
      <c r="F783" s="132" t="str">
        <f t="shared" si="14"/>
        <v/>
      </c>
      <c r="G783" s="38"/>
    </row>
    <row r="784" spans="4:7" x14ac:dyDescent="0.2">
      <c r="D784" s="130" t="str">
        <f>IF(ISBLANK(A784),"",VLOOKUP(A784,'Tabla de equipos'!$B$3:$D$107,3,FALSE))</f>
        <v/>
      </c>
      <c r="F784" s="132" t="str">
        <f t="shared" si="14"/>
        <v/>
      </c>
      <c r="G784" s="38"/>
    </row>
    <row r="785" spans="4:7" x14ac:dyDescent="0.2">
      <c r="D785" s="130" t="str">
        <f>IF(ISBLANK(A785),"",VLOOKUP(A785,'Tabla de equipos'!$B$3:$D$107,3,FALSE))</f>
        <v/>
      </c>
      <c r="F785" s="132" t="str">
        <f t="shared" si="14"/>
        <v/>
      </c>
      <c r="G785" s="38"/>
    </row>
    <row r="786" spans="4:7" x14ac:dyDescent="0.2">
      <c r="D786" s="130" t="str">
        <f>IF(ISBLANK(A786),"",VLOOKUP(A786,'Tabla de equipos'!$B$3:$D$107,3,FALSE))</f>
        <v/>
      </c>
      <c r="F786" s="132" t="str">
        <f t="shared" si="14"/>
        <v/>
      </c>
      <c r="G786" s="38"/>
    </row>
    <row r="787" spans="4:7" x14ac:dyDescent="0.2">
      <c r="D787" s="130" t="str">
        <f>IF(ISBLANK(A787),"",VLOOKUP(A787,'Tabla de equipos'!$B$3:$D$107,3,FALSE))</f>
        <v/>
      </c>
      <c r="F787" s="132" t="str">
        <f t="shared" si="14"/>
        <v/>
      </c>
      <c r="G787" s="38"/>
    </row>
    <row r="788" spans="4:7" x14ac:dyDescent="0.2">
      <c r="D788" s="130" t="str">
        <f>IF(ISBLANK(A788),"",VLOOKUP(A788,'Tabla de equipos'!$B$3:$D$107,3,FALSE))</f>
        <v/>
      </c>
      <c r="F788" s="132" t="str">
        <f t="shared" ref="F788:F851" si="15">IF(AND(E788="",A788=""),"",IF(AND(A788&lt;&gt;"",E788=""),"Falta incluir unidades",IF(AND(A788&lt;&gt;"",E788&gt;0),"","Falta elegir equipo/soporte")))</f>
        <v/>
      </c>
      <c r="G788" s="38"/>
    </row>
    <row r="789" spans="4:7" x14ac:dyDescent="0.2">
      <c r="D789" s="130" t="str">
        <f>IF(ISBLANK(A789),"",VLOOKUP(A789,'Tabla de equipos'!$B$3:$D$107,3,FALSE))</f>
        <v/>
      </c>
      <c r="F789" s="132" t="str">
        <f t="shared" si="15"/>
        <v/>
      </c>
      <c r="G789" s="38"/>
    </row>
    <row r="790" spans="4:7" x14ac:dyDescent="0.2">
      <c r="D790" s="130" t="str">
        <f>IF(ISBLANK(A790),"",VLOOKUP(A790,'Tabla de equipos'!$B$3:$D$107,3,FALSE))</f>
        <v/>
      </c>
      <c r="F790" s="132" t="str">
        <f t="shared" si="15"/>
        <v/>
      </c>
      <c r="G790" s="38"/>
    </row>
    <row r="791" spans="4:7" x14ac:dyDescent="0.2">
      <c r="D791" s="130" t="str">
        <f>IF(ISBLANK(A791),"",VLOOKUP(A791,'Tabla de equipos'!$B$3:$D$107,3,FALSE))</f>
        <v/>
      </c>
      <c r="F791" s="132" t="str">
        <f t="shared" si="15"/>
        <v/>
      </c>
      <c r="G791" s="38"/>
    </row>
    <row r="792" spans="4:7" x14ac:dyDescent="0.2">
      <c r="D792" s="130" t="str">
        <f>IF(ISBLANK(A792),"",VLOOKUP(A792,'Tabla de equipos'!$B$3:$D$107,3,FALSE))</f>
        <v/>
      </c>
      <c r="F792" s="132" t="str">
        <f t="shared" si="15"/>
        <v/>
      </c>
      <c r="G792" s="38"/>
    </row>
    <row r="793" spans="4:7" x14ac:dyDescent="0.2">
      <c r="D793" s="130" t="str">
        <f>IF(ISBLANK(A793),"",VLOOKUP(A793,'Tabla de equipos'!$B$3:$D$107,3,FALSE))</f>
        <v/>
      </c>
      <c r="F793" s="132" t="str">
        <f t="shared" si="15"/>
        <v/>
      </c>
      <c r="G793" s="38"/>
    </row>
    <row r="794" spans="4:7" x14ac:dyDescent="0.2">
      <c r="D794" s="130" t="str">
        <f>IF(ISBLANK(A794),"",VLOOKUP(A794,'Tabla de equipos'!$B$3:$D$107,3,FALSE))</f>
        <v/>
      </c>
      <c r="F794" s="132" t="str">
        <f t="shared" si="15"/>
        <v/>
      </c>
      <c r="G794" s="38"/>
    </row>
    <row r="795" spans="4:7" x14ac:dyDescent="0.2">
      <c r="D795" s="130" t="str">
        <f>IF(ISBLANK(A795),"",VLOOKUP(A795,'Tabla de equipos'!$B$3:$D$107,3,FALSE))</f>
        <v/>
      </c>
      <c r="F795" s="132" t="str">
        <f t="shared" si="15"/>
        <v/>
      </c>
      <c r="G795" s="38"/>
    </row>
    <row r="796" spans="4:7" x14ac:dyDescent="0.2">
      <c r="D796" s="130" t="str">
        <f>IF(ISBLANK(A796),"",VLOOKUP(A796,'Tabla de equipos'!$B$3:$D$107,3,FALSE))</f>
        <v/>
      </c>
      <c r="F796" s="132" t="str">
        <f t="shared" si="15"/>
        <v/>
      </c>
      <c r="G796" s="38"/>
    </row>
    <row r="797" spans="4:7" x14ac:dyDescent="0.2">
      <c r="D797" s="130" t="str">
        <f>IF(ISBLANK(A797),"",VLOOKUP(A797,'Tabla de equipos'!$B$3:$D$107,3,FALSE))</f>
        <v/>
      </c>
      <c r="F797" s="132" t="str">
        <f t="shared" si="15"/>
        <v/>
      </c>
      <c r="G797" s="38"/>
    </row>
    <row r="798" spans="4:7" x14ac:dyDescent="0.2">
      <c r="D798" s="130" t="str">
        <f>IF(ISBLANK(A798),"",VLOOKUP(A798,'Tabla de equipos'!$B$3:$D$107,3,FALSE))</f>
        <v/>
      </c>
      <c r="F798" s="132" t="str">
        <f t="shared" si="15"/>
        <v/>
      </c>
      <c r="G798" s="38"/>
    </row>
    <row r="799" spans="4:7" x14ac:dyDescent="0.2">
      <c r="D799" s="130" t="str">
        <f>IF(ISBLANK(A799),"",VLOOKUP(A799,'Tabla de equipos'!$B$3:$D$107,3,FALSE))</f>
        <v/>
      </c>
      <c r="F799" s="132" t="str">
        <f t="shared" si="15"/>
        <v/>
      </c>
      <c r="G799" s="38"/>
    </row>
    <row r="800" spans="4:7" x14ac:dyDescent="0.2">
      <c r="D800" s="130" t="str">
        <f>IF(ISBLANK(A800),"",VLOOKUP(A800,'Tabla de equipos'!$B$3:$D$107,3,FALSE))</f>
        <v/>
      </c>
      <c r="F800" s="132" t="str">
        <f t="shared" si="15"/>
        <v/>
      </c>
      <c r="G800" s="38"/>
    </row>
    <row r="801" spans="4:7" x14ac:dyDescent="0.2">
      <c r="D801" s="130" t="str">
        <f>IF(ISBLANK(A801),"",VLOOKUP(A801,'Tabla de equipos'!$B$3:$D$107,3,FALSE))</f>
        <v/>
      </c>
      <c r="F801" s="132" t="str">
        <f t="shared" si="15"/>
        <v/>
      </c>
      <c r="G801" s="38"/>
    </row>
    <row r="802" spans="4:7" x14ac:dyDescent="0.2">
      <c r="D802" s="130" t="str">
        <f>IF(ISBLANK(A802),"",VLOOKUP(A802,'Tabla de equipos'!$B$3:$D$107,3,FALSE))</f>
        <v/>
      </c>
      <c r="F802" s="132" t="str">
        <f t="shared" si="15"/>
        <v/>
      </c>
      <c r="G802" s="38"/>
    </row>
    <row r="803" spans="4:7" x14ac:dyDescent="0.2">
      <c r="D803" s="130" t="str">
        <f>IF(ISBLANK(A803),"",VLOOKUP(A803,'Tabla de equipos'!$B$3:$D$107,3,FALSE))</f>
        <v/>
      </c>
      <c r="F803" s="132" t="str">
        <f t="shared" si="15"/>
        <v/>
      </c>
      <c r="G803" s="38"/>
    </row>
    <row r="804" spans="4:7" x14ac:dyDescent="0.2">
      <c r="D804" s="130" t="str">
        <f>IF(ISBLANK(A804),"",VLOOKUP(A804,'Tabla de equipos'!$B$3:$D$107,3,FALSE))</f>
        <v/>
      </c>
      <c r="F804" s="132" t="str">
        <f t="shared" si="15"/>
        <v/>
      </c>
      <c r="G804" s="38"/>
    </row>
    <row r="805" spans="4:7" x14ac:dyDescent="0.2">
      <c r="D805" s="130" t="str">
        <f>IF(ISBLANK(A805),"",VLOOKUP(A805,'Tabla de equipos'!$B$3:$D$107,3,FALSE))</f>
        <v/>
      </c>
      <c r="F805" s="132" t="str">
        <f t="shared" si="15"/>
        <v/>
      </c>
      <c r="G805" s="38"/>
    </row>
    <row r="806" spans="4:7" x14ac:dyDescent="0.2">
      <c r="D806" s="130" t="str">
        <f>IF(ISBLANK(A806),"",VLOOKUP(A806,'Tabla de equipos'!$B$3:$D$107,3,FALSE))</f>
        <v/>
      </c>
      <c r="F806" s="132" t="str">
        <f t="shared" si="15"/>
        <v/>
      </c>
      <c r="G806" s="38"/>
    </row>
    <row r="807" spans="4:7" x14ac:dyDescent="0.2">
      <c r="D807" s="130" t="str">
        <f>IF(ISBLANK(A807),"",VLOOKUP(A807,'Tabla de equipos'!$B$3:$D$107,3,FALSE))</f>
        <v/>
      </c>
      <c r="F807" s="132" t="str">
        <f t="shared" si="15"/>
        <v/>
      </c>
      <c r="G807" s="38"/>
    </row>
    <row r="808" spans="4:7" x14ac:dyDescent="0.2">
      <c r="D808" s="130" t="str">
        <f>IF(ISBLANK(A808),"",VLOOKUP(A808,'Tabla de equipos'!$B$3:$D$107,3,FALSE))</f>
        <v/>
      </c>
      <c r="F808" s="132" t="str">
        <f t="shared" si="15"/>
        <v/>
      </c>
      <c r="G808" s="38"/>
    </row>
    <row r="809" spans="4:7" x14ac:dyDescent="0.2">
      <c r="D809" s="130" t="str">
        <f>IF(ISBLANK(A809),"",VLOOKUP(A809,'Tabla de equipos'!$B$3:$D$107,3,FALSE))</f>
        <v/>
      </c>
      <c r="F809" s="132" t="str">
        <f t="shared" si="15"/>
        <v/>
      </c>
      <c r="G809" s="38"/>
    </row>
    <row r="810" spans="4:7" x14ac:dyDescent="0.2">
      <c r="D810" s="130" t="str">
        <f>IF(ISBLANK(A810),"",VLOOKUP(A810,'Tabla de equipos'!$B$3:$D$107,3,FALSE))</f>
        <v/>
      </c>
      <c r="F810" s="132" t="str">
        <f t="shared" si="15"/>
        <v/>
      </c>
      <c r="G810" s="38"/>
    </row>
    <row r="811" spans="4:7" x14ac:dyDescent="0.2">
      <c r="D811" s="130" t="str">
        <f>IF(ISBLANK(A811),"",VLOOKUP(A811,'Tabla de equipos'!$B$3:$D$107,3,FALSE))</f>
        <v/>
      </c>
      <c r="F811" s="132" t="str">
        <f t="shared" si="15"/>
        <v/>
      </c>
      <c r="G811" s="38"/>
    </row>
    <row r="812" spans="4:7" x14ac:dyDescent="0.2">
      <c r="D812" s="130" t="str">
        <f>IF(ISBLANK(A812),"",VLOOKUP(A812,'Tabla de equipos'!$B$3:$D$107,3,FALSE))</f>
        <v/>
      </c>
      <c r="F812" s="132" t="str">
        <f t="shared" si="15"/>
        <v/>
      </c>
      <c r="G812" s="38"/>
    </row>
    <row r="813" spans="4:7" x14ac:dyDescent="0.2">
      <c r="D813" s="130" t="str">
        <f>IF(ISBLANK(A813),"",VLOOKUP(A813,'Tabla de equipos'!$B$3:$D$107,3,FALSE))</f>
        <v/>
      </c>
      <c r="F813" s="132" t="str">
        <f t="shared" si="15"/>
        <v/>
      </c>
      <c r="G813" s="38"/>
    </row>
    <row r="814" spans="4:7" x14ac:dyDescent="0.2">
      <c r="D814" s="130" t="str">
        <f>IF(ISBLANK(A814),"",VLOOKUP(A814,'Tabla de equipos'!$B$3:$D$107,3,FALSE))</f>
        <v/>
      </c>
      <c r="F814" s="132" t="str">
        <f t="shared" si="15"/>
        <v/>
      </c>
      <c r="G814" s="38"/>
    </row>
    <row r="815" spans="4:7" x14ac:dyDescent="0.2">
      <c r="D815" s="130" t="str">
        <f>IF(ISBLANK(A815),"",VLOOKUP(A815,'Tabla de equipos'!$B$3:$D$107,3,FALSE))</f>
        <v/>
      </c>
      <c r="F815" s="132" t="str">
        <f t="shared" si="15"/>
        <v/>
      </c>
      <c r="G815" s="38"/>
    </row>
    <row r="816" spans="4:7" x14ac:dyDescent="0.2">
      <c r="D816" s="130" t="str">
        <f>IF(ISBLANK(A816),"",VLOOKUP(A816,'Tabla de equipos'!$B$3:$D$107,3,FALSE))</f>
        <v/>
      </c>
      <c r="F816" s="132" t="str">
        <f t="shared" si="15"/>
        <v/>
      </c>
      <c r="G816" s="38"/>
    </row>
    <row r="817" spans="4:7" x14ac:dyDescent="0.2">
      <c r="D817" s="130" t="str">
        <f>IF(ISBLANK(A817),"",VLOOKUP(A817,'Tabla de equipos'!$B$3:$D$107,3,FALSE))</f>
        <v/>
      </c>
      <c r="F817" s="132" t="str">
        <f t="shared" si="15"/>
        <v/>
      </c>
      <c r="G817" s="38"/>
    </row>
    <row r="818" spans="4:7" x14ac:dyDescent="0.2">
      <c r="D818" s="130" t="str">
        <f>IF(ISBLANK(A818),"",VLOOKUP(A818,'Tabla de equipos'!$B$3:$D$107,3,FALSE))</f>
        <v/>
      </c>
      <c r="F818" s="132" t="str">
        <f t="shared" si="15"/>
        <v/>
      </c>
      <c r="G818" s="38"/>
    </row>
    <row r="819" spans="4:7" x14ac:dyDescent="0.2">
      <c r="D819" s="130" t="str">
        <f>IF(ISBLANK(A819),"",VLOOKUP(A819,'Tabla de equipos'!$B$3:$D$107,3,FALSE))</f>
        <v/>
      </c>
      <c r="F819" s="132" t="str">
        <f t="shared" si="15"/>
        <v/>
      </c>
      <c r="G819" s="38"/>
    </row>
    <row r="820" spans="4:7" x14ac:dyDescent="0.2">
      <c r="D820" s="130" t="str">
        <f>IF(ISBLANK(A820),"",VLOOKUP(A820,'Tabla de equipos'!$B$3:$D$107,3,FALSE))</f>
        <v/>
      </c>
      <c r="F820" s="132" t="str">
        <f t="shared" si="15"/>
        <v/>
      </c>
      <c r="G820" s="38"/>
    </row>
    <row r="821" spans="4:7" x14ac:dyDescent="0.2">
      <c r="D821" s="130" t="str">
        <f>IF(ISBLANK(A821),"",VLOOKUP(A821,'Tabla de equipos'!$B$3:$D$107,3,FALSE))</f>
        <v/>
      </c>
      <c r="F821" s="132" t="str">
        <f t="shared" si="15"/>
        <v/>
      </c>
      <c r="G821" s="38"/>
    </row>
    <row r="822" spans="4:7" x14ac:dyDescent="0.2">
      <c r="D822" s="130" t="str">
        <f>IF(ISBLANK(A822),"",VLOOKUP(A822,'Tabla de equipos'!$B$3:$D$107,3,FALSE))</f>
        <v/>
      </c>
      <c r="F822" s="132" t="str">
        <f t="shared" si="15"/>
        <v/>
      </c>
      <c r="G822" s="38"/>
    </row>
    <row r="823" spans="4:7" x14ac:dyDescent="0.2">
      <c r="D823" s="130" t="str">
        <f>IF(ISBLANK(A823),"",VLOOKUP(A823,'Tabla de equipos'!$B$3:$D$107,3,FALSE))</f>
        <v/>
      </c>
      <c r="F823" s="132" t="str">
        <f t="shared" si="15"/>
        <v/>
      </c>
      <c r="G823" s="38"/>
    </row>
    <row r="824" spans="4:7" x14ac:dyDescent="0.2">
      <c r="D824" s="130" t="str">
        <f>IF(ISBLANK(A824),"",VLOOKUP(A824,'Tabla de equipos'!$B$3:$D$107,3,FALSE))</f>
        <v/>
      </c>
      <c r="F824" s="132" t="str">
        <f t="shared" si="15"/>
        <v/>
      </c>
      <c r="G824" s="38"/>
    </row>
    <row r="825" spans="4:7" x14ac:dyDescent="0.2">
      <c r="D825" s="130" t="str">
        <f>IF(ISBLANK(A825),"",VLOOKUP(A825,'Tabla de equipos'!$B$3:$D$107,3,FALSE))</f>
        <v/>
      </c>
      <c r="F825" s="132" t="str">
        <f t="shared" si="15"/>
        <v/>
      </c>
      <c r="G825" s="38"/>
    </row>
    <row r="826" spans="4:7" x14ac:dyDescent="0.2">
      <c r="D826" s="130" t="str">
        <f>IF(ISBLANK(A826),"",VLOOKUP(A826,'Tabla de equipos'!$B$3:$D$107,3,FALSE))</f>
        <v/>
      </c>
      <c r="F826" s="132" t="str">
        <f t="shared" si="15"/>
        <v/>
      </c>
      <c r="G826" s="38"/>
    </row>
    <row r="827" spans="4:7" x14ac:dyDescent="0.2">
      <c r="D827" s="130" t="str">
        <f>IF(ISBLANK(A827),"",VLOOKUP(A827,'Tabla de equipos'!$B$3:$D$107,3,FALSE))</f>
        <v/>
      </c>
      <c r="F827" s="132" t="str">
        <f t="shared" si="15"/>
        <v/>
      </c>
      <c r="G827" s="38"/>
    </row>
    <row r="828" spans="4:7" x14ac:dyDescent="0.2">
      <c r="D828" s="130" t="str">
        <f>IF(ISBLANK(A828),"",VLOOKUP(A828,'Tabla de equipos'!$B$3:$D$107,3,FALSE))</f>
        <v/>
      </c>
      <c r="F828" s="132" t="str">
        <f t="shared" si="15"/>
        <v/>
      </c>
      <c r="G828" s="38"/>
    </row>
    <row r="829" spans="4:7" x14ac:dyDescent="0.2">
      <c r="D829" s="130" t="str">
        <f>IF(ISBLANK(A829),"",VLOOKUP(A829,'Tabla de equipos'!$B$3:$D$107,3,FALSE))</f>
        <v/>
      </c>
      <c r="F829" s="132" t="str">
        <f t="shared" si="15"/>
        <v/>
      </c>
      <c r="G829" s="38"/>
    </row>
    <row r="830" spans="4:7" x14ac:dyDescent="0.2">
      <c r="D830" s="130" t="str">
        <f>IF(ISBLANK(A830),"",VLOOKUP(A830,'Tabla de equipos'!$B$3:$D$107,3,FALSE))</f>
        <v/>
      </c>
      <c r="F830" s="132" t="str">
        <f t="shared" si="15"/>
        <v/>
      </c>
      <c r="G830" s="38"/>
    </row>
    <row r="831" spans="4:7" x14ac:dyDescent="0.2">
      <c r="D831" s="130" t="str">
        <f>IF(ISBLANK(A831),"",VLOOKUP(A831,'Tabla de equipos'!$B$3:$D$107,3,FALSE))</f>
        <v/>
      </c>
      <c r="F831" s="132" t="str">
        <f t="shared" si="15"/>
        <v/>
      </c>
      <c r="G831" s="38"/>
    </row>
    <row r="832" spans="4:7" x14ac:dyDescent="0.2">
      <c r="D832" s="130" t="str">
        <f>IF(ISBLANK(A832),"",VLOOKUP(A832,'Tabla de equipos'!$B$3:$D$107,3,FALSE))</f>
        <v/>
      </c>
      <c r="F832" s="132" t="str">
        <f t="shared" si="15"/>
        <v/>
      </c>
      <c r="G832" s="38"/>
    </row>
    <row r="833" spans="4:7" x14ac:dyDescent="0.2">
      <c r="D833" s="130" t="str">
        <f>IF(ISBLANK(A833),"",VLOOKUP(A833,'Tabla de equipos'!$B$3:$D$107,3,FALSE))</f>
        <v/>
      </c>
      <c r="F833" s="132" t="str">
        <f t="shared" si="15"/>
        <v/>
      </c>
      <c r="G833" s="38"/>
    </row>
    <row r="834" spans="4:7" x14ac:dyDescent="0.2">
      <c r="D834" s="130" t="str">
        <f>IF(ISBLANK(A834),"",VLOOKUP(A834,'Tabla de equipos'!$B$3:$D$107,3,FALSE))</f>
        <v/>
      </c>
      <c r="F834" s="132" t="str">
        <f t="shared" si="15"/>
        <v/>
      </c>
      <c r="G834" s="38"/>
    </row>
    <row r="835" spans="4:7" x14ac:dyDescent="0.2">
      <c r="D835" s="130" t="str">
        <f>IF(ISBLANK(A835),"",VLOOKUP(A835,'Tabla de equipos'!$B$3:$D$107,3,FALSE))</f>
        <v/>
      </c>
      <c r="F835" s="132" t="str">
        <f t="shared" si="15"/>
        <v/>
      </c>
      <c r="G835" s="38"/>
    </row>
    <row r="836" spans="4:7" x14ac:dyDescent="0.2">
      <c r="D836" s="130" t="str">
        <f>IF(ISBLANK(A836),"",VLOOKUP(A836,'Tabla de equipos'!$B$3:$D$107,3,FALSE))</f>
        <v/>
      </c>
      <c r="F836" s="132" t="str">
        <f t="shared" si="15"/>
        <v/>
      </c>
      <c r="G836" s="38"/>
    </row>
    <row r="837" spans="4:7" x14ac:dyDescent="0.2">
      <c r="D837" s="130" t="str">
        <f>IF(ISBLANK(A837),"",VLOOKUP(A837,'Tabla de equipos'!$B$3:$D$107,3,FALSE))</f>
        <v/>
      </c>
      <c r="F837" s="132" t="str">
        <f t="shared" si="15"/>
        <v/>
      </c>
      <c r="G837" s="38"/>
    </row>
    <row r="838" spans="4:7" x14ac:dyDescent="0.2">
      <c r="D838" s="130" t="str">
        <f>IF(ISBLANK(A838),"",VLOOKUP(A838,'Tabla de equipos'!$B$3:$D$107,3,FALSE))</f>
        <v/>
      </c>
      <c r="F838" s="132" t="str">
        <f t="shared" si="15"/>
        <v/>
      </c>
      <c r="G838" s="38"/>
    </row>
    <row r="839" spans="4:7" x14ac:dyDescent="0.2">
      <c r="D839" s="130" t="str">
        <f>IF(ISBLANK(A839),"",VLOOKUP(A839,'Tabla de equipos'!$B$3:$D$107,3,FALSE))</f>
        <v/>
      </c>
      <c r="F839" s="132" t="str">
        <f t="shared" si="15"/>
        <v/>
      </c>
      <c r="G839" s="38"/>
    </row>
    <row r="840" spans="4:7" x14ac:dyDescent="0.2">
      <c r="D840" s="130" t="str">
        <f>IF(ISBLANK(A840),"",VLOOKUP(A840,'Tabla de equipos'!$B$3:$D$107,3,FALSE))</f>
        <v/>
      </c>
      <c r="F840" s="132" t="str">
        <f t="shared" si="15"/>
        <v/>
      </c>
      <c r="G840" s="38"/>
    </row>
    <row r="841" spans="4:7" x14ac:dyDescent="0.2">
      <c r="D841" s="130" t="str">
        <f>IF(ISBLANK(A841),"",VLOOKUP(A841,'Tabla de equipos'!$B$3:$D$107,3,FALSE))</f>
        <v/>
      </c>
      <c r="F841" s="132" t="str">
        <f t="shared" si="15"/>
        <v/>
      </c>
      <c r="G841" s="38"/>
    </row>
    <row r="842" spans="4:7" x14ac:dyDescent="0.2">
      <c r="D842" s="130" t="str">
        <f>IF(ISBLANK(A842),"",VLOOKUP(A842,'Tabla de equipos'!$B$3:$D$107,3,FALSE))</f>
        <v/>
      </c>
      <c r="F842" s="132" t="str">
        <f t="shared" si="15"/>
        <v/>
      </c>
      <c r="G842" s="38"/>
    </row>
    <row r="843" spans="4:7" x14ac:dyDescent="0.2">
      <c r="D843" s="130" t="str">
        <f>IF(ISBLANK(A843),"",VLOOKUP(A843,'Tabla de equipos'!$B$3:$D$107,3,FALSE))</f>
        <v/>
      </c>
      <c r="F843" s="132" t="str">
        <f t="shared" si="15"/>
        <v/>
      </c>
      <c r="G843" s="38"/>
    </row>
    <row r="844" spans="4:7" x14ac:dyDescent="0.2">
      <c r="D844" s="130" t="str">
        <f>IF(ISBLANK(A844),"",VLOOKUP(A844,'Tabla de equipos'!$B$3:$D$107,3,FALSE))</f>
        <v/>
      </c>
      <c r="F844" s="132" t="str">
        <f t="shared" si="15"/>
        <v/>
      </c>
      <c r="G844" s="38"/>
    </row>
    <row r="845" spans="4:7" x14ac:dyDescent="0.2">
      <c r="D845" s="130" t="str">
        <f>IF(ISBLANK(A845),"",VLOOKUP(A845,'Tabla de equipos'!$B$3:$D$107,3,FALSE))</f>
        <v/>
      </c>
      <c r="F845" s="132" t="str">
        <f t="shared" si="15"/>
        <v/>
      </c>
      <c r="G845" s="38"/>
    </row>
    <row r="846" spans="4:7" x14ac:dyDescent="0.2">
      <c r="D846" s="130" t="str">
        <f>IF(ISBLANK(A846),"",VLOOKUP(A846,'Tabla de equipos'!$B$3:$D$107,3,FALSE))</f>
        <v/>
      </c>
      <c r="F846" s="132" t="str">
        <f t="shared" si="15"/>
        <v/>
      </c>
      <c r="G846" s="38"/>
    </row>
    <row r="847" spans="4:7" x14ac:dyDescent="0.2">
      <c r="D847" s="130" t="str">
        <f>IF(ISBLANK(A847),"",VLOOKUP(A847,'Tabla de equipos'!$B$3:$D$107,3,FALSE))</f>
        <v/>
      </c>
      <c r="F847" s="132" t="str">
        <f t="shared" si="15"/>
        <v/>
      </c>
      <c r="G847" s="38"/>
    </row>
    <row r="848" spans="4:7" x14ac:dyDescent="0.2">
      <c r="D848" s="130" t="str">
        <f>IF(ISBLANK(A848),"",VLOOKUP(A848,'Tabla de equipos'!$B$3:$D$107,3,FALSE))</f>
        <v/>
      </c>
      <c r="F848" s="132" t="str">
        <f t="shared" si="15"/>
        <v/>
      </c>
      <c r="G848" s="38"/>
    </row>
    <row r="849" spans="4:7" x14ac:dyDescent="0.2">
      <c r="D849" s="130" t="str">
        <f>IF(ISBLANK(A849),"",VLOOKUP(A849,'Tabla de equipos'!$B$3:$D$107,3,FALSE))</f>
        <v/>
      </c>
      <c r="F849" s="132" t="str">
        <f t="shared" si="15"/>
        <v/>
      </c>
      <c r="G849" s="38"/>
    </row>
    <row r="850" spans="4:7" x14ac:dyDescent="0.2">
      <c r="D850" s="130" t="str">
        <f>IF(ISBLANK(A850),"",VLOOKUP(A850,'Tabla de equipos'!$B$3:$D$107,3,FALSE))</f>
        <v/>
      </c>
      <c r="F850" s="132" t="str">
        <f t="shared" si="15"/>
        <v/>
      </c>
      <c r="G850" s="38"/>
    </row>
    <row r="851" spans="4:7" x14ac:dyDescent="0.2">
      <c r="D851" s="130" t="str">
        <f>IF(ISBLANK(A851),"",VLOOKUP(A851,'Tabla de equipos'!$B$3:$D$107,3,FALSE))</f>
        <v/>
      </c>
      <c r="F851" s="132" t="str">
        <f t="shared" si="15"/>
        <v/>
      </c>
      <c r="G851" s="38"/>
    </row>
    <row r="852" spans="4:7" x14ac:dyDescent="0.2">
      <c r="D852" s="130" t="str">
        <f>IF(ISBLANK(A852),"",VLOOKUP(A852,'Tabla de equipos'!$B$3:$D$107,3,FALSE))</f>
        <v/>
      </c>
      <c r="F852" s="132" t="str">
        <f t="shared" ref="F852:F915" si="16">IF(AND(E852="",A852=""),"",IF(AND(A852&lt;&gt;"",E852=""),"Falta incluir unidades",IF(AND(A852&lt;&gt;"",E852&gt;0),"","Falta elegir equipo/soporte")))</f>
        <v/>
      </c>
      <c r="G852" s="38"/>
    </row>
    <row r="853" spans="4:7" x14ac:dyDescent="0.2">
      <c r="D853" s="130" t="str">
        <f>IF(ISBLANK(A853),"",VLOOKUP(A853,'Tabla de equipos'!$B$3:$D$107,3,FALSE))</f>
        <v/>
      </c>
      <c r="F853" s="132" t="str">
        <f t="shared" si="16"/>
        <v/>
      </c>
      <c r="G853" s="38"/>
    </row>
    <row r="854" spans="4:7" x14ac:dyDescent="0.2">
      <c r="D854" s="130" t="str">
        <f>IF(ISBLANK(A854),"",VLOOKUP(A854,'Tabla de equipos'!$B$3:$D$107,3,FALSE))</f>
        <v/>
      </c>
      <c r="F854" s="132" t="str">
        <f t="shared" si="16"/>
        <v/>
      </c>
      <c r="G854" s="38"/>
    </row>
    <row r="855" spans="4:7" x14ac:dyDescent="0.2">
      <c r="D855" s="130" t="str">
        <f>IF(ISBLANK(A855),"",VLOOKUP(A855,'Tabla de equipos'!$B$3:$D$107,3,FALSE))</f>
        <v/>
      </c>
      <c r="F855" s="132" t="str">
        <f t="shared" si="16"/>
        <v/>
      </c>
      <c r="G855" s="38"/>
    </row>
    <row r="856" spans="4:7" x14ac:dyDescent="0.2">
      <c r="D856" s="130" t="str">
        <f>IF(ISBLANK(A856),"",VLOOKUP(A856,'Tabla de equipos'!$B$3:$D$107,3,FALSE))</f>
        <v/>
      </c>
      <c r="F856" s="132" t="str">
        <f t="shared" si="16"/>
        <v/>
      </c>
      <c r="G856" s="38"/>
    </row>
    <row r="857" spans="4:7" x14ac:dyDescent="0.2">
      <c r="D857" s="130" t="str">
        <f>IF(ISBLANK(A857),"",VLOOKUP(A857,'Tabla de equipos'!$B$3:$D$107,3,FALSE))</f>
        <v/>
      </c>
      <c r="F857" s="132" t="str">
        <f t="shared" si="16"/>
        <v/>
      </c>
      <c r="G857" s="38"/>
    </row>
    <row r="858" spans="4:7" x14ac:dyDescent="0.2">
      <c r="D858" s="130" t="str">
        <f>IF(ISBLANK(A858),"",VLOOKUP(A858,'Tabla de equipos'!$B$3:$D$107,3,FALSE))</f>
        <v/>
      </c>
      <c r="F858" s="132" t="str">
        <f t="shared" si="16"/>
        <v/>
      </c>
      <c r="G858" s="38"/>
    </row>
    <row r="859" spans="4:7" x14ac:dyDescent="0.2">
      <c r="D859" s="130" t="str">
        <f>IF(ISBLANK(A859),"",VLOOKUP(A859,'Tabla de equipos'!$B$3:$D$107,3,FALSE))</f>
        <v/>
      </c>
      <c r="F859" s="132" t="str">
        <f t="shared" si="16"/>
        <v/>
      </c>
      <c r="G859" s="38"/>
    </row>
    <row r="860" spans="4:7" x14ac:dyDescent="0.2">
      <c r="D860" s="130" t="str">
        <f>IF(ISBLANK(A860),"",VLOOKUP(A860,'Tabla de equipos'!$B$3:$D$107,3,FALSE))</f>
        <v/>
      </c>
      <c r="F860" s="132" t="str">
        <f t="shared" si="16"/>
        <v/>
      </c>
      <c r="G860" s="38"/>
    </row>
    <row r="861" spans="4:7" x14ac:dyDescent="0.2">
      <c r="D861" s="130" t="str">
        <f>IF(ISBLANK(A861),"",VLOOKUP(A861,'Tabla de equipos'!$B$3:$D$107,3,FALSE))</f>
        <v/>
      </c>
      <c r="F861" s="132" t="str">
        <f t="shared" si="16"/>
        <v/>
      </c>
      <c r="G861" s="38"/>
    </row>
    <row r="862" spans="4:7" x14ac:dyDescent="0.2">
      <c r="D862" s="130" t="str">
        <f>IF(ISBLANK(A862),"",VLOOKUP(A862,'Tabla de equipos'!$B$3:$D$107,3,FALSE))</f>
        <v/>
      </c>
      <c r="F862" s="132" t="str">
        <f t="shared" si="16"/>
        <v/>
      </c>
      <c r="G862" s="38"/>
    </row>
    <row r="863" spans="4:7" x14ac:dyDescent="0.2">
      <c r="D863" s="130" t="str">
        <f>IF(ISBLANK(A863),"",VLOOKUP(A863,'Tabla de equipos'!$B$3:$D$107,3,FALSE))</f>
        <v/>
      </c>
      <c r="F863" s="132" t="str">
        <f t="shared" si="16"/>
        <v/>
      </c>
      <c r="G863" s="38"/>
    </row>
    <row r="864" spans="4:7" x14ac:dyDescent="0.2">
      <c r="D864" s="130" t="str">
        <f>IF(ISBLANK(A864),"",VLOOKUP(A864,'Tabla de equipos'!$B$3:$D$107,3,FALSE))</f>
        <v/>
      </c>
      <c r="F864" s="132" t="str">
        <f t="shared" si="16"/>
        <v/>
      </c>
      <c r="G864" s="38"/>
    </row>
    <row r="865" spans="4:7" x14ac:dyDescent="0.2">
      <c r="D865" s="130" t="str">
        <f>IF(ISBLANK(A865),"",VLOOKUP(A865,'Tabla de equipos'!$B$3:$D$107,3,FALSE))</f>
        <v/>
      </c>
      <c r="F865" s="132" t="str">
        <f t="shared" si="16"/>
        <v/>
      </c>
      <c r="G865" s="38"/>
    </row>
    <row r="866" spans="4:7" x14ac:dyDescent="0.2">
      <c r="D866" s="130" t="str">
        <f>IF(ISBLANK(A866),"",VLOOKUP(A866,'Tabla de equipos'!$B$3:$D$107,3,FALSE))</f>
        <v/>
      </c>
      <c r="F866" s="132" t="str">
        <f t="shared" si="16"/>
        <v/>
      </c>
      <c r="G866" s="38"/>
    </row>
    <row r="867" spans="4:7" x14ac:dyDescent="0.2">
      <c r="D867" s="130" t="str">
        <f>IF(ISBLANK(A867),"",VLOOKUP(A867,'Tabla de equipos'!$B$3:$D$107,3,FALSE))</f>
        <v/>
      </c>
      <c r="F867" s="132" t="str">
        <f t="shared" si="16"/>
        <v/>
      </c>
      <c r="G867" s="38"/>
    </row>
    <row r="868" spans="4:7" x14ac:dyDescent="0.2">
      <c r="D868" s="130" t="str">
        <f>IF(ISBLANK(A868),"",VLOOKUP(A868,'Tabla de equipos'!$B$3:$D$107,3,FALSE))</f>
        <v/>
      </c>
      <c r="F868" s="132" t="str">
        <f t="shared" si="16"/>
        <v/>
      </c>
      <c r="G868" s="38"/>
    </row>
    <row r="869" spans="4:7" x14ac:dyDescent="0.2">
      <c r="D869" s="130" t="str">
        <f>IF(ISBLANK(A869),"",VLOOKUP(A869,'Tabla de equipos'!$B$3:$D$107,3,FALSE))</f>
        <v/>
      </c>
      <c r="F869" s="132" t="str">
        <f t="shared" si="16"/>
        <v/>
      </c>
      <c r="G869" s="38"/>
    </row>
    <row r="870" spans="4:7" x14ac:dyDescent="0.2">
      <c r="D870" s="130" t="str">
        <f>IF(ISBLANK(A870),"",VLOOKUP(A870,'Tabla de equipos'!$B$3:$D$107,3,FALSE))</f>
        <v/>
      </c>
      <c r="F870" s="132" t="str">
        <f t="shared" si="16"/>
        <v/>
      </c>
      <c r="G870" s="38"/>
    </row>
    <row r="871" spans="4:7" x14ac:dyDescent="0.2">
      <c r="D871" s="130" t="str">
        <f>IF(ISBLANK(A871),"",VLOOKUP(A871,'Tabla de equipos'!$B$3:$D$107,3,FALSE))</f>
        <v/>
      </c>
      <c r="F871" s="132" t="str">
        <f t="shared" si="16"/>
        <v/>
      </c>
      <c r="G871" s="38"/>
    </row>
    <row r="872" spans="4:7" x14ac:dyDescent="0.2">
      <c r="D872" s="130" t="str">
        <f>IF(ISBLANK(A872),"",VLOOKUP(A872,'Tabla de equipos'!$B$3:$D$107,3,FALSE))</f>
        <v/>
      </c>
      <c r="F872" s="132" t="str">
        <f t="shared" si="16"/>
        <v/>
      </c>
      <c r="G872" s="38"/>
    </row>
    <row r="873" spans="4:7" x14ac:dyDescent="0.2">
      <c r="D873" s="130" t="str">
        <f>IF(ISBLANK(A873),"",VLOOKUP(A873,'Tabla de equipos'!$B$3:$D$107,3,FALSE))</f>
        <v/>
      </c>
      <c r="F873" s="132" t="str">
        <f t="shared" si="16"/>
        <v/>
      </c>
      <c r="G873" s="38"/>
    </row>
    <row r="874" spans="4:7" x14ac:dyDescent="0.2">
      <c r="D874" s="130" t="str">
        <f>IF(ISBLANK(A874),"",VLOOKUP(A874,'Tabla de equipos'!$B$3:$D$107,3,FALSE))</f>
        <v/>
      </c>
      <c r="F874" s="132" t="str">
        <f t="shared" si="16"/>
        <v/>
      </c>
      <c r="G874" s="38"/>
    </row>
    <row r="875" spans="4:7" x14ac:dyDescent="0.2">
      <c r="D875" s="130" t="str">
        <f>IF(ISBLANK(A875),"",VLOOKUP(A875,'Tabla de equipos'!$B$3:$D$107,3,FALSE))</f>
        <v/>
      </c>
      <c r="F875" s="132" t="str">
        <f t="shared" si="16"/>
        <v/>
      </c>
      <c r="G875" s="38"/>
    </row>
    <row r="876" spans="4:7" x14ac:dyDescent="0.2">
      <c r="D876" s="130" t="str">
        <f>IF(ISBLANK(A876),"",VLOOKUP(A876,'Tabla de equipos'!$B$3:$D$107,3,FALSE))</f>
        <v/>
      </c>
      <c r="F876" s="132" t="str">
        <f t="shared" si="16"/>
        <v/>
      </c>
      <c r="G876" s="38"/>
    </row>
    <row r="877" spans="4:7" x14ac:dyDescent="0.2">
      <c r="D877" s="130" t="str">
        <f>IF(ISBLANK(A877),"",VLOOKUP(A877,'Tabla de equipos'!$B$3:$D$107,3,FALSE))</f>
        <v/>
      </c>
      <c r="F877" s="132" t="str">
        <f t="shared" si="16"/>
        <v/>
      </c>
      <c r="G877" s="38"/>
    </row>
    <row r="878" spans="4:7" x14ac:dyDescent="0.2">
      <c r="D878" s="130" t="str">
        <f>IF(ISBLANK(A878),"",VLOOKUP(A878,'Tabla de equipos'!$B$3:$D$107,3,FALSE))</f>
        <v/>
      </c>
      <c r="F878" s="132" t="str">
        <f t="shared" si="16"/>
        <v/>
      </c>
      <c r="G878" s="38"/>
    </row>
    <row r="879" spans="4:7" x14ac:dyDescent="0.2">
      <c r="D879" s="130" t="str">
        <f>IF(ISBLANK(A879),"",VLOOKUP(A879,'Tabla de equipos'!$B$3:$D$107,3,FALSE))</f>
        <v/>
      </c>
      <c r="F879" s="132" t="str">
        <f t="shared" si="16"/>
        <v/>
      </c>
      <c r="G879" s="38"/>
    </row>
    <row r="880" spans="4:7" x14ac:dyDescent="0.2">
      <c r="D880" s="130" t="str">
        <f>IF(ISBLANK(A880),"",VLOOKUP(A880,'Tabla de equipos'!$B$3:$D$107,3,FALSE))</f>
        <v/>
      </c>
      <c r="F880" s="132" t="str">
        <f t="shared" si="16"/>
        <v/>
      </c>
      <c r="G880" s="38"/>
    </row>
    <row r="881" spans="4:7" x14ac:dyDescent="0.2">
      <c r="D881" s="130" t="str">
        <f>IF(ISBLANK(A881),"",VLOOKUP(A881,'Tabla de equipos'!$B$3:$D$107,3,FALSE))</f>
        <v/>
      </c>
      <c r="F881" s="132" t="str">
        <f t="shared" si="16"/>
        <v/>
      </c>
      <c r="G881" s="38"/>
    </row>
    <row r="882" spans="4:7" x14ac:dyDescent="0.2">
      <c r="D882" s="130" t="str">
        <f>IF(ISBLANK(A882),"",VLOOKUP(A882,'Tabla de equipos'!$B$3:$D$107,3,FALSE))</f>
        <v/>
      </c>
      <c r="F882" s="132" t="str">
        <f t="shared" si="16"/>
        <v/>
      </c>
      <c r="G882" s="38"/>
    </row>
    <row r="883" spans="4:7" x14ac:dyDescent="0.2">
      <c r="D883" s="130" t="str">
        <f>IF(ISBLANK(A883),"",VLOOKUP(A883,'Tabla de equipos'!$B$3:$D$107,3,FALSE))</f>
        <v/>
      </c>
      <c r="F883" s="132" t="str">
        <f t="shared" si="16"/>
        <v/>
      </c>
      <c r="G883" s="38"/>
    </row>
    <row r="884" spans="4:7" x14ac:dyDescent="0.2">
      <c r="D884" s="130" t="str">
        <f>IF(ISBLANK(A884),"",VLOOKUP(A884,'Tabla de equipos'!$B$3:$D$107,3,FALSE))</f>
        <v/>
      </c>
      <c r="F884" s="132" t="str">
        <f t="shared" si="16"/>
        <v/>
      </c>
      <c r="G884" s="38"/>
    </row>
    <row r="885" spans="4:7" x14ac:dyDescent="0.2">
      <c r="D885" s="130" t="str">
        <f>IF(ISBLANK(A885),"",VLOOKUP(A885,'Tabla de equipos'!$B$3:$D$107,3,FALSE))</f>
        <v/>
      </c>
      <c r="F885" s="132" t="str">
        <f t="shared" si="16"/>
        <v/>
      </c>
      <c r="G885" s="38"/>
    </row>
    <row r="886" spans="4:7" x14ac:dyDescent="0.2">
      <c r="D886" s="130" t="str">
        <f>IF(ISBLANK(A886),"",VLOOKUP(A886,'Tabla de equipos'!$B$3:$D$107,3,FALSE))</f>
        <v/>
      </c>
      <c r="F886" s="132" t="str">
        <f t="shared" si="16"/>
        <v/>
      </c>
      <c r="G886" s="38"/>
    </row>
    <row r="887" spans="4:7" x14ac:dyDescent="0.2">
      <c r="D887" s="130" t="str">
        <f>IF(ISBLANK(A887),"",VLOOKUP(A887,'Tabla de equipos'!$B$3:$D$107,3,FALSE))</f>
        <v/>
      </c>
      <c r="F887" s="132" t="str">
        <f t="shared" si="16"/>
        <v/>
      </c>
      <c r="G887" s="38"/>
    </row>
    <row r="888" spans="4:7" x14ac:dyDescent="0.2">
      <c r="D888" s="130" t="str">
        <f>IF(ISBLANK(A888),"",VLOOKUP(A888,'Tabla de equipos'!$B$3:$D$107,3,FALSE))</f>
        <v/>
      </c>
      <c r="F888" s="132" t="str">
        <f t="shared" si="16"/>
        <v/>
      </c>
      <c r="G888" s="38"/>
    </row>
    <row r="889" spans="4:7" x14ac:dyDescent="0.2">
      <c r="D889" s="130" t="str">
        <f>IF(ISBLANK(A889),"",VLOOKUP(A889,'Tabla de equipos'!$B$3:$D$107,3,FALSE))</f>
        <v/>
      </c>
      <c r="F889" s="132" t="str">
        <f t="shared" si="16"/>
        <v/>
      </c>
      <c r="G889" s="38"/>
    </row>
    <row r="890" spans="4:7" x14ac:dyDescent="0.2">
      <c r="D890" s="130" t="str">
        <f>IF(ISBLANK(A890),"",VLOOKUP(A890,'Tabla de equipos'!$B$3:$D$107,3,FALSE))</f>
        <v/>
      </c>
      <c r="F890" s="132" t="str">
        <f t="shared" si="16"/>
        <v/>
      </c>
      <c r="G890" s="38"/>
    </row>
    <row r="891" spans="4:7" x14ac:dyDescent="0.2">
      <c r="D891" s="130" t="str">
        <f>IF(ISBLANK(A891),"",VLOOKUP(A891,'Tabla de equipos'!$B$3:$D$107,3,FALSE))</f>
        <v/>
      </c>
      <c r="F891" s="132" t="str">
        <f t="shared" si="16"/>
        <v/>
      </c>
      <c r="G891" s="38"/>
    </row>
    <row r="892" spans="4:7" x14ac:dyDescent="0.2">
      <c r="D892" s="130" t="str">
        <f>IF(ISBLANK(A892),"",VLOOKUP(A892,'Tabla de equipos'!$B$3:$D$107,3,FALSE))</f>
        <v/>
      </c>
      <c r="F892" s="132" t="str">
        <f t="shared" si="16"/>
        <v/>
      </c>
      <c r="G892" s="38"/>
    </row>
    <row r="893" spans="4:7" x14ac:dyDescent="0.2">
      <c r="D893" s="130" t="str">
        <f>IF(ISBLANK(A893),"",VLOOKUP(A893,'Tabla de equipos'!$B$3:$D$107,3,FALSE))</f>
        <v/>
      </c>
      <c r="F893" s="132" t="str">
        <f t="shared" si="16"/>
        <v/>
      </c>
      <c r="G893" s="38"/>
    </row>
    <row r="894" spans="4:7" x14ac:dyDescent="0.2">
      <c r="D894" s="130" t="str">
        <f>IF(ISBLANK(A894),"",VLOOKUP(A894,'Tabla de equipos'!$B$3:$D$107,3,FALSE))</f>
        <v/>
      </c>
      <c r="F894" s="132" t="str">
        <f t="shared" si="16"/>
        <v/>
      </c>
      <c r="G894" s="38"/>
    </row>
    <row r="895" spans="4:7" x14ac:dyDescent="0.2">
      <c r="D895" s="130" t="str">
        <f>IF(ISBLANK(A895),"",VLOOKUP(A895,'Tabla de equipos'!$B$3:$D$107,3,FALSE))</f>
        <v/>
      </c>
      <c r="F895" s="132" t="str">
        <f t="shared" si="16"/>
        <v/>
      </c>
      <c r="G895" s="38"/>
    </row>
    <row r="896" spans="4:7" x14ac:dyDescent="0.2">
      <c r="D896" s="130" t="str">
        <f>IF(ISBLANK(A896),"",VLOOKUP(A896,'Tabla de equipos'!$B$3:$D$107,3,FALSE))</f>
        <v/>
      </c>
      <c r="F896" s="132" t="str">
        <f t="shared" si="16"/>
        <v/>
      </c>
      <c r="G896" s="38"/>
    </row>
    <row r="897" spans="4:7" x14ac:dyDescent="0.2">
      <c r="D897" s="130" t="str">
        <f>IF(ISBLANK(A897),"",VLOOKUP(A897,'Tabla de equipos'!$B$3:$D$107,3,FALSE))</f>
        <v/>
      </c>
      <c r="F897" s="132" t="str">
        <f t="shared" si="16"/>
        <v/>
      </c>
      <c r="G897" s="38"/>
    </row>
    <row r="898" spans="4:7" x14ac:dyDescent="0.2">
      <c r="D898" s="130" t="str">
        <f>IF(ISBLANK(A898),"",VLOOKUP(A898,'Tabla de equipos'!$B$3:$D$107,3,FALSE))</f>
        <v/>
      </c>
      <c r="F898" s="132" t="str">
        <f t="shared" si="16"/>
        <v/>
      </c>
      <c r="G898" s="38"/>
    </row>
    <row r="899" spans="4:7" x14ac:dyDescent="0.2">
      <c r="D899" s="130" t="str">
        <f>IF(ISBLANK(A899),"",VLOOKUP(A899,'Tabla de equipos'!$B$3:$D$107,3,FALSE))</f>
        <v/>
      </c>
      <c r="F899" s="132" t="str">
        <f t="shared" si="16"/>
        <v/>
      </c>
      <c r="G899" s="38"/>
    </row>
    <row r="900" spans="4:7" x14ac:dyDescent="0.2">
      <c r="D900" s="130" t="str">
        <f>IF(ISBLANK(A900),"",VLOOKUP(A900,'Tabla de equipos'!$B$3:$D$107,3,FALSE))</f>
        <v/>
      </c>
      <c r="F900" s="132" t="str">
        <f t="shared" si="16"/>
        <v/>
      </c>
      <c r="G900" s="38"/>
    </row>
    <row r="901" spans="4:7" x14ac:dyDescent="0.2">
      <c r="D901" s="130" t="str">
        <f>IF(ISBLANK(A901),"",VLOOKUP(A901,'Tabla de equipos'!$B$3:$D$107,3,FALSE))</f>
        <v/>
      </c>
      <c r="F901" s="132" t="str">
        <f t="shared" si="16"/>
        <v/>
      </c>
      <c r="G901" s="38"/>
    </row>
    <row r="902" spans="4:7" x14ac:dyDescent="0.2">
      <c r="D902" s="130" t="str">
        <f>IF(ISBLANK(A902),"",VLOOKUP(A902,'Tabla de equipos'!$B$3:$D$107,3,FALSE))</f>
        <v/>
      </c>
      <c r="F902" s="132" t="str">
        <f t="shared" si="16"/>
        <v/>
      </c>
      <c r="G902" s="38"/>
    </row>
    <row r="903" spans="4:7" x14ac:dyDescent="0.2">
      <c r="D903" s="130" t="str">
        <f>IF(ISBLANK(A903),"",VLOOKUP(A903,'Tabla de equipos'!$B$3:$D$107,3,FALSE))</f>
        <v/>
      </c>
      <c r="F903" s="132" t="str">
        <f t="shared" si="16"/>
        <v/>
      </c>
      <c r="G903" s="38"/>
    </row>
    <row r="904" spans="4:7" x14ac:dyDescent="0.2">
      <c r="D904" s="130" t="str">
        <f>IF(ISBLANK(A904),"",VLOOKUP(A904,'Tabla de equipos'!$B$3:$D$107,3,FALSE))</f>
        <v/>
      </c>
      <c r="F904" s="132" t="str">
        <f t="shared" si="16"/>
        <v/>
      </c>
      <c r="G904" s="38"/>
    </row>
    <row r="905" spans="4:7" x14ac:dyDescent="0.2">
      <c r="D905" s="130" t="str">
        <f>IF(ISBLANK(A905),"",VLOOKUP(A905,'Tabla de equipos'!$B$3:$D$107,3,FALSE))</f>
        <v/>
      </c>
      <c r="F905" s="132" t="str">
        <f t="shared" si="16"/>
        <v/>
      </c>
      <c r="G905" s="38"/>
    </row>
    <row r="906" spans="4:7" x14ac:dyDescent="0.2">
      <c r="D906" s="130" t="str">
        <f>IF(ISBLANK(A906),"",VLOOKUP(A906,'Tabla de equipos'!$B$3:$D$107,3,FALSE))</f>
        <v/>
      </c>
      <c r="F906" s="132" t="str">
        <f t="shared" si="16"/>
        <v/>
      </c>
      <c r="G906" s="38"/>
    </row>
    <row r="907" spans="4:7" x14ac:dyDescent="0.2">
      <c r="D907" s="130" t="str">
        <f>IF(ISBLANK(A907),"",VLOOKUP(A907,'Tabla de equipos'!$B$3:$D$107,3,FALSE))</f>
        <v/>
      </c>
      <c r="F907" s="132" t="str">
        <f t="shared" si="16"/>
        <v/>
      </c>
      <c r="G907" s="38"/>
    </row>
    <row r="908" spans="4:7" x14ac:dyDescent="0.2">
      <c r="D908" s="130" t="str">
        <f>IF(ISBLANK(A908),"",VLOOKUP(A908,'Tabla de equipos'!$B$3:$D$107,3,FALSE))</f>
        <v/>
      </c>
      <c r="F908" s="132" t="str">
        <f t="shared" si="16"/>
        <v/>
      </c>
      <c r="G908" s="38"/>
    </row>
    <row r="909" spans="4:7" x14ac:dyDescent="0.2">
      <c r="D909" s="130" t="str">
        <f>IF(ISBLANK(A909),"",VLOOKUP(A909,'Tabla de equipos'!$B$3:$D$107,3,FALSE))</f>
        <v/>
      </c>
      <c r="F909" s="132" t="str">
        <f t="shared" si="16"/>
        <v/>
      </c>
      <c r="G909" s="38"/>
    </row>
    <row r="910" spans="4:7" x14ac:dyDescent="0.2">
      <c r="D910" s="130" t="str">
        <f>IF(ISBLANK(A910),"",VLOOKUP(A910,'Tabla de equipos'!$B$3:$D$107,3,FALSE))</f>
        <v/>
      </c>
      <c r="F910" s="132" t="str">
        <f t="shared" si="16"/>
        <v/>
      </c>
      <c r="G910" s="38"/>
    </row>
    <row r="911" spans="4:7" x14ac:dyDescent="0.2">
      <c r="D911" s="130" t="str">
        <f>IF(ISBLANK(A911),"",VLOOKUP(A911,'Tabla de equipos'!$B$3:$D$107,3,FALSE))</f>
        <v/>
      </c>
      <c r="F911" s="132" t="str">
        <f t="shared" si="16"/>
        <v/>
      </c>
      <c r="G911" s="38"/>
    </row>
    <row r="912" spans="4:7" x14ac:dyDescent="0.2">
      <c r="D912" s="130" t="str">
        <f>IF(ISBLANK(A912),"",VLOOKUP(A912,'Tabla de equipos'!$B$3:$D$107,3,FALSE))</f>
        <v/>
      </c>
      <c r="F912" s="132" t="str">
        <f t="shared" si="16"/>
        <v/>
      </c>
      <c r="G912" s="38"/>
    </row>
    <row r="913" spans="4:7" x14ac:dyDescent="0.2">
      <c r="D913" s="130" t="str">
        <f>IF(ISBLANK(A913),"",VLOOKUP(A913,'Tabla de equipos'!$B$3:$D$107,3,FALSE))</f>
        <v/>
      </c>
      <c r="F913" s="132" t="str">
        <f t="shared" si="16"/>
        <v/>
      </c>
      <c r="G913" s="38"/>
    </row>
    <row r="914" spans="4:7" x14ac:dyDescent="0.2">
      <c r="D914" s="130" t="str">
        <f>IF(ISBLANK(A914),"",VLOOKUP(A914,'Tabla de equipos'!$B$3:$D$107,3,FALSE))</f>
        <v/>
      </c>
      <c r="F914" s="132" t="str">
        <f t="shared" si="16"/>
        <v/>
      </c>
      <c r="G914" s="38"/>
    </row>
    <row r="915" spans="4:7" x14ac:dyDescent="0.2">
      <c r="D915" s="130" t="str">
        <f>IF(ISBLANK(A915),"",VLOOKUP(A915,'Tabla de equipos'!$B$3:$D$107,3,FALSE))</f>
        <v/>
      </c>
      <c r="F915" s="132" t="str">
        <f t="shared" si="16"/>
        <v/>
      </c>
      <c r="G915" s="38"/>
    </row>
    <row r="916" spans="4:7" x14ac:dyDescent="0.2">
      <c r="D916" s="130" t="str">
        <f>IF(ISBLANK(A916),"",VLOOKUP(A916,'Tabla de equipos'!$B$3:$D$107,3,FALSE))</f>
        <v/>
      </c>
      <c r="F916" s="132" t="str">
        <f t="shared" ref="F916:F979" si="17">IF(AND(E916="",A916=""),"",IF(AND(A916&lt;&gt;"",E916=""),"Falta incluir unidades",IF(AND(A916&lt;&gt;"",E916&gt;0),"","Falta elegir equipo/soporte")))</f>
        <v/>
      </c>
      <c r="G916" s="38"/>
    </row>
    <row r="917" spans="4:7" x14ac:dyDescent="0.2">
      <c r="D917" s="130" t="str">
        <f>IF(ISBLANK(A917),"",VLOOKUP(A917,'Tabla de equipos'!$B$3:$D$107,3,FALSE))</f>
        <v/>
      </c>
      <c r="F917" s="132" t="str">
        <f t="shared" si="17"/>
        <v/>
      </c>
      <c r="G917" s="38"/>
    </row>
    <row r="918" spans="4:7" x14ac:dyDescent="0.2">
      <c r="D918" s="130" t="str">
        <f>IF(ISBLANK(A918),"",VLOOKUP(A918,'Tabla de equipos'!$B$3:$D$107,3,FALSE))</f>
        <v/>
      </c>
      <c r="F918" s="132" t="str">
        <f t="shared" si="17"/>
        <v/>
      </c>
      <c r="G918" s="38"/>
    </row>
    <row r="919" spans="4:7" x14ac:dyDescent="0.2">
      <c r="D919" s="130" t="str">
        <f>IF(ISBLANK(A919),"",VLOOKUP(A919,'Tabla de equipos'!$B$3:$D$107,3,FALSE))</f>
        <v/>
      </c>
      <c r="F919" s="132" t="str">
        <f t="shared" si="17"/>
        <v/>
      </c>
      <c r="G919" s="38"/>
    </row>
    <row r="920" spans="4:7" x14ac:dyDescent="0.2">
      <c r="D920" s="130" t="str">
        <f>IF(ISBLANK(A920),"",VLOOKUP(A920,'Tabla de equipos'!$B$3:$D$107,3,FALSE))</f>
        <v/>
      </c>
      <c r="F920" s="132" t="str">
        <f t="shared" si="17"/>
        <v/>
      </c>
      <c r="G920" s="38"/>
    </row>
    <row r="921" spans="4:7" x14ac:dyDescent="0.2">
      <c r="D921" s="130" t="str">
        <f>IF(ISBLANK(A921),"",VLOOKUP(A921,'Tabla de equipos'!$B$3:$D$107,3,FALSE))</f>
        <v/>
      </c>
      <c r="F921" s="132" t="str">
        <f t="shared" si="17"/>
        <v/>
      </c>
      <c r="G921" s="38"/>
    </row>
    <row r="922" spans="4:7" x14ac:dyDescent="0.2">
      <c r="D922" s="130" t="str">
        <f>IF(ISBLANK(A922),"",VLOOKUP(A922,'Tabla de equipos'!$B$3:$D$107,3,FALSE))</f>
        <v/>
      </c>
      <c r="F922" s="132" t="str">
        <f t="shared" si="17"/>
        <v/>
      </c>
      <c r="G922" s="38"/>
    </row>
    <row r="923" spans="4:7" x14ac:dyDescent="0.2">
      <c r="D923" s="130" t="str">
        <f>IF(ISBLANK(A923),"",VLOOKUP(A923,'Tabla de equipos'!$B$3:$D$107,3,FALSE))</f>
        <v/>
      </c>
      <c r="F923" s="132" t="str">
        <f t="shared" si="17"/>
        <v/>
      </c>
      <c r="G923" s="38"/>
    </row>
    <row r="924" spans="4:7" x14ac:dyDescent="0.2">
      <c r="D924" s="130" t="str">
        <f>IF(ISBLANK(A924),"",VLOOKUP(A924,'Tabla de equipos'!$B$3:$D$107,3,FALSE))</f>
        <v/>
      </c>
      <c r="F924" s="132" t="str">
        <f t="shared" si="17"/>
        <v/>
      </c>
      <c r="G924" s="38"/>
    </row>
    <row r="925" spans="4:7" x14ac:dyDescent="0.2">
      <c r="D925" s="130" t="str">
        <f>IF(ISBLANK(A925),"",VLOOKUP(A925,'Tabla de equipos'!$B$3:$D$107,3,FALSE))</f>
        <v/>
      </c>
      <c r="F925" s="132" t="str">
        <f t="shared" si="17"/>
        <v/>
      </c>
      <c r="G925" s="38"/>
    </row>
    <row r="926" spans="4:7" x14ac:dyDescent="0.2">
      <c r="D926" s="130" t="str">
        <f>IF(ISBLANK(A926),"",VLOOKUP(A926,'Tabla de equipos'!$B$3:$D$107,3,FALSE))</f>
        <v/>
      </c>
      <c r="F926" s="132" t="str">
        <f t="shared" si="17"/>
        <v/>
      </c>
      <c r="G926" s="38"/>
    </row>
    <row r="927" spans="4:7" x14ac:dyDescent="0.2">
      <c r="D927" s="130" t="str">
        <f>IF(ISBLANK(A927),"",VLOOKUP(A927,'Tabla de equipos'!$B$3:$D$107,3,FALSE))</f>
        <v/>
      </c>
      <c r="F927" s="132" t="str">
        <f t="shared" si="17"/>
        <v/>
      </c>
      <c r="G927" s="38"/>
    </row>
    <row r="928" spans="4:7" x14ac:dyDescent="0.2">
      <c r="D928" s="130" t="str">
        <f>IF(ISBLANK(A928),"",VLOOKUP(A928,'Tabla de equipos'!$B$3:$D$107,3,FALSE))</f>
        <v/>
      </c>
      <c r="F928" s="132" t="str">
        <f t="shared" si="17"/>
        <v/>
      </c>
      <c r="G928" s="38"/>
    </row>
    <row r="929" spans="4:7" x14ac:dyDescent="0.2">
      <c r="D929" s="130" t="str">
        <f>IF(ISBLANK(A929),"",VLOOKUP(A929,'Tabla de equipos'!$B$3:$D$107,3,FALSE))</f>
        <v/>
      </c>
      <c r="F929" s="132" t="str">
        <f t="shared" si="17"/>
        <v/>
      </c>
      <c r="G929" s="38"/>
    </row>
    <row r="930" spans="4:7" x14ac:dyDescent="0.2">
      <c r="D930" s="130" t="str">
        <f>IF(ISBLANK(A930),"",VLOOKUP(A930,'Tabla de equipos'!$B$3:$D$107,3,FALSE))</f>
        <v/>
      </c>
      <c r="F930" s="132" t="str">
        <f t="shared" si="17"/>
        <v/>
      </c>
      <c r="G930" s="38"/>
    </row>
    <row r="931" spans="4:7" x14ac:dyDescent="0.2">
      <c r="D931" s="130" t="str">
        <f>IF(ISBLANK(A931),"",VLOOKUP(A931,'Tabla de equipos'!$B$3:$D$107,3,FALSE))</f>
        <v/>
      </c>
      <c r="F931" s="132" t="str">
        <f t="shared" si="17"/>
        <v/>
      </c>
      <c r="G931" s="38"/>
    </row>
    <row r="932" spans="4:7" x14ac:dyDescent="0.2">
      <c r="D932" s="130" t="str">
        <f>IF(ISBLANK(A932),"",VLOOKUP(A932,'Tabla de equipos'!$B$3:$D$107,3,FALSE))</f>
        <v/>
      </c>
      <c r="F932" s="132" t="str">
        <f t="shared" si="17"/>
        <v/>
      </c>
      <c r="G932" s="38"/>
    </row>
    <row r="933" spans="4:7" x14ac:dyDescent="0.2">
      <c r="D933" s="130" t="str">
        <f>IF(ISBLANK(A933),"",VLOOKUP(A933,'Tabla de equipos'!$B$3:$D$107,3,FALSE))</f>
        <v/>
      </c>
      <c r="F933" s="132" t="str">
        <f t="shared" si="17"/>
        <v/>
      </c>
      <c r="G933" s="38"/>
    </row>
    <row r="934" spans="4:7" x14ac:dyDescent="0.2">
      <c r="D934" s="130" t="str">
        <f>IF(ISBLANK(A934),"",VLOOKUP(A934,'Tabla de equipos'!$B$3:$D$107,3,FALSE))</f>
        <v/>
      </c>
      <c r="F934" s="132" t="str">
        <f t="shared" si="17"/>
        <v/>
      </c>
      <c r="G934" s="38"/>
    </row>
    <row r="935" spans="4:7" x14ac:dyDescent="0.2">
      <c r="D935" s="130" t="str">
        <f>IF(ISBLANK(A935),"",VLOOKUP(A935,'Tabla de equipos'!$B$3:$D$107,3,FALSE))</f>
        <v/>
      </c>
      <c r="F935" s="132" t="str">
        <f t="shared" si="17"/>
        <v/>
      </c>
      <c r="G935" s="38"/>
    </row>
    <row r="936" spans="4:7" x14ac:dyDescent="0.2">
      <c r="D936" s="130" t="str">
        <f>IF(ISBLANK(A936),"",VLOOKUP(A936,'Tabla de equipos'!$B$3:$D$107,3,FALSE))</f>
        <v/>
      </c>
      <c r="F936" s="132" t="str">
        <f t="shared" si="17"/>
        <v/>
      </c>
      <c r="G936" s="38"/>
    </row>
    <row r="937" spans="4:7" x14ac:dyDescent="0.2">
      <c r="D937" s="130" t="str">
        <f>IF(ISBLANK(A937),"",VLOOKUP(A937,'Tabla de equipos'!$B$3:$D$107,3,FALSE))</f>
        <v/>
      </c>
      <c r="F937" s="132" t="str">
        <f t="shared" si="17"/>
        <v/>
      </c>
      <c r="G937" s="38"/>
    </row>
    <row r="938" spans="4:7" x14ac:dyDescent="0.2">
      <c r="D938" s="130" t="str">
        <f>IF(ISBLANK(A938),"",VLOOKUP(A938,'Tabla de equipos'!$B$3:$D$107,3,FALSE))</f>
        <v/>
      </c>
      <c r="F938" s="132" t="str">
        <f t="shared" si="17"/>
        <v/>
      </c>
      <c r="G938" s="38"/>
    </row>
    <row r="939" spans="4:7" x14ac:dyDescent="0.2">
      <c r="D939" s="130" t="str">
        <f>IF(ISBLANK(A939),"",VLOOKUP(A939,'Tabla de equipos'!$B$3:$D$107,3,FALSE))</f>
        <v/>
      </c>
      <c r="F939" s="132" t="str">
        <f t="shared" si="17"/>
        <v/>
      </c>
      <c r="G939" s="38"/>
    </row>
    <row r="940" spans="4:7" x14ac:dyDescent="0.2">
      <c r="D940" s="130" t="str">
        <f>IF(ISBLANK(A940),"",VLOOKUP(A940,'Tabla de equipos'!$B$3:$D$107,3,FALSE))</f>
        <v/>
      </c>
      <c r="F940" s="132" t="str">
        <f t="shared" si="17"/>
        <v/>
      </c>
      <c r="G940" s="38"/>
    </row>
    <row r="941" spans="4:7" x14ac:dyDescent="0.2">
      <c r="D941" s="130" t="str">
        <f>IF(ISBLANK(A941),"",VLOOKUP(A941,'Tabla de equipos'!$B$3:$D$107,3,FALSE))</f>
        <v/>
      </c>
      <c r="F941" s="132" t="str">
        <f t="shared" si="17"/>
        <v/>
      </c>
      <c r="G941" s="38"/>
    </row>
    <row r="942" spans="4:7" x14ac:dyDescent="0.2">
      <c r="D942" s="130" t="str">
        <f>IF(ISBLANK(A942),"",VLOOKUP(A942,'Tabla de equipos'!$B$3:$D$107,3,FALSE))</f>
        <v/>
      </c>
      <c r="F942" s="132" t="str">
        <f t="shared" si="17"/>
        <v/>
      </c>
      <c r="G942" s="38"/>
    </row>
    <row r="943" spans="4:7" x14ac:dyDescent="0.2">
      <c r="D943" s="130" t="str">
        <f>IF(ISBLANK(A943),"",VLOOKUP(A943,'Tabla de equipos'!$B$3:$D$107,3,FALSE))</f>
        <v/>
      </c>
      <c r="F943" s="132" t="str">
        <f t="shared" si="17"/>
        <v/>
      </c>
      <c r="G943" s="38"/>
    </row>
    <row r="944" spans="4:7" x14ac:dyDescent="0.2">
      <c r="D944" s="130" t="str">
        <f>IF(ISBLANK(A944),"",VLOOKUP(A944,'Tabla de equipos'!$B$3:$D$107,3,FALSE))</f>
        <v/>
      </c>
      <c r="F944" s="132" t="str">
        <f t="shared" si="17"/>
        <v/>
      </c>
      <c r="G944" s="38"/>
    </row>
    <row r="945" spans="4:7" x14ac:dyDescent="0.2">
      <c r="D945" s="130" t="str">
        <f>IF(ISBLANK(A945),"",VLOOKUP(A945,'Tabla de equipos'!$B$3:$D$107,3,FALSE))</f>
        <v/>
      </c>
      <c r="F945" s="132" t="str">
        <f t="shared" si="17"/>
        <v/>
      </c>
      <c r="G945" s="38"/>
    </row>
    <row r="946" spans="4:7" x14ac:dyDescent="0.2">
      <c r="D946" s="130" t="str">
        <f>IF(ISBLANK(A946),"",VLOOKUP(A946,'Tabla de equipos'!$B$3:$D$107,3,FALSE))</f>
        <v/>
      </c>
      <c r="F946" s="132" t="str">
        <f t="shared" si="17"/>
        <v/>
      </c>
      <c r="G946" s="38"/>
    </row>
    <row r="947" spans="4:7" x14ac:dyDescent="0.2">
      <c r="D947" s="130" t="str">
        <f>IF(ISBLANK(A947),"",VLOOKUP(A947,'Tabla de equipos'!$B$3:$D$107,3,FALSE))</f>
        <v/>
      </c>
      <c r="F947" s="132" t="str">
        <f t="shared" si="17"/>
        <v/>
      </c>
      <c r="G947" s="38"/>
    </row>
    <row r="948" spans="4:7" x14ac:dyDescent="0.2">
      <c r="D948" s="130" t="str">
        <f>IF(ISBLANK(A948),"",VLOOKUP(A948,'Tabla de equipos'!$B$3:$D$107,3,FALSE))</f>
        <v/>
      </c>
      <c r="F948" s="132" t="str">
        <f t="shared" si="17"/>
        <v/>
      </c>
      <c r="G948" s="38"/>
    </row>
    <row r="949" spans="4:7" x14ac:dyDescent="0.2">
      <c r="D949" s="130" t="str">
        <f>IF(ISBLANK(A949),"",VLOOKUP(A949,'Tabla de equipos'!$B$3:$D$107,3,FALSE))</f>
        <v/>
      </c>
      <c r="F949" s="132" t="str">
        <f t="shared" si="17"/>
        <v/>
      </c>
      <c r="G949" s="38"/>
    </row>
    <row r="950" spans="4:7" x14ac:dyDescent="0.2">
      <c r="D950" s="130" t="str">
        <f>IF(ISBLANK(A950),"",VLOOKUP(A950,'Tabla de equipos'!$B$3:$D$107,3,FALSE))</f>
        <v/>
      </c>
      <c r="F950" s="132" t="str">
        <f t="shared" si="17"/>
        <v/>
      </c>
      <c r="G950" s="38"/>
    </row>
    <row r="951" spans="4:7" x14ac:dyDescent="0.2">
      <c r="D951" s="130" t="str">
        <f>IF(ISBLANK(A951),"",VLOOKUP(A951,'Tabla de equipos'!$B$3:$D$107,3,FALSE))</f>
        <v/>
      </c>
      <c r="F951" s="132" t="str">
        <f t="shared" si="17"/>
        <v/>
      </c>
      <c r="G951" s="38"/>
    </row>
    <row r="952" spans="4:7" x14ac:dyDescent="0.2">
      <c r="D952" s="130" t="str">
        <f>IF(ISBLANK(A952),"",VLOOKUP(A952,'Tabla de equipos'!$B$3:$D$107,3,FALSE))</f>
        <v/>
      </c>
      <c r="F952" s="132" t="str">
        <f t="shared" si="17"/>
        <v/>
      </c>
      <c r="G952" s="38"/>
    </row>
    <row r="953" spans="4:7" x14ac:dyDescent="0.2">
      <c r="D953" s="130" t="str">
        <f>IF(ISBLANK(A953),"",VLOOKUP(A953,'Tabla de equipos'!$B$3:$D$107,3,FALSE))</f>
        <v/>
      </c>
      <c r="F953" s="132" t="str">
        <f t="shared" si="17"/>
        <v/>
      </c>
      <c r="G953" s="38"/>
    </row>
    <row r="954" spans="4:7" x14ac:dyDescent="0.2">
      <c r="D954" s="130" t="str">
        <f>IF(ISBLANK(A954),"",VLOOKUP(A954,'Tabla de equipos'!$B$3:$D$107,3,FALSE))</f>
        <v/>
      </c>
      <c r="F954" s="132" t="str">
        <f t="shared" si="17"/>
        <v/>
      </c>
      <c r="G954" s="38"/>
    </row>
    <row r="955" spans="4:7" x14ac:dyDescent="0.2">
      <c r="D955" s="130" t="str">
        <f>IF(ISBLANK(A955),"",VLOOKUP(A955,'Tabla de equipos'!$B$3:$D$107,3,FALSE))</f>
        <v/>
      </c>
      <c r="F955" s="132" t="str">
        <f t="shared" si="17"/>
        <v/>
      </c>
      <c r="G955" s="38"/>
    </row>
    <row r="956" spans="4:7" x14ac:dyDescent="0.2">
      <c r="D956" s="130" t="str">
        <f>IF(ISBLANK(A956),"",VLOOKUP(A956,'Tabla de equipos'!$B$3:$D$107,3,FALSE))</f>
        <v/>
      </c>
      <c r="F956" s="132" t="str">
        <f t="shared" si="17"/>
        <v/>
      </c>
      <c r="G956" s="38"/>
    </row>
    <row r="957" spans="4:7" x14ac:dyDescent="0.2">
      <c r="D957" s="130" t="str">
        <f>IF(ISBLANK(A957),"",VLOOKUP(A957,'Tabla de equipos'!$B$3:$D$107,3,FALSE))</f>
        <v/>
      </c>
      <c r="F957" s="132" t="str">
        <f t="shared" si="17"/>
        <v/>
      </c>
      <c r="G957" s="38"/>
    </row>
    <row r="958" spans="4:7" x14ac:dyDescent="0.2">
      <c r="D958" s="130" t="str">
        <f>IF(ISBLANK(A958),"",VLOOKUP(A958,'Tabla de equipos'!$B$3:$D$107,3,FALSE))</f>
        <v/>
      </c>
      <c r="F958" s="132" t="str">
        <f t="shared" si="17"/>
        <v/>
      </c>
      <c r="G958" s="38"/>
    </row>
    <row r="959" spans="4:7" x14ac:dyDescent="0.2">
      <c r="D959" s="130" t="str">
        <f>IF(ISBLANK(A959),"",VLOOKUP(A959,'Tabla de equipos'!$B$3:$D$107,3,FALSE))</f>
        <v/>
      </c>
      <c r="F959" s="132" t="str">
        <f t="shared" si="17"/>
        <v/>
      </c>
      <c r="G959" s="38"/>
    </row>
    <row r="960" spans="4:7" x14ac:dyDescent="0.2">
      <c r="D960" s="130" t="str">
        <f>IF(ISBLANK(A960),"",VLOOKUP(A960,'Tabla de equipos'!$B$3:$D$107,3,FALSE))</f>
        <v/>
      </c>
      <c r="F960" s="132" t="str">
        <f t="shared" si="17"/>
        <v/>
      </c>
      <c r="G960" s="38"/>
    </row>
    <row r="961" spans="4:7" x14ac:dyDescent="0.2">
      <c r="D961" s="130" t="str">
        <f>IF(ISBLANK(A961),"",VLOOKUP(A961,'Tabla de equipos'!$B$3:$D$107,3,FALSE))</f>
        <v/>
      </c>
      <c r="F961" s="132" t="str">
        <f t="shared" si="17"/>
        <v/>
      </c>
      <c r="G961" s="38"/>
    </row>
    <row r="962" spans="4:7" x14ac:dyDescent="0.2">
      <c r="D962" s="130" t="str">
        <f>IF(ISBLANK(A962),"",VLOOKUP(A962,'Tabla de equipos'!$B$3:$D$107,3,FALSE))</f>
        <v/>
      </c>
      <c r="F962" s="132" t="str">
        <f t="shared" si="17"/>
        <v/>
      </c>
      <c r="G962" s="38"/>
    </row>
    <row r="963" spans="4:7" x14ac:dyDescent="0.2">
      <c r="D963" s="130" t="str">
        <f>IF(ISBLANK(A963),"",VLOOKUP(A963,'Tabla de equipos'!$B$3:$D$107,3,FALSE))</f>
        <v/>
      </c>
      <c r="F963" s="132" t="str">
        <f t="shared" si="17"/>
        <v/>
      </c>
      <c r="G963" s="38"/>
    </row>
    <row r="964" spans="4:7" x14ac:dyDescent="0.2">
      <c r="D964" s="130" t="str">
        <f>IF(ISBLANK(A964),"",VLOOKUP(A964,'Tabla de equipos'!$B$3:$D$107,3,FALSE))</f>
        <v/>
      </c>
      <c r="F964" s="132" t="str">
        <f t="shared" si="17"/>
        <v/>
      </c>
      <c r="G964" s="38"/>
    </row>
    <row r="965" spans="4:7" x14ac:dyDescent="0.2">
      <c r="D965" s="130" t="str">
        <f>IF(ISBLANK(A965),"",VLOOKUP(A965,'Tabla de equipos'!$B$3:$D$107,3,FALSE))</f>
        <v/>
      </c>
      <c r="F965" s="132" t="str">
        <f t="shared" si="17"/>
        <v/>
      </c>
      <c r="G965" s="38"/>
    </row>
    <row r="966" spans="4:7" x14ac:dyDescent="0.2">
      <c r="D966" s="130" t="str">
        <f>IF(ISBLANK(A966),"",VLOOKUP(A966,'Tabla de equipos'!$B$3:$D$107,3,FALSE))</f>
        <v/>
      </c>
      <c r="F966" s="132" t="str">
        <f t="shared" si="17"/>
        <v/>
      </c>
      <c r="G966" s="38"/>
    </row>
    <row r="967" spans="4:7" x14ac:dyDescent="0.2">
      <c r="D967" s="130" t="str">
        <f>IF(ISBLANK(A967),"",VLOOKUP(A967,'Tabla de equipos'!$B$3:$D$107,3,FALSE))</f>
        <v/>
      </c>
      <c r="F967" s="132" t="str">
        <f t="shared" si="17"/>
        <v/>
      </c>
      <c r="G967" s="38"/>
    </row>
    <row r="968" spans="4:7" x14ac:dyDescent="0.2">
      <c r="D968" s="130" t="str">
        <f>IF(ISBLANK(A968),"",VLOOKUP(A968,'Tabla de equipos'!$B$3:$D$107,3,FALSE))</f>
        <v/>
      </c>
      <c r="F968" s="132" t="str">
        <f t="shared" si="17"/>
        <v/>
      </c>
      <c r="G968" s="38"/>
    </row>
    <row r="969" spans="4:7" x14ac:dyDescent="0.2">
      <c r="D969" s="130" t="str">
        <f>IF(ISBLANK(A969),"",VLOOKUP(A969,'Tabla de equipos'!$B$3:$D$107,3,FALSE))</f>
        <v/>
      </c>
      <c r="F969" s="132" t="str">
        <f t="shared" si="17"/>
        <v/>
      </c>
      <c r="G969" s="38"/>
    </row>
    <row r="970" spans="4:7" x14ac:dyDescent="0.2">
      <c r="D970" s="130" t="str">
        <f>IF(ISBLANK(A970),"",VLOOKUP(A970,'Tabla de equipos'!$B$3:$D$107,3,FALSE))</f>
        <v/>
      </c>
      <c r="F970" s="132" t="str">
        <f t="shared" si="17"/>
        <v/>
      </c>
      <c r="G970" s="38"/>
    </row>
    <row r="971" spans="4:7" x14ac:dyDescent="0.2">
      <c r="D971" s="130" t="str">
        <f>IF(ISBLANK(A971),"",VLOOKUP(A971,'Tabla de equipos'!$B$3:$D$107,3,FALSE))</f>
        <v/>
      </c>
      <c r="F971" s="132" t="str">
        <f t="shared" si="17"/>
        <v/>
      </c>
      <c r="G971" s="38"/>
    </row>
    <row r="972" spans="4:7" x14ac:dyDescent="0.2">
      <c r="D972" s="130" t="str">
        <f>IF(ISBLANK(A972),"",VLOOKUP(A972,'Tabla de equipos'!$B$3:$D$107,3,FALSE))</f>
        <v/>
      </c>
      <c r="F972" s="132" t="str">
        <f t="shared" si="17"/>
        <v/>
      </c>
      <c r="G972" s="38"/>
    </row>
    <row r="973" spans="4:7" x14ac:dyDescent="0.2">
      <c r="D973" s="130" t="str">
        <f>IF(ISBLANK(A973),"",VLOOKUP(A973,'Tabla de equipos'!$B$3:$D$107,3,FALSE))</f>
        <v/>
      </c>
      <c r="F973" s="132" t="str">
        <f t="shared" si="17"/>
        <v/>
      </c>
      <c r="G973" s="38"/>
    </row>
    <row r="974" spans="4:7" x14ac:dyDescent="0.2">
      <c r="D974" s="130" t="str">
        <f>IF(ISBLANK(A974),"",VLOOKUP(A974,'Tabla de equipos'!$B$3:$D$107,3,FALSE))</f>
        <v/>
      </c>
      <c r="F974" s="132" t="str">
        <f t="shared" si="17"/>
        <v/>
      </c>
      <c r="G974" s="38"/>
    </row>
    <row r="975" spans="4:7" x14ac:dyDescent="0.2">
      <c r="D975" s="130" t="str">
        <f>IF(ISBLANK(A975),"",VLOOKUP(A975,'Tabla de equipos'!$B$3:$D$107,3,FALSE))</f>
        <v/>
      </c>
      <c r="F975" s="132" t="str">
        <f t="shared" si="17"/>
        <v/>
      </c>
      <c r="G975" s="38"/>
    </row>
    <row r="976" spans="4:7" x14ac:dyDescent="0.2">
      <c r="D976" s="130" t="str">
        <f>IF(ISBLANK(A976),"",VLOOKUP(A976,'Tabla de equipos'!$B$3:$D$107,3,FALSE))</f>
        <v/>
      </c>
      <c r="F976" s="132" t="str">
        <f t="shared" si="17"/>
        <v/>
      </c>
      <c r="G976" s="38"/>
    </row>
    <row r="977" spans="4:7" x14ac:dyDescent="0.2">
      <c r="D977" s="130" t="str">
        <f>IF(ISBLANK(A977),"",VLOOKUP(A977,'Tabla de equipos'!$B$3:$D$107,3,FALSE))</f>
        <v/>
      </c>
      <c r="F977" s="132" t="str">
        <f t="shared" si="17"/>
        <v/>
      </c>
      <c r="G977" s="38"/>
    </row>
    <row r="978" spans="4:7" x14ac:dyDescent="0.2">
      <c r="D978" s="130" t="str">
        <f>IF(ISBLANK(A978),"",VLOOKUP(A978,'Tabla de equipos'!$B$3:$D$107,3,FALSE))</f>
        <v/>
      </c>
      <c r="F978" s="132" t="str">
        <f t="shared" si="17"/>
        <v/>
      </c>
      <c r="G978" s="38"/>
    </row>
    <row r="979" spans="4:7" x14ac:dyDescent="0.2">
      <c r="D979" s="130" t="str">
        <f>IF(ISBLANK(A979),"",VLOOKUP(A979,'Tabla de equipos'!$B$3:$D$107,3,FALSE))</f>
        <v/>
      </c>
      <c r="F979" s="132" t="str">
        <f t="shared" si="17"/>
        <v/>
      </c>
      <c r="G979" s="38"/>
    </row>
    <row r="980" spans="4:7" x14ac:dyDescent="0.2">
      <c r="D980" s="130" t="str">
        <f>IF(ISBLANK(A980),"",VLOOKUP(A980,'Tabla de equipos'!$B$3:$D$107,3,FALSE))</f>
        <v/>
      </c>
      <c r="F980" s="132" t="str">
        <f t="shared" ref="F980:F1000" si="18">IF(AND(E980="",A980=""),"",IF(AND(A980&lt;&gt;"",E980=""),"Falta incluir unidades",IF(AND(A980&lt;&gt;"",E980&gt;0),"","Falta elegir equipo/soporte")))</f>
        <v/>
      </c>
      <c r="G980" s="38"/>
    </row>
    <row r="981" spans="4:7" x14ac:dyDescent="0.2">
      <c r="D981" s="130" t="str">
        <f>IF(ISBLANK(A981),"",VLOOKUP(A981,'Tabla de equipos'!$B$3:$D$107,3,FALSE))</f>
        <v/>
      </c>
      <c r="F981" s="132" t="str">
        <f t="shared" si="18"/>
        <v/>
      </c>
      <c r="G981" s="38"/>
    </row>
    <row r="982" spans="4:7" x14ac:dyDescent="0.2">
      <c r="D982" s="130" t="str">
        <f>IF(ISBLANK(A982),"",VLOOKUP(A982,'Tabla de equipos'!$B$3:$D$107,3,FALSE))</f>
        <v/>
      </c>
      <c r="F982" s="132" t="str">
        <f t="shared" si="18"/>
        <v/>
      </c>
      <c r="G982" s="38"/>
    </row>
    <row r="983" spans="4:7" x14ac:dyDescent="0.2">
      <c r="D983" s="130" t="str">
        <f>IF(ISBLANK(A983),"",VLOOKUP(A983,'Tabla de equipos'!$B$3:$D$107,3,FALSE))</f>
        <v/>
      </c>
      <c r="F983" s="132" t="str">
        <f t="shared" si="18"/>
        <v/>
      </c>
      <c r="G983" s="38"/>
    </row>
    <row r="984" spans="4:7" x14ac:dyDescent="0.2">
      <c r="D984" s="130" t="str">
        <f>IF(ISBLANK(A984),"",VLOOKUP(A984,'Tabla de equipos'!$B$3:$D$107,3,FALSE))</f>
        <v/>
      </c>
      <c r="F984" s="132" t="str">
        <f t="shared" si="18"/>
        <v/>
      </c>
      <c r="G984" s="38"/>
    </row>
    <row r="985" spans="4:7" x14ac:dyDescent="0.2">
      <c r="D985" s="130" t="str">
        <f>IF(ISBLANK(A985),"",VLOOKUP(A985,'Tabla de equipos'!$B$3:$D$107,3,FALSE))</f>
        <v/>
      </c>
      <c r="F985" s="132" t="str">
        <f t="shared" si="18"/>
        <v/>
      </c>
      <c r="G985" s="38"/>
    </row>
    <row r="986" spans="4:7" x14ac:dyDescent="0.2">
      <c r="D986" s="130" t="str">
        <f>IF(ISBLANK(A986),"",VLOOKUP(A986,'Tabla de equipos'!$B$3:$D$107,3,FALSE))</f>
        <v/>
      </c>
      <c r="F986" s="132" t="str">
        <f t="shared" si="18"/>
        <v/>
      </c>
      <c r="G986" s="38"/>
    </row>
    <row r="987" spans="4:7" x14ac:dyDescent="0.2">
      <c r="D987" s="130" t="str">
        <f>IF(ISBLANK(A987),"",VLOOKUP(A987,'Tabla de equipos'!$B$3:$D$107,3,FALSE))</f>
        <v/>
      </c>
      <c r="F987" s="132" t="str">
        <f t="shared" si="18"/>
        <v/>
      </c>
      <c r="G987" s="38"/>
    </row>
    <row r="988" spans="4:7" x14ac:dyDescent="0.2">
      <c r="D988" s="130" t="str">
        <f>IF(ISBLANK(A988),"",VLOOKUP(A988,'Tabla de equipos'!$B$3:$D$107,3,FALSE))</f>
        <v/>
      </c>
      <c r="F988" s="132" t="str">
        <f t="shared" si="18"/>
        <v/>
      </c>
      <c r="G988" s="38"/>
    </row>
    <row r="989" spans="4:7" x14ac:dyDescent="0.2">
      <c r="D989" s="130" t="str">
        <f>IF(ISBLANK(A989),"",VLOOKUP(A989,'Tabla de equipos'!$B$3:$D$107,3,FALSE))</f>
        <v/>
      </c>
      <c r="F989" s="132" t="str">
        <f t="shared" si="18"/>
        <v/>
      </c>
      <c r="G989" s="38"/>
    </row>
    <row r="990" spans="4:7" x14ac:dyDescent="0.2">
      <c r="D990" s="130" t="str">
        <f>IF(ISBLANK(A990),"",VLOOKUP(A990,'Tabla de equipos'!$B$3:$D$107,3,FALSE))</f>
        <v/>
      </c>
      <c r="F990" s="132" t="str">
        <f t="shared" si="18"/>
        <v/>
      </c>
      <c r="G990" s="38"/>
    </row>
    <row r="991" spans="4:7" x14ac:dyDescent="0.2">
      <c r="D991" s="130" t="str">
        <f>IF(ISBLANK(A991),"",VLOOKUP(A991,'Tabla de equipos'!$B$3:$D$107,3,FALSE))</f>
        <v/>
      </c>
      <c r="F991" s="132" t="str">
        <f t="shared" si="18"/>
        <v/>
      </c>
      <c r="G991" s="38"/>
    </row>
    <row r="992" spans="4:7" x14ac:dyDescent="0.2">
      <c r="D992" s="130" t="str">
        <f>IF(ISBLANK(A992),"",VLOOKUP(A992,'Tabla de equipos'!$B$3:$D$107,3,FALSE))</f>
        <v/>
      </c>
      <c r="F992" s="132" t="str">
        <f t="shared" si="18"/>
        <v/>
      </c>
      <c r="G992" s="38"/>
    </row>
    <row r="993" spans="4:7" x14ac:dyDescent="0.2">
      <c r="D993" s="130" t="str">
        <f>IF(ISBLANK(A993),"",VLOOKUP(A993,'Tabla de equipos'!$B$3:$D$107,3,FALSE))</f>
        <v/>
      </c>
      <c r="F993" s="132" t="str">
        <f t="shared" si="18"/>
        <v/>
      </c>
      <c r="G993" s="38"/>
    </row>
    <row r="994" spans="4:7" x14ac:dyDescent="0.2">
      <c r="D994" s="130" t="str">
        <f>IF(ISBLANK(A994),"",VLOOKUP(A994,'Tabla de equipos'!$B$3:$D$107,3,FALSE))</f>
        <v/>
      </c>
      <c r="F994" s="132" t="str">
        <f t="shared" si="18"/>
        <v/>
      </c>
      <c r="G994" s="38"/>
    </row>
    <row r="995" spans="4:7" x14ac:dyDescent="0.2">
      <c r="D995" s="130" t="str">
        <f>IF(ISBLANK(A995),"",VLOOKUP(A995,'Tabla de equipos'!$B$3:$D$107,3,FALSE))</f>
        <v/>
      </c>
      <c r="F995" s="132" t="str">
        <f t="shared" si="18"/>
        <v/>
      </c>
      <c r="G995" s="38"/>
    </row>
    <row r="996" spans="4:7" x14ac:dyDescent="0.2">
      <c r="D996" s="130" t="str">
        <f>IF(ISBLANK(A996),"",VLOOKUP(A996,'Tabla de equipos'!$B$3:$D$107,3,FALSE))</f>
        <v/>
      </c>
      <c r="F996" s="132" t="str">
        <f t="shared" si="18"/>
        <v/>
      </c>
      <c r="G996" s="38"/>
    </row>
    <row r="997" spans="4:7" x14ac:dyDescent="0.2">
      <c r="D997" s="130" t="str">
        <f>IF(ISBLANK(A997),"",VLOOKUP(A997,'Tabla de equipos'!$B$3:$D$107,3,FALSE))</f>
        <v/>
      </c>
      <c r="F997" s="132" t="str">
        <f t="shared" si="18"/>
        <v/>
      </c>
      <c r="G997" s="38"/>
    </row>
    <row r="998" spans="4:7" x14ac:dyDescent="0.2">
      <c r="D998" s="130" t="str">
        <f>IF(ISBLANK(A998),"",VLOOKUP(A998,'Tabla de equipos'!$B$3:$D$107,3,FALSE))</f>
        <v/>
      </c>
      <c r="F998" s="132" t="str">
        <f t="shared" si="18"/>
        <v/>
      </c>
      <c r="G998" s="38"/>
    </row>
    <row r="999" spans="4:7" x14ac:dyDescent="0.2">
      <c r="D999" s="130" t="str">
        <f>IF(ISBLANK(A999),"",VLOOKUP(A999,'Tabla de equipos'!$B$3:$D$107,3,FALSE))</f>
        <v/>
      </c>
      <c r="F999" s="132" t="str">
        <f t="shared" si="18"/>
        <v/>
      </c>
      <c r="G999" s="38"/>
    </row>
    <row r="1000" spans="4:7" x14ac:dyDescent="0.2">
      <c r="D1000" s="130" t="str">
        <f>IF(ISBLANK(A1000),"",VLOOKUP(A1000,'Tabla de equipos'!$B$3:$D$107,3,FALSE))</f>
        <v/>
      </c>
      <c r="F1000" s="132" t="str">
        <f t="shared" si="18"/>
        <v/>
      </c>
      <c r="G1000" s="38"/>
    </row>
    <row r="1001" spans="4:7" x14ac:dyDescent="0.2">
      <c r="D1001" s="130" t="str">
        <f>IF(ISBLANK(A1001),"",VLOOKUP(A1001,'Tabla de equipos'!$B$3:$D$107,3,FALSE))</f>
        <v/>
      </c>
      <c r="F1001" s="132" t="str">
        <f t="shared" ref="F1001:F1064" si="19">IF(AND(E1001="",A1001=""),"",IF(AND(A1001&lt;&gt;"",E1001=""),"Falta incluir unidades",IF(AND(A1001&lt;&gt;"",E1001&gt;0),"","Falta elegir equipo/soporte")))</f>
        <v/>
      </c>
    </row>
    <row r="1002" spans="4:7" x14ac:dyDescent="0.2">
      <c r="D1002" s="130" t="str">
        <f>IF(ISBLANK(A1002),"",VLOOKUP(A1002,'Tabla de equipos'!$B$3:$D$107,3,FALSE))</f>
        <v/>
      </c>
      <c r="F1002" s="132" t="str">
        <f t="shared" si="19"/>
        <v/>
      </c>
    </row>
    <row r="1003" spans="4:7" x14ac:dyDescent="0.2">
      <c r="D1003" s="130" t="str">
        <f>IF(ISBLANK(A1003),"",VLOOKUP(A1003,'Tabla de equipos'!$B$3:$D$107,3,FALSE))</f>
        <v/>
      </c>
      <c r="F1003" s="132" t="str">
        <f t="shared" si="19"/>
        <v/>
      </c>
    </row>
    <row r="1004" spans="4:7" x14ac:dyDescent="0.2">
      <c r="D1004" s="130" t="str">
        <f>IF(ISBLANK(A1004),"",VLOOKUP(A1004,'Tabla de equipos'!$B$3:$D$107,3,FALSE))</f>
        <v/>
      </c>
      <c r="F1004" s="132" t="str">
        <f t="shared" si="19"/>
        <v/>
      </c>
    </row>
    <row r="1005" spans="4:7" x14ac:dyDescent="0.2">
      <c r="D1005" s="130" t="str">
        <f>IF(ISBLANK(A1005),"",VLOOKUP(A1005,'Tabla de equipos'!$B$3:$D$107,3,FALSE))</f>
        <v/>
      </c>
      <c r="F1005" s="132" t="str">
        <f t="shared" si="19"/>
        <v/>
      </c>
    </row>
    <row r="1006" spans="4:7" x14ac:dyDescent="0.2">
      <c r="D1006" s="130" t="str">
        <f>IF(ISBLANK(A1006),"",VLOOKUP(A1006,'Tabla de equipos'!$B$3:$D$107,3,FALSE))</f>
        <v/>
      </c>
      <c r="F1006" s="132" t="str">
        <f t="shared" si="19"/>
        <v/>
      </c>
    </row>
    <row r="1007" spans="4:7" x14ac:dyDescent="0.2">
      <c r="D1007" s="130" t="str">
        <f>IF(ISBLANK(A1007),"",VLOOKUP(A1007,'Tabla de equipos'!$B$3:$D$107,3,FALSE))</f>
        <v/>
      </c>
      <c r="F1007" s="132" t="str">
        <f t="shared" si="19"/>
        <v/>
      </c>
    </row>
    <row r="1008" spans="4:7" x14ac:dyDescent="0.2">
      <c r="D1008" s="130" t="str">
        <f>IF(ISBLANK(A1008),"",VLOOKUP(A1008,'Tabla de equipos'!$B$3:$D$107,3,FALSE))</f>
        <v/>
      </c>
      <c r="F1008" s="132" t="str">
        <f t="shared" si="19"/>
        <v/>
      </c>
    </row>
    <row r="1009" spans="4:6" x14ac:dyDescent="0.2">
      <c r="D1009" s="130" t="str">
        <f>IF(ISBLANK(A1009),"",VLOOKUP(A1009,'Tabla de equipos'!$B$3:$D$107,3,FALSE))</f>
        <v/>
      </c>
      <c r="F1009" s="132" t="str">
        <f t="shared" si="19"/>
        <v/>
      </c>
    </row>
    <row r="1010" spans="4:6" x14ac:dyDescent="0.2">
      <c r="D1010" s="130" t="str">
        <f>IF(ISBLANK(A1010),"",VLOOKUP(A1010,'Tabla de equipos'!$B$3:$D$107,3,FALSE))</f>
        <v/>
      </c>
      <c r="F1010" s="132" t="str">
        <f t="shared" si="19"/>
        <v/>
      </c>
    </row>
    <row r="1011" spans="4:6" x14ac:dyDescent="0.2">
      <c r="D1011" s="130" t="str">
        <f>IF(ISBLANK(A1011),"",VLOOKUP(A1011,'Tabla de equipos'!$B$3:$D$107,3,FALSE))</f>
        <v/>
      </c>
      <c r="F1011" s="132" t="str">
        <f t="shared" si="19"/>
        <v/>
      </c>
    </row>
    <row r="1012" spans="4:6" x14ac:dyDescent="0.2">
      <c r="D1012" s="130" t="str">
        <f>IF(ISBLANK(A1012),"",VLOOKUP(A1012,'Tabla de equipos'!$B$3:$D$107,3,FALSE))</f>
        <v/>
      </c>
      <c r="F1012" s="132" t="str">
        <f t="shared" si="19"/>
        <v/>
      </c>
    </row>
    <row r="1013" spans="4:6" x14ac:dyDescent="0.2">
      <c r="D1013" s="130" t="str">
        <f>IF(ISBLANK(A1013),"",VLOOKUP(A1013,'Tabla de equipos'!$B$3:$D$107,3,FALSE))</f>
        <v/>
      </c>
      <c r="F1013" s="132" t="str">
        <f t="shared" si="19"/>
        <v/>
      </c>
    </row>
    <row r="1014" spans="4:6" x14ac:dyDescent="0.2">
      <c r="D1014" s="130" t="str">
        <f>IF(ISBLANK(A1014),"",VLOOKUP(A1014,'Tabla de equipos'!$B$3:$D$107,3,FALSE))</f>
        <v/>
      </c>
      <c r="F1014" s="132" t="str">
        <f t="shared" si="19"/>
        <v/>
      </c>
    </row>
    <row r="1015" spans="4:6" x14ac:dyDescent="0.2">
      <c r="D1015" s="130" t="str">
        <f>IF(ISBLANK(A1015),"",VLOOKUP(A1015,'Tabla de equipos'!$B$3:$D$107,3,FALSE))</f>
        <v/>
      </c>
      <c r="F1015" s="132" t="str">
        <f t="shared" si="19"/>
        <v/>
      </c>
    </row>
    <row r="1016" spans="4:6" x14ac:dyDescent="0.2">
      <c r="D1016" s="130" t="str">
        <f>IF(ISBLANK(A1016),"",VLOOKUP(A1016,'Tabla de equipos'!$B$3:$D$107,3,FALSE))</f>
        <v/>
      </c>
      <c r="F1016" s="132" t="str">
        <f t="shared" si="19"/>
        <v/>
      </c>
    </row>
    <row r="1017" spans="4:6" x14ac:dyDescent="0.2">
      <c r="D1017" s="130" t="str">
        <f>IF(ISBLANK(A1017),"",VLOOKUP(A1017,'Tabla de equipos'!$B$3:$D$107,3,FALSE))</f>
        <v/>
      </c>
      <c r="F1017" s="132" t="str">
        <f t="shared" si="19"/>
        <v/>
      </c>
    </row>
    <row r="1018" spans="4:6" x14ac:dyDescent="0.2">
      <c r="D1018" s="130" t="str">
        <f>IF(ISBLANK(A1018),"",VLOOKUP(A1018,'Tabla de equipos'!$B$3:$D$107,3,FALSE))</f>
        <v/>
      </c>
      <c r="F1018" s="132" t="str">
        <f t="shared" si="19"/>
        <v/>
      </c>
    </row>
    <row r="1019" spans="4:6" x14ac:dyDescent="0.2">
      <c r="D1019" s="130" t="str">
        <f>IF(ISBLANK(A1019),"",VLOOKUP(A1019,'Tabla de equipos'!$B$3:$D$107,3,FALSE))</f>
        <v/>
      </c>
      <c r="F1019" s="132" t="str">
        <f t="shared" si="19"/>
        <v/>
      </c>
    </row>
    <row r="1020" spans="4:6" x14ac:dyDescent="0.2">
      <c r="D1020" s="130" t="str">
        <f>IF(ISBLANK(A1020),"",VLOOKUP(A1020,'Tabla de equipos'!$B$3:$D$107,3,FALSE))</f>
        <v/>
      </c>
      <c r="F1020" s="132" t="str">
        <f t="shared" si="19"/>
        <v/>
      </c>
    </row>
    <row r="1021" spans="4:6" x14ac:dyDescent="0.2">
      <c r="D1021" s="130" t="str">
        <f>IF(ISBLANK(A1021),"",VLOOKUP(A1021,'Tabla de equipos'!$B$3:$D$107,3,FALSE))</f>
        <v/>
      </c>
      <c r="F1021" s="132" t="str">
        <f t="shared" si="19"/>
        <v/>
      </c>
    </row>
    <row r="1022" spans="4:6" x14ac:dyDescent="0.2">
      <c r="D1022" s="130" t="str">
        <f>IF(ISBLANK(A1022),"",VLOOKUP(A1022,'Tabla de equipos'!$B$3:$D$107,3,FALSE))</f>
        <v/>
      </c>
      <c r="F1022" s="132" t="str">
        <f t="shared" si="19"/>
        <v/>
      </c>
    </row>
    <row r="1023" spans="4:6" x14ac:dyDescent="0.2">
      <c r="D1023" s="130" t="str">
        <f>IF(ISBLANK(A1023),"",VLOOKUP(A1023,'Tabla de equipos'!$B$3:$D$107,3,FALSE))</f>
        <v/>
      </c>
      <c r="F1023" s="132" t="str">
        <f t="shared" si="19"/>
        <v/>
      </c>
    </row>
    <row r="1024" spans="4:6" x14ac:dyDescent="0.2">
      <c r="D1024" s="130" t="str">
        <f>IF(ISBLANK(A1024),"",VLOOKUP(A1024,'Tabla de equipos'!$B$3:$D$107,3,FALSE))</f>
        <v/>
      </c>
      <c r="F1024" s="132" t="str">
        <f t="shared" si="19"/>
        <v/>
      </c>
    </row>
    <row r="1025" spans="4:6" x14ac:dyDescent="0.2">
      <c r="D1025" s="130" t="str">
        <f>IF(ISBLANK(A1025),"",VLOOKUP(A1025,'Tabla de equipos'!$B$3:$D$107,3,FALSE))</f>
        <v/>
      </c>
      <c r="F1025" s="132" t="str">
        <f t="shared" si="19"/>
        <v/>
      </c>
    </row>
    <row r="1026" spans="4:6" x14ac:dyDescent="0.2">
      <c r="D1026" s="130" t="str">
        <f>IF(ISBLANK(A1026),"",VLOOKUP(A1026,'Tabla de equipos'!$B$3:$D$107,3,FALSE))</f>
        <v/>
      </c>
      <c r="F1026" s="132" t="str">
        <f t="shared" si="19"/>
        <v/>
      </c>
    </row>
    <row r="1027" spans="4:6" x14ac:dyDescent="0.2">
      <c r="D1027" s="130" t="str">
        <f>IF(ISBLANK(A1027),"",VLOOKUP(A1027,'Tabla de equipos'!$B$3:$D$107,3,FALSE))</f>
        <v/>
      </c>
      <c r="F1027" s="132" t="str">
        <f t="shared" si="19"/>
        <v/>
      </c>
    </row>
    <row r="1028" spans="4:6" x14ac:dyDescent="0.2">
      <c r="D1028" s="130" t="str">
        <f>IF(ISBLANK(A1028),"",VLOOKUP(A1028,'Tabla de equipos'!$B$3:$D$107,3,FALSE))</f>
        <v/>
      </c>
      <c r="F1028" s="132" t="str">
        <f t="shared" si="19"/>
        <v/>
      </c>
    </row>
    <row r="1029" spans="4:6" x14ac:dyDescent="0.2">
      <c r="D1029" s="130" t="str">
        <f>IF(ISBLANK(A1029),"",VLOOKUP(A1029,'Tabla de equipos'!$B$3:$D$107,3,FALSE))</f>
        <v/>
      </c>
      <c r="F1029" s="132" t="str">
        <f t="shared" si="19"/>
        <v/>
      </c>
    </row>
    <row r="1030" spans="4:6" x14ac:dyDescent="0.2">
      <c r="D1030" s="130" t="str">
        <f>IF(ISBLANK(A1030),"",VLOOKUP(A1030,'Tabla de equipos'!$B$3:$D$107,3,FALSE))</f>
        <v/>
      </c>
      <c r="F1030" s="132" t="str">
        <f t="shared" si="19"/>
        <v/>
      </c>
    </row>
    <row r="1031" spans="4:6" x14ac:dyDescent="0.2">
      <c r="D1031" s="130" t="str">
        <f>IF(ISBLANK(A1031),"",VLOOKUP(A1031,'Tabla de equipos'!$B$3:$D$107,3,FALSE))</f>
        <v/>
      </c>
      <c r="F1031" s="132" t="str">
        <f t="shared" si="19"/>
        <v/>
      </c>
    </row>
    <row r="1032" spans="4:6" x14ac:dyDescent="0.2">
      <c r="D1032" s="130" t="str">
        <f>IF(ISBLANK(A1032),"",VLOOKUP(A1032,'Tabla de equipos'!$B$3:$D$107,3,FALSE))</f>
        <v/>
      </c>
      <c r="F1032" s="132" t="str">
        <f t="shared" si="19"/>
        <v/>
      </c>
    </row>
    <row r="1033" spans="4:6" x14ac:dyDescent="0.2">
      <c r="D1033" s="130" t="str">
        <f>IF(ISBLANK(A1033),"",VLOOKUP(A1033,'Tabla de equipos'!$B$3:$D$107,3,FALSE))</f>
        <v/>
      </c>
      <c r="F1033" s="132" t="str">
        <f t="shared" si="19"/>
        <v/>
      </c>
    </row>
    <row r="1034" spans="4:6" x14ac:dyDescent="0.2">
      <c r="D1034" s="130" t="str">
        <f>IF(ISBLANK(A1034),"",VLOOKUP(A1034,'Tabla de equipos'!$B$3:$D$107,3,FALSE))</f>
        <v/>
      </c>
      <c r="F1034" s="132" t="str">
        <f t="shared" si="19"/>
        <v/>
      </c>
    </row>
    <row r="1035" spans="4:6" x14ac:dyDescent="0.2">
      <c r="D1035" s="130" t="str">
        <f>IF(ISBLANK(A1035),"",VLOOKUP(A1035,'Tabla de equipos'!$B$3:$D$107,3,FALSE))</f>
        <v/>
      </c>
      <c r="F1035" s="132" t="str">
        <f t="shared" si="19"/>
        <v/>
      </c>
    </row>
    <row r="1036" spans="4:6" x14ac:dyDescent="0.2">
      <c r="D1036" s="130" t="str">
        <f>IF(ISBLANK(A1036),"",VLOOKUP(A1036,'Tabla de equipos'!$B$3:$D$107,3,FALSE))</f>
        <v/>
      </c>
      <c r="F1036" s="132" t="str">
        <f t="shared" si="19"/>
        <v/>
      </c>
    </row>
    <row r="1037" spans="4:6" x14ac:dyDescent="0.2">
      <c r="D1037" s="130" t="str">
        <f>IF(ISBLANK(A1037),"",VLOOKUP(A1037,'Tabla de equipos'!$B$3:$D$107,3,FALSE))</f>
        <v/>
      </c>
      <c r="F1037" s="132" t="str">
        <f t="shared" si="19"/>
        <v/>
      </c>
    </row>
    <row r="1038" spans="4:6" x14ac:dyDescent="0.2">
      <c r="D1038" s="130" t="str">
        <f>IF(ISBLANK(A1038),"",VLOOKUP(A1038,'Tabla de equipos'!$B$3:$D$107,3,FALSE))</f>
        <v/>
      </c>
      <c r="F1038" s="132" t="str">
        <f t="shared" si="19"/>
        <v/>
      </c>
    </row>
    <row r="1039" spans="4:6" x14ac:dyDescent="0.2">
      <c r="D1039" s="130" t="str">
        <f>IF(ISBLANK(A1039),"",VLOOKUP(A1039,'Tabla de equipos'!$B$3:$D$107,3,FALSE))</f>
        <v/>
      </c>
      <c r="F1039" s="132" t="str">
        <f t="shared" si="19"/>
        <v/>
      </c>
    </row>
    <row r="1040" spans="4:6" x14ac:dyDescent="0.2">
      <c r="D1040" s="130" t="str">
        <f>IF(ISBLANK(A1040),"",VLOOKUP(A1040,'Tabla de equipos'!$B$3:$D$107,3,FALSE))</f>
        <v/>
      </c>
      <c r="F1040" s="132" t="str">
        <f t="shared" si="19"/>
        <v/>
      </c>
    </row>
    <row r="1041" spans="4:6" x14ac:dyDescent="0.2">
      <c r="D1041" s="130" t="str">
        <f>IF(ISBLANK(A1041),"",VLOOKUP(A1041,'Tabla de equipos'!$B$3:$D$107,3,FALSE))</f>
        <v/>
      </c>
      <c r="F1041" s="132" t="str">
        <f t="shared" si="19"/>
        <v/>
      </c>
    </row>
    <row r="1042" spans="4:6" x14ac:dyDescent="0.2">
      <c r="D1042" s="130" t="str">
        <f>IF(ISBLANK(A1042),"",VLOOKUP(A1042,'Tabla de equipos'!$B$3:$D$107,3,FALSE))</f>
        <v/>
      </c>
      <c r="F1042" s="132" t="str">
        <f t="shared" si="19"/>
        <v/>
      </c>
    </row>
    <row r="1043" spans="4:6" x14ac:dyDescent="0.2">
      <c r="D1043" s="130" t="str">
        <f>IF(ISBLANK(A1043),"",VLOOKUP(A1043,'Tabla de equipos'!$B$3:$D$107,3,FALSE))</f>
        <v/>
      </c>
      <c r="F1043" s="132" t="str">
        <f t="shared" si="19"/>
        <v/>
      </c>
    </row>
    <row r="1044" spans="4:6" x14ac:dyDescent="0.2">
      <c r="D1044" s="130" t="str">
        <f>IF(ISBLANK(A1044),"",VLOOKUP(A1044,'Tabla de equipos'!$B$3:$D$107,3,FALSE))</f>
        <v/>
      </c>
      <c r="F1044" s="132" t="str">
        <f t="shared" si="19"/>
        <v/>
      </c>
    </row>
    <row r="1045" spans="4:6" x14ac:dyDescent="0.2">
      <c r="D1045" s="130" t="str">
        <f>IF(ISBLANK(A1045),"",VLOOKUP(A1045,'Tabla de equipos'!$B$3:$D$107,3,FALSE))</f>
        <v/>
      </c>
      <c r="F1045" s="132" t="str">
        <f t="shared" si="19"/>
        <v/>
      </c>
    </row>
    <row r="1046" spans="4:6" x14ac:dyDescent="0.2">
      <c r="D1046" s="130" t="str">
        <f>IF(ISBLANK(A1046),"",VLOOKUP(A1046,'Tabla de equipos'!$B$3:$D$107,3,FALSE))</f>
        <v/>
      </c>
      <c r="F1046" s="132" t="str">
        <f t="shared" si="19"/>
        <v/>
      </c>
    </row>
    <row r="1047" spans="4:6" x14ac:dyDescent="0.2">
      <c r="D1047" s="130" t="str">
        <f>IF(ISBLANK(A1047),"",VLOOKUP(A1047,'Tabla de equipos'!$B$3:$D$107,3,FALSE))</f>
        <v/>
      </c>
      <c r="F1047" s="132" t="str">
        <f t="shared" si="19"/>
        <v/>
      </c>
    </row>
    <row r="1048" spans="4:6" x14ac:dyDescent="0.2">
      <c r="D1048" s="130" t="str">
        <f>IF(ISBLANK(A1048),"",VLOOKUP(A1048,'Tabla de equipos'!$B$3:$D$107,3,FALSE))</f>
        <v/>
      </c>
      <c r="F1048" s="132" t="str">
        <f t="shared" si="19"/>
        <v/>
      </c>
    </row>
    <row r="1049" spans="4:6" x14ac:dyDescent="0.2">
      <c r="D1049" s="130" t="str">
        <f>IF(ISBLANK(A1049),"",VLOOKUP(A1049,'Tabla de equipos'!$B$3:$D$107,3,FALSE))</f>
        <v/>
      </c>
      <c r="F1049" s="132" t="str">
        <f t="shared" si="19"/>
        <v/>
      </c>
    </row>
    <row r="1050" spans="4:6" x14ac:dyDescent="0.2">
      <c r="D1050" s="130" t="str">
        <f>IF(ISBLANK(A1050),"",VLOOKUP(A1050,'Tabla de equipos'!$B$3:$D$107,3,FALSE))</f>
        <v/>
      </c>
      <c r="F1050" s="132" t="str">
        <f t="shared" si="19"/>
        <v/>
      </c>
    </row>
    <row r="1051" spans="4:6" x14ac:dyDescent="0.2">
      <c r="D1051" s="130" t="str">
        <f>IF(ISBLANK(A1051),"",VLOOKUP(A1051,'Tabla de equipos'!$B$3:$D$107,3,FALSE))</f>
        <v/>
      </c>
      <c r="F1051" s="132" t="str">
        <f t="shared" si="19"/>
        <v/>
      </c>
    </row>
    <row r="1052" spans="4:6" x14ac:dyDescent="0.2">
      <c r="D1052" s="130" t="str">
        <f>IF(ISBLANK(A1052),"",VLOOKUP(A1052,'Tabla de equipos'!$B$3:$D$107,3,FALSE))</f>
        <v/>
      </c>
      <c r="F1052" s="132" t="str">
        <f t="shared" si="19"/>
        <v/>
      </c>
    </row>
    <row r="1053" spans="4:6" x14ac:dyDescent="0.2">
      <c r="D1053" s="130" t="str">
        <f>IF(ISBLANK(A1053),"",VLOOKUP(A1053,'Tabla de equipos'!$B$3:$D$107,3,FALSE))</f>
        <v/>
      </c>
      <c r="F1053" s="132" t="str">
        <f t="shared" si="19"/>
        <v/>
      </c>
    </row>
    <row r="1054" spans="4:6" x14ac:dyDescent="0.2">
      <c r="D1054" s="130" t="str">
        <f>IF(ISBLANK(A1054),"",VLOOKUP(A1054,'Tabla de equipos'!$B$3:$D$107,3,FALSE))</f>
        <v/>
      </c>
      <c r="F1054" s="132" t="str">
        <f t="shared" si="19"/>
        <v/>
      </c>
    </row>
    <row r="1055" spans="4:6" x14ac:dyDescent="0.2">
      <c r="D1055" s="130" t="str">
        <f>IF(ISBLANK(A1055),"",VLOOKUP(A1055,'Tabla de equipos'!$B$3:$D$107,3,FALSE))</f>
        <v/>
      </c>
      <c r="F1055" s="132" t="str">
        <f t="shared" si="19"/>
        <v/>
      </c>
    </row>
    <row r="1056" spans="4:6" x14ac:dyDescent="0.2">
      <c r="D1056" s="130" t="str">
        <f>IF(ISBLANK(A1056),"",VLOOKUP(A1056,'Tabla de equipos'!$B$3:$D$107,3,FALSE))</f>
        <v/>
      </c>
      <c r="F1056" s="132" t="str">
        <f t="shared" si="19"/>
        <v/>
      </c>
    </row>
    <row r="1057" spans="4:6" x14ac:dyDescent="0.2">
      <c r="D1057" s="130" t="str">
        <f>IF(ISBLANK(A1057),"",VLOOKUP(A1057,'Tabla de equipos'!$B$3:$D$107,3,FALSE))</f>
        <v/>
      </c>
      <c r="F1057" s="132" t="str">
        <f t="shared" si="19"/>
        <v/>
      </c>
    </row>
    <row r="1058" spans="4:6" x14ac:dyDescent="0.2">
      <c r="D1058" s="130" t="str">
        <f>IF(ISBLANK(A1058),"",VLOOKUP(A1058,'Tabla de equipos'!$B$3:$D$107,3,FALSE))</f>
        <v/>
      </c>
      <c r="F1058" s="132" t="str">
        <f t="shared" si="19"/>
        <v/>
      </c>
    </row>
    <row r="1059" spans="4:6" x14ac:dyDescent="0.2">
      <c r="D1059" s="130" t="str">
        <f>IF(ISBLANK(A1059),"",VLOOKUP(A1059,'Tabla de equipos'!$B$3:$D$107,3,FALSE))</f>
        <v/>
      </c>
      <c r="F1059" s="132" t="str">
        <f t="shared" si="19"/>
        <v/>
      </c>
    </row>
    <row r="1060" spans="4:6" x14ac:dyDescent="0.2">
      <c r="D1060" s="130" t="str">
        <f>IF(ISBLANK(A1060),"",VLOOKUP(A1060,'Tabla de equipos'!$B$3:$D$107,3,FALSE))</f>
        <v/>
      </c>
      <c r="F1060" s="132" t="str">
        <f t="shared" si="19"/>
        <v/>
      </c>
    </row>
    <row r="1061" spans="4:6" x14ac:dyDescent="0.2">
      <c r="D1061" s="130" t="str">
        <f>IF(ISBLANK(A1061),"",VLOOKUP(A1061,'Tabla de equipos'!$B$3:$D$107,3,FALSE))</f>
        <v/>
      </c>
      <c r="F1061" s="132" t="str">
        <f t="shared" si="19"/>
        <v/>
      </c>
    </row>
    <row r="1062" spans="4:6" x14ac:dyDescent="0.2">
      <c r="D1062" s="130" t="str">
        <f>IF(ISBLANK(A1062),"",VLOOKUP(A1062,'Tabla de equipos'!$B$3:$D$107,3,FALSE))</f>
        <v/>
      </c>
      <c r="F1062" s="132" t="str">
        <f t="shared" si="19"/>
        <v/>
      </c>
    </row>
    <row r="1063" spans="4:6" x14ac:dyDescent="0.2">
      <c r="D1063" s="130" t="str">
        <f>IF(ISBLANK(A1063),"",VLOOKUP(A1063,'Tabla de equipos'!$B$3:$D$107,3,FALSE))</f>
        <v/>
      </c>
      <c r="F1063" s="132" t="str">
        <f t="shared" si="19"/>
        <v/>
      </c>
    </row>
    <row r="1064" spans="4:6" x14ac:dyDescent="0.2">
      <c r="D1064" s="130" t="str">
        <f>IF(ISBLANK(A1064),"",VLOOKUP(A1064,'Tabla de equipos'!$B$3:$D$107,3,FALSE))</f>
        <v/>
      </c>
      <c r="F1064" s="132" t="str">
        <f t="shared" si="19"/>
        <v/>
      </c>
    </row>
    <row r="1065" spans="4:6" x14ac:dyDescent="0.2">
      <c r="D1065" s="130" t="str">
        <f>IF(ISBLANK(A1065),"",VLOOKUP(A1065,'Tabla de equipos'!$B$3:$D$107,3,FALSE))</f>
        <v/>
      </c>
      <c r="F1065" s="132" t="str">
        <f t="shared" ref="F1065:F1128" si="20">IF(AND(E1065="",A1065=""),"",IF(AND(A1065&lt;&gt;"",E1065=""),"Falta incluir unidades",IF(AND(A1065&lt;&gt;"",E1065&gt;0),"","Falta elegir equipo/soporte")))</f>
        <v/>
      </c>
    </row>
    <row r="1066" spans="4:6" x14ac:dyDescent="0.2">
      <c r="D1066" s="130" t="str">
        <f>IF(ISBLANK(A1066),"",VLOOKUP(A1066,'Tabla de equipos'!$B$3:$D$107,3,FALSE))</f>
        <v/>
      </c>
      <c r="F1066" s="132" t="str">
        <f t="shared" si="20"/>
        <v/>
      </c>
    </row>
    <row r="1067" spans="4:6" x14ac:dyDescent="0.2">
      <c r="D1067" s="130" t="str">
        <f>IF(ISBLANK(A1067),"",VLOOKUP(A1067,'Tabla de equipos'!$B$3:$D$107,3,FALSE))</f>
        <v/>
      </c>
      <c r="F1067" s="132" t="str">
        <f t="shared" si="20"/>
        <v/>
      </c>
    </row>
    <row r="1068" spans="4:6" x14ac:dyDescent="0.2">
      <c r="D1068" s="130" t="str">
        <f>IF(ISBLANK(A1068),"",VLOOKUP(A1068,'Tabla de equipos'!$B$3:$D$107,3,FALSE))</f>
        <v/>
      </c>
      <c r="F1068" s="132" t="str">
        <f t="shared" si="20"/>
        <v/>
      </c>
    </row>
    <row r="1069" spans="4:6" x14ac:dyDescent="0.2">
      <c r="D1069" s="130" t="str">
        <f>IF(ISBLANK(A1069),"",VLOOKUP(A1069,'Tabla de equipos'!$B$3:$D$107,3,FALSE))</f>
        <v/>
      </c>
      <c r="F1069" s="132" t="str">
        <f t="shared" si="20"/>
        <v/>
      </c>
    </row>
    <row r="1070" spans="4:6" x14ac:dyDescent="0.2">
      <c r="D1070" s="130" t="str">
        <f>IF(ISBLANK(A1070),"",VLOOKUP(A1070,'Tabla de equipos'!$B$3:$D$107,3,FALSE))</f>
        <v/>
      </c>
      <c r="F1070" s="132" t="str">
        <f t="shared" si="20"/>
        <v/>
      </c>
    </row>
    <row r="1071" spans="4:6" x14ac:dyDescent="0.2">
      <c r="D1071" s="130" t="str">
        <f>IF(ISBLANK(A1071),"",VLOOKUP(A1071,'Tabla de equipos'!$B$3:$D$107,3,FALSE))</f>
        <v/>
      </c>
      <c r="F1071" s="132" t="str">
        <f t="shared" si="20"/>
        <v/>
      </c>
    </row>
    <row r="1072" spans="4:6" x14ac:dyDescent="0.2">
      <c r="D1072" s="130" t="str">
        <f>IF(ISBLANK(A1072),"",VLOOKUP(A1072,'Tabla de equipos'!$B$3:$D$107,3,FALSE))</f>
        <v/>
      </c>
      <c r="F1072" s="132" t="str">
        <f t="shared" si="20"/>
        <v/>
      </c>
    </row>
    <row r="1073" spans="4:6" x14ac:dyDescent="0.2">
      <c r="D1073" s="130" t="str">
        <f>IF(ISBLANK(A1073),"",VLOOKUP(A1073,'Tabla de equipos'!$B$3:$D$107,3,FALSE))</f>
        <v/>
      </c>
      <c r="F1073" s="132" t="str">
        <f t="shared" si="20"/>
        <v/>
      </c>
    </row>
    <row r="1074" spans="4:6" x14ac:dyDescent="0.2">
      <c r="D1074" s="130" t="str">
        <f>IF(ISBLANK(A1074),"",VLOOKUP(A1074,'Tabla de equipos'!$B$3:$D$107,3,FALSE))</f>
        <v/>
      </c>
      <c r="F1074" s="132" t="str">
        <f t="shared" si="20"/>
        <v/>
      </c>
    </row>
    <row r="1075" spans="4:6" x14ac:dyDescent="0.2">
      <c r="D1075" s="130" t="str">
        <f>IF(ISBLANK(A1075),"",VLOOKUP(A1075,'Tabla de equipos'!$B$3:$D$107,3,FALSE))</f>
        <v/>
      </c>
      <c r="F1075" s="132" t="str">
        <f t="shared" si="20"/>
        <v/>
      </c>
    </row>
    <row r="1076" spans="4:6" x14ac:dyDescent="0.2">
      <c r="D1076" s="130" t="str">
        <f>IF(ISBLANK(A1076),"",VLOOKUP(A1076,'Tabla de equipos'!$B$3:$D$107,3,FALSE))</f>
        <v/>
      </c>
      <c r="F1076" s="132" t="str">
        <f t="shared" si="20"/>
        <v/>
      </c>
    </row>
    <row r="1077" spans="4:6" x14ac:dyDescent="0.2">
      <c r="D1077" s="130" t="str">
        <f>IF(ISBLANK(A1077),"",VLOOKUP(A1077,'Tabla de equipos'!$B$3:$D$107,3,FALSE))</f>
        <v/>
      </c>
      <c r="F1077" s="132" t="str">
        <f t="shared" si="20"/>
        <v/>
      </c>
    </row>
    <row r="1078" spans="4:6" x14ac:dyDescent="0.2">
      <c r="D1078" s="130" t="str">
        <f>IF(ISBLANK(A1078),"",VLOOKUP(A1078,'Tabla de equipos'!$B$3:$D$107,3,FALSE))</f>
        <v/>
      </c>
      <c r="F1078" s="132" t="str">
        <f t="shared" si="20"/>
        <v/>
      </c>
    </row>
    <row r="1079" spans="4:6" x14ac:dyDescent="0.2">
      <c r="D1079" s="130" t="str">
        <f>IF(ISBLANK(A1079),"",VLOOKUP(A1079,'Tabla de equipos'!$B$3:$D$107,3,FALSE))</f>
        <v/>
      </c>
      <c r="F1079" s="132" t="str">
        <f t="shared" si="20"/>
        <v/>
      </c>
    </row>
    <row r="1080" spans="4:6" x14ac:dyDescent="0.2">
      <c r="D1080" s="130" t="str">
        <f>IF(ISBLANK(A1080),"",VLOOKUP(A1080,'Tabla de equipos'!$B$3:$D$107,3,FALSE))</f>
        <v/>
      </c>
      <c r="F1080" s="132" t="str">
        <f t="shared" si="20"/>
        <v/>
      </c>
    </row>
    <row r="1081" spans="4:6" x14ac:dyDescent="0.2">
      <c r="D1081" s="130" t="str">
        <f>IF(ISBLANK(A1081),"",VLOOKUP(A1081,'Tabla de equipos'!$B$3:$D$107,3,FALSE))</f>
        <v/>
      </c>
      <c r="F1081" s="132" t="str">
        <f t="shared" si="20"/>
        <v/>
      </c>
    </row>
    <row r="1082" spans="4:6" x14ac:dyDescent="0.2">
      <c r="D1082" s="130" t="str">
        <f>IF(ISBLANK(A1082),"",VLOOKUP(A1082,'Tabla de equipos'!$B$3:$D$107,3,FALSE))</f>
        <v/>
      </c>
      <c r="F1082" s="132" t="str">
        <f t="shared" si="20"/>
        <v/>
      </c>
    </row>
    <row r="1083" spans="4:6" x14ac:dyDescent="0.2">
      <c r="D1083" s="130" t="str">
        <f>IF(ISBLANK(A1083),"",VLOOKUP(A1083,'Tabla de equipos'!$B$3:$D$107,3,FALSE))</f>
        <v/>
      </c>
      <c r="F1083" s="132" t="str">
        <f t="shared" si="20"/>
        <v/>
      </c>
    </row>
    <row r="1084" spans="4:6" x14ac:dyDescent="0.2">
      <c r="D1084" s="130" t="str">
        <f>IF(ISBLANK(A1084),"",VLOOKUP(A1084,'Tabla de equipos'!$B$3:$D$107,3,FALSE))</f>
        <v/>
      </c>
      <c r="F1084" s="132" t="str">
        <f t="shared" si="20"/>
        <v/>
      </c>
    </row>
    <row r="1085" spans="4:6" x14ac:dyDescent="0.2">
      <c r="D1085" s="130" t="str">
        <f>IF(ISBLANK(A1085),"",VLOOKUP(A1085,'Tabla de equipos'!$B$3:$D$107,3,FALSE))</f>
        <v/>
      </c>
      <c r="F1085" s="132" t="str">
        <f t="shared" si="20"/>
        <v/>
      </c>
    </row>
    <row r="1086" spans="4:6" x14ac:dyDescent="0.2">
      <c r="D1086" s="130" t="str">
        <f>IF(ISBLANK(A1086),"",VLOOKUP(A1086,'Tabla de equipos'!$B$3:$D$107,3,FALSE))</f>
        <v/>
      </c>
      <c r="F1086" s="132" t="str">
        <f t="shared" si="20"/>
        <v/>
      </c>
    </row>
    <row r="1087" spans="4:6" x14ac:dyDescent="0.2">
      <c r="D1087" s="130" t="str">
        <f>IF(ISBLANK(A1087),"",VLOOKUP(A1087,'Tabla de equipos'!$B$3:$D$107,3,FALSE))</f>
        <v/>
      </c>
      <c r="F1087" s="132" t="str">
        <f t="shared" si="20"/>
        <v/>
      </c>
    </row>
    <row r="1088" spans="4:6" x14ac:dyDescent="0.2">
      <c r="D1088" s="130" t="str">
        <f>IF(ISBLANK(A1088),"",VLOOKUP(A1088,'Tabla de equipos'!$B$3:$D$107,3,FALSE))</f>
        <v/>
      </c>
      <c r="F1088" s="132" t="str">
        <f t="shared" si="20"/>
        <v/>
      </c>
    </row>
    <row r="1089" spans="4:6" x14ac:dyDescent="0.2">
      <c r="D1089" s="130" t="str">
        <f>IF(ISBLANK(A1089),"",VLOOKUP(A1089,'Tabla de equipos'!$B$3:$D$107,3,FALSE))</f>
        <v/>
      </c>
      <c r="F1089" s="132" t="str">
        <f t="shared" si="20"/>
        <v/>
      </c>
    </row>
    <row r="1090" spans="4:6" x14ac:dyDescent="0.2">
      <c r="D1090" s="130" t="str">
        <f>IF(ISBLANK(A1090),"",VLOOKUP(A1090,'Tabla de equipos'!$B$3:$D$107,3,FALSE))</f>
        <v/>
      </c>
      <c r="F1090" s="132" t="str">
        <f t="shared" si="20"/>
        <v/>
      </c>
    </row>
    <row r="1091" spans="4:6" x14ac:dyDescent="0.2">
      <c r="D1091" s="130" t="str">
        <f>IF(ISBLANK(A1091),"",VLOOKUP(A1091,'Tabla de equipos'!$B$3:$D$107,3,FALSE))</f>
        <v/>
      </c>
      <c r="F1091" s="132" t="str">
        <f t="shared" si="20"/>
        <v/>
      </c>
    </row>
    <row r="1092" spans="4:6" x14ac:dyDescent="0.2">
      <c r="D1092" s="130" t="str">
        <f>IF(ISBLANK(A1092),"",VLOOKUP(A1092,'Tabla de equipos'!$B$3:$D$107,3,FALSE))</f>
        <v/>
      </c>
      <c r="F1092" s="132" t="str">
        <f t="shared" si="20"/>
        <v/>
      </c>
    </row>
    <row r="1093" spans="4:6" x14ac:dyDescent="0.2">
      <c r="D1093" s="130" t="str">
        <f>IF(ISBLANK(A1093),"",VLOOKUP(A1093,'Tabla de equipos'!$B$3:$D$107,3,FALSE))</f>
        <v/>
      </c>
      <c r="F1093" s="132" t="str">
        <f t="shared" si="20"/>
        <v/>
      </c>
    </row>
    <row r="1094" spans="4:6" x14ac:dyDescent="0.2">
      <c r="D1094" s="130" t="str">
        <f>IF(ISBLANK(A1094),"",VLOOKUP(A1094,'Tabla de equipos'!$B$3:$D$107,3,FALSE))</f>
        <v/>
      </c>
      <c r="F1094" s="132" t="str">
        <f t="shared" si="20"/>
        <v/>
      </c>
    </row>
    <row r="1095" spans="4:6" x14ac:dyDescent="0.2">
      <c r="D1095" s="130" t="str">
        <f>IF(ISBLANK(A1095),"",VLOOKUP(A1095,'Tabla de equipos'!$B$3:$D$107,3,FALSE))</f>
        <v/>
      </c>
      <c r="F1095" s="132" t="str">
        <f t="shared" si="20"/>
        <v/>
      </c>
    </row>
    <row r="1096" spans="4:6" x14ac:dyDescent="0.2">
      <c r="D1096" s="130" t="str">
        <f>IF(ISBLANK(A1096),"",VLOOKUP(A1096,'Tabla de equipos'!$B$3:$D$107,3,FALSE))</f>
        <v/>
      </c>
      <c r="F1096" s="132" t="str">
        <f t="shared" si="20"/>
        <v/>
      </c>
    </row>
    <row r="1097" spans="4:6" x14ac:dyDescent="0.2">
      <c r="D1097" s="130" t="str">
        <f>IF(ISBLANK(A1097),"",VLOOKUP(A1097,'Tabla de equipos'!$B$3:$D$107,3,FALSE))</f>
        <v/>
      </c>
      <c r="F1097" s="132" t="str">
        <f t="shared" si="20"/>
        <v/>
      </c>
    </row>
    <row r="1098" spans="4:6" x14ac:dyDescent="0.2">
      <c r="D1098" s="130" t="str">
        <f>IF(ISBLANK(A1098),"",VLOOKUP(A1098,'Tabla de equipos'!$B$3:$D$107,3,FALSE))</f>
        <v/>
      </c>
      <c r="F1098" s="132" t="str">
        <f t="shared" si="20"/>
        <v/>
      </c>
    </row>
    <row r="1099" spans="4:6" x14ac:dyDescent="0.2">
      <c r="D1099" s="130" t="str">
        <f>IF(ISBLANK(A1099),"",VLOOKUP(A1099,'Tabla de equipos'!$B$3:$D$107,3,FALSE))</f>
        <v/>
      </c>
      <c r="F1099" s="132" t="str">
        <f t="shared" si="20"/>
        <v/>
      </c>
    </row>
    <row r="1100" spans="4:6" x14ac:dyDescent="0.2">
      <c r="D1100" s="130" t="str">
        <f>IF(ISBLANK(A1100),"",VLOOKUP(A1100,'Tabla de equipos'!$B$3:$D$107,3,FALSE))</f>
        <v/>
      </c>
      <c r="F1100" s="132" t="str">
        <f t="shared" si="20"/>
        <v/>
      </c>
    </row>
    <row r="1101" spans="4:6" x14ac:dyDescent="0.2">
      <c r="D1101" s="130" t="str">
        <f>IF(ISBLANK(A1101),"",VLOOKUP(A1101,'Tabla de equipos'!$B$3:$D$107,3,FALSE))</f>
        <v/>
      </c>
      <c r="F1101" s="132" t="str">
        <f t="shared" si="20"/>
        <v/>
      </c>
    </row>
    <row r="1102" spans="4:6" x14ac:dyDescent="0.2">
      <c r="D1102" s="130" t="str">
        <f>IF(ISBLANK(A1102),"",VLOOKUP(A1102,'Tabla de equipos'!$B$3:$D$107,3,FALSE))</f>
        <v/>
      </c>
      <c r="F1102" s="132" t="str">
        <f t="shared" si="20"/>
        <v/>
      </c>
    </row>
    <row r="1103" spans="4:6" x14ac:dyDescent="0.2">
      <c r="D1103" s="130" t="str">
        <f>IF(ISBLANK(A1103),"",VLOOKUP(A1103,'Tabla de equipos'!$B$3:$D$107,3,FALSE))</f>
        <v/>
      </c>
      <c r="F1103" s="132" t="str">
        <f t="shared" si="20"/>
        <v/>
      </c>
    </row>
    <row r="1104" spans="4:6" x14ac:dyDescent="0.2">
      <c r="D1104" s="130" t="str">
        <f>IF(ISBLANK(A1104),"",VLOOKUP(A1104,'Tabla de equipos'!$B$3:$D$107,3,FALSE))</f>
        <v/>
      </c>
      <c r="F1104" s="132" t="str">
        <f t="shared" si="20"/>
        <v/>
      </c>
    </row>
    <row r="1105" spans="4:6" x14ac:dyDescent="0.2">
      <c r="D1105" s="130" t="str">
        <f>IF(ISBLANK(A1105),"",VLOOKUP(A1105,'Tabla de equipos'!$B$3:$D$107,3,FALSE))</f>
        <v/>
      </c>
      <c r="F1105" s="132" t="str">
        <f t="shared" si="20"/>
        <v/>
      </c>
    </row>
    <row r="1106" spans="4:6" x14ac:dyDescent="0.2">
      <c r="D1106" s="130" t="str">
        <f>IF(ISBLANK(A1106),"",VLOOKUP(A1106,'Tabla de equipos'!$B$3:$D$107,3,FALSE))</f>
        <v/>
      </c>
      <c r="F1106" s="132" t="str">
        <f t="shared" si="20"/>
        <v/>
      </c>
    </row>
    <row r="1107" spans="4:6" x14ac:dyDescent="0.2">
      <c r="D1107" s="130" t="str">
        <f>IF(ISBLANK(A1107),"",VLOOKUP(A1107,'Tabla de equipos'!$B$3:$D$107,3,FALSE))</f>
        <v/>
      </c>
      <c r="F1107" s="132" t="str">
        <f t="shared" si="20"/>
        <v/>
      </c>
    </row>
    <row r="1108" spans="4:6" x14ac:dyDescent="0.2">
      <c r="D1108" s="130" t="str">
        <f>IF(ISBLANK(A1108),"",VLOOKUP(A1108,'Tabla de equipos'!$B$3:$D$107,3,FALSE))</f>
        <v/>
      </c>
      <c r="F1108" s="132" t="str">
        <f t="shared" si="20"/>
        <v/>
      </c>
    </row>
    <row r="1109" spans="4:6" x14ac:dyDescent="0.2">
      <c r="D1109" s="130" t="str">
        <f>IF(ISBLANK(A1109),"",VLOOKUP(A1109,'Tabla de equipos'!$B$3:$D$107,3,FALSE))</f>
        <v/>
      </c>
      <c r="F1109" s="132" t="str">
        <f t="shared" si="20"/>
        <v/>
      </c>
    </row>
    <row r="1110" spans="4:6" x14ac:dyDescent="0.2">
      <c r="D1110" s="130" t="str">
        <f>IF(ISBLANK(A1110),"",VLOOKUP(A1110,'Tabla de equipos'!$B$3:$D$107,3,FALSE))</f>
        <v/>
      </c>
      <c r="F1110" s="132" t="str">
        <f t="shared" si="20"/>
        <v/>
      </c>
    </row>
    <row r="1111" spans="4:6" x14ac:dyDescent="0.2">
      <c r="D1111" s="130" t="str">
        <f>IF(ISBLANK(A1111),"",VLOOKUP(A1111,'Tabla de equipos'!$B$3:$D$107,3,FALSE))</f>
        <v/>
      </c>
      <c r="F1111" s="132" t="str">
        <f t="shared" si="20"/>
        <v/>
      </c>
    </row>
    <row r="1112" spans="4:6" x14ac:dyDescent="0.2">
      <c r="D1112" s="130" t="str">
        <f>IF(ISBLANK(A1112),"",VLOOKUP(A1112,'Tabla de equipos'!$B$3:$D$107,3,FALSE))</f>
        <v/>
      </c>
      <c r="F1112" s="132" t="str">
        <f t="shared" si="20"/>
        <v/>
      </c>
    </row>
    <row r="1113" spans="4:6" x14ac:dyDescent="0.2">
      <c r="D1113" s="130" t="str">
        <f>IF(ISBLANK(A1113),"",VLOOKUP(A1113,'Tabla de equipos'!$B$3:$D$107,3,FALSE))</f>
        <v/>
      </c>
      <c r="F1113" s="132" t="str">
        <f t="shared" si="20"/>
        <v/>
      </c>
    </row>
    <row r="1114" spans="4:6" x14ac:dyDescent="0.2">
      <c r="D1114" s="130" t="str">
        <f>IF(ISBLANK(A1114),"",VLOOKUP(A1114,'Tabla de equipos'!$B$3:$D$107,3,FALSE))</f>
        <v/>
      </c>
      <c r="F1114" s="132" t="str">
        <f t="shared" si="20"/>
        <v/>
      </c>
    </row>
    <row r="1115" spans="4:6" x14ac:dyDescent="0.2">
      <c r="D1115" s="130" t="str">
        <f>IF(ISBLANK(A1115),"",VLOOKUP(A1115,'Tabla de equipos'!$B$3:$D$107,3,FALSE))</f>
        <v/>
      </c>
      <c r="F1115" s="132" t="str">
        <f t="shared" si="20"/>
        <v/>
      </c>
    </row>
    <row r="1116" spans="4:6" x14ac:dyDescent="0.2">
      <c r="D1116" s="130" t="str">
        <f>IF(ISBLANK(A1116),"",VLOOKUP(A1116,'Tabla de equipos'!$B$3:$D$107,3,FALSE))</f>
        <v/>
      </c>
      <c r="F1116" s="132" t="str">
        <f t="shared" si="20"/>
        <v/>
      </c>
    </row>
    <row r="1117" spans="4:6" x14ac:dyDescent="0.2">
      <c r="D1117" s="130" t="str">
        <f>IF(ISBLANK(A1117),"",VLOOKUP(A1117,'Tabla de equipos'!$B$3:$D$107,3,FALSE))</f>
        <v/>
      </c>
      <c r="F1117" s="132" t="str">
        <f t="shared" si="20"/>
        <v/>
      </c>
    </row>
    <row r="1118" spans="4:6" x14ac:dyDescent="0.2">
      <c r="D1118" s="130" t="str">
        <f>IF(ISBLANK(A1118),"",VLOOKUP(A1118,'Tabla de equipos'!$B$3:$D$107,3,FALSE))</f>
        <v/>
      </c>
      <c r="F1118" s="132" t="str">
        <f t="shared" si="20"/>
        <v/>
      </c>
    </row>
    <row r="1119" spans="4:6" x14ac:dyDescent="0.2">
      <c r="D1119" s="130" t="str">
        <f>IF(ISBLANK(A1119),"",VLOOKUP(A1119,'Tabla de equipos'!$B$3:$D$107,3,FALSE))</f>
        <v/>
      </c>
      <c r="F1119" s="132" t="str">
        <f t="shared" si="20"/>
        <v/>
      </c>
    </row>
    <row r="1120" spans="4:6" x14ac:dyDescent="0.2">
      <c r="D1120" s="130" t="str">
        <f>IF(ISBLANK(A1120),"",VLOOKUP(A1120,'Tabla de equipos'!$B$3:$D$107,3,FALSE))</f>
        <v/>
      </c>
      <c r="F1120" s="132" t="str">
        <f t="shared" si="20"/>
        <v/>
      </c>
    </row>
    <row r="1121" spans="4:6" x14ac:dyDescent="0.2">
      <c r="D1121" s="130" t="str">
        <f>IF(ISBLANK(A1121),"",VLOOKUP(A1121,'Tabla de equipos'!$B$3:$D$107,3,FALSE))</f>
        <v/>
      </c>
      <c r="F1121" s="132" t="str">
        <f t="shared" si="20"/>
        <v/>
      </c>
    </row>
    <row r="1122" spans="4:6" x14ac:dyDescent="0.2">
      <c r="D1122" s="130" t="str">
        <f>IF(ISBLANK(A1122),"",VLOOKUP(A1122,'Tabla de equipos'!$B$3:$D$107,3,FALSE))</f>
        <v/>
      </c>
      <c r="F1122" s="132" t="str">
        <f t="shared" si="20"/>
        <v/>
      </c>
    </row>
    <row r="1123" spans="4:6" x14ac:dyDescent="0.2">
      <c r="D1123" s="130" t="str">
        <f>IF(ISBLANK(A1123),"",VLOOKUP(A1123,'Tabla de equipos'!$B$3:$D$107,3,FALSE))</f>
        <v/>
      </c>
      <c r="F1123" s="132" t="str">
        <f t="shared" si="20"/>
        <v/>
      </c>
    </row>
    <row r="1124" spans="4:6" x14ac:dyDescent="0.2">
      <c r="D1124" s="130" t="str">
        <f>IF(ISBLANK(A1124),"",VLOOKUP(A1124,'Tabla de equipos'!$B$3:$D$107,3,FALSE))</f>
        <v/>
      </c>
      <c r="F1124" s="132" t="str">
        <f t="shared" si="20"/>
        <v/>
      </c>
    </row>
    <row r="1125" spans="4:6" x14ac:dyDescent="0.2">
      <c r="D1125" s="130" t="str">
        <f>IF(ISBLANK(A1125),"",VLOOKUP(A1125,'Tabla de equipos'!$B$3:$D$107,3,FALSE))</f>
        <v/>
      </c>
      <c r="F1125" s="132" t="str">
        <f t="shared" si="20"/>
        <v/>
      </c>
    </row>
    <row r="1126" spans="4:6" x14ac:dyDescent="0.2">
      <c r="D1126" s="130" t="str">
        <f>IF(ISBLANK(A1126),"",VLOOKUP(A1126,'Tabla de equipos'!$B$3:$D$107,3,FALSE))</f>
        <v/>
      </c>
      <c r="F1126" s="132" t="str">
        <f t="shared" si="20"/>
        <v/>
      </c>
    </row>
    <row r="1127" spans="4:6" x14ac:dyDescent="0.2">
      <c r="D1127" s="130" t="str">
        <f>IF(ISBLANK(A1127),"",VLOOKUP(A1127,'Tabla de equipos'!$B$3:$D$107,3,FALSE))</f>
        <v/>
      </c>
      <c r="F1127" s="132" t="str">
        <f t="shared" si="20"/>
        <v/>
      </c>
    </row>
    <row r="1128" spans="4:6" x14ac:dyDescent="0.2">
      <c r="D1128" s="130" t="str">
        <f>IF(ISBLANK(A1128),"",VLOOKUP(A1128,'Tabla de equipos'!$B$3:$D$107,3,FALSE))</f>
        <v/>
      </c>
      <c r="F1128" s="132" t="str">
        <f t="shared" si="20"/>
        <v/>
      </c>
    </row>
    <row r="1129" spans="4:6" x14ac:dyDescent="0.2">
      <c r="D1129" s="130" t="str">
        <f>IF(ISBLANK(A1129),"",VLOOKUP(A1129,'Tabla de equipos'!$B$3:$D$107,3,FALSE))</f>
        <v/>
      </c>
      <c r="F1129" s="132" t="str">
        <f t="shared" ref="F1129:F1192" si="21">IF(AND(E1129="",A1129=""),"",IF(AND(A1129&lt;&gt;"",E1129=""),"Falta incluir unidades",IF(AND(A1129&lt;&gt;"",E1129&gt;0),"","Falta elegir equipo/soporte")))</f>
        <v/>
      </c>
    </row>
    <row r="1130" spans="4:6" x14ac:dyDescent="0.2">
      <c r="D1130" s="130" t="str">
        <f>IF(ISBLANK(A1130),"",VLOOKUP(A1130,'Tabla de equipos'!$B$3:$D$107,3,FALSE))</f>
        <v/>
      </c>
      <c r="F1130" s="132" t="str">
        <f t="shared" si="21"/>
        <v/>
      </c>
    </row>
    <row r="1131" spans="4:6" x14ac:dyDescent="0.2">
      <c r="D1131" s="130" t="str">
        <f>IF(ISBLANK(A1131),"",VLOOKUP(A1131,'Tabla de equipos'!$B$3:$D$107,3,FALSE))</f>
        <v/>
      </c>
      <c r="F1131" s="132" t="str">
        <f t="shared" si="21"/>
        <v/>
      </c>
    </row>
    <row r="1132" spans="4:6" x14ac:dyDescent="0.2">
      <c r="D1132" s="130" t="str">
        <f>IF(ISBLANK(A1132),"",VLOOKUP(A1132,'Tabla de equipos'!$B$3:$D$107,3,FALSE))</f>
        <v/>
      </c>
      <c r="F1132" s="132" t="str">
        <f t="shared" si="21"/>
        <v/>
      </c>
    </row>
    <row r="1133" spans="4:6" x14ac:dyDescent="0.2">
      <c r="D1133" s="130" t="str">
        <f>IF(ISBLANK(A1133),"",VLOOKUP(A1133,'Tabla de equipos'!$B$3:$D$107,3,FALSE))</f>
        <v/>
      </c>
      <c r="F1133" s="132" t="str">
        <f t="shared" si="21"/>
        <v/>
      </c>
    </row>
    <row r="1134" spans="4:6" x14ac:dyDescent="0.2">
      <c r="D1134" s="130" t="str">
        <f>IF(ISBLANK(A1134),"",VLOOKUP(A1134,'Tabla de equipos'!$B$3:$D$107,3,FALSE))</f>
        <v/>
      </c>
      <c r="F1134" s="132" t="str">
        <f t="shared" si="21"/>
        <v/>
      </c>
    </row>
    <row r="1135" spans="4:6" x14ac:dyDescent="0.2">
      <c r="D1135" s="130" t="str">
        <f>IF(ISBLANK(A1135),"",VLOOKUP(A1135,'Tabla de equipos'!$B$3:$D$107,3,FALSE))</f>
        <v/>
      </c>
      <c r="F1135" s="132" t="str">
        <f t="shared" si="21"/>
        <v/>
      </c>
    </row>
    <row r="1136" spans="4:6" x14ac:dyDescent="0.2">
      <c r="D1136" s="130" t="str">
        <f>IF(ISBLANK(A1136),"",VLOOKUP(A1136,'Tabla de equipos'!$B$3:$D$107,3,FALSE))</f>
        <v/>
      </c>
      <c r="F1136" s="132" t="str">
        <f t="shared" si="21"/>
        <v/>
      </c>
    </row>
    <row r="1137" spans="4:6" x14ac:dyDescent="0.2">
      <c r="D1137" s="130" t="str">
        <f>IF(ISBLANK(A1137),"",VLOOKUP(A1137,'Tabla de equipos'!$B$3:$D$107,3,FALSE))</f>
        <v/>
      </c>
      <c r="F1137" s="132" t="str">
        <f t="shared" si="21"/>
        <v/>
      </c>
    </row>
    <row r="1138" spans="4:6" x14ac:dyDescent="0.2">
      <c r="D1138" s="130" t="str">
        <f>IF(ISBLANK(A1138),"",VLOOKUP(A1138,'Tabla de equipos'!$B$3:$D$107,3,FALSE))</f>
        <v/>
      </c>
      <c r="F1138" s="132" t="str">
        <f t="shared" si="21"/>
        <v/>
      </c>
    </row>
    <row r="1139" spans="4:6" x14ac:dyDescent="0.2">
      <c r="D1139" s="130" t="str">
        <f>IF(ISBLANK(A1139),"",VLOOKUP(A1139,'Tabla de equipos'!$B$3:$D$107,3,FALSE))</f>
        <v/>
      </c>
      <c r="F1139" s="132" t="str">
        <f t="shared" si="21"/>
        <v/>
      </c>
    </row>
    <row r="1140" spans="4:6" x14ac:dyDescent="0.2">
      <c r="D1140" s="130" t="str">
        <f>IF(ISBLANK(A1140),"",VLOOKUP(A1140,'Tabla de equipos'!$B$3:$D$107,3,FALSE))</f>
        <v/>
      </c>
      <c r="F1140" s="132" t="str">
        <f t="shared" si="21"/>
        <v/>
      </c>
    </row>
    <row r="1141" spans="4:6" x14ac:dyDescent="0.2">
      <c r="D1141" s="130" t="str">
        <f>IF(ISBLANK(A1141),"",VLOOKUP(A1141,'Tabla de equipos'!$B$3:$D$107,3,FALSE))</f>
        <v/>
      </c>
      <c r="F1141" s="132" t="str">
        <f t="shared" si="21"/>
        <v/>
      </c>
    </row>
    <row r="1142" spans="4:6" x14ac:dyDescent="0.2">
      <c r="D1142" s="130" t="str">
        <f>IF(ISBLANK(A1142),"",VLOOKUP(A1142,'Tabla de equipos'!$B$3:$D$107,3,FALSE))</f>
        <v/>
      </c>
      <c r="F1142" s="132" t="str">
        <f t="shared" si="21"/>
        <v/>
      </c>
    </row>
    <row r="1143" spans="4:6" x14ac:dyDescent="0.2">
      <c r="D1143" s="130" t="str">
        <f>IF(ISBLANK(A1143),"",VLOOKUP(A1143,'Tabla de equipos'!$B$3:$D$107,3,FALSE))</f>
        <v/>
      </c>
      <c r="F1143" s="132" t="str">
        <f t="shared" si="21"/>
        <v/>
      </c>
    </row>
    <row r="1144" spans="4:6" x14ac:dyDescent="0.2">
      <c r="D1144" s="130" t="str">
        <f>IF(ISBLANK(A1144),"",VLOOKUP(A1144,'Tabla de equipos'!$B$3:$D$107,3,FALSE))</f>
        <v/>
      </c>
      <c r="F1144" s="132" t="str">
        <f t="shared" si="21"/>
        <v/>
      </c>
    </row>
    <row r="1145" spans="4:6" x14ac:dyDescent="0.2">
      <c r="D1145" s="130" t="str">
        <f>IF(ISBLANK(A1145),"",VLOOKUP(A1145,'Tabla de equipos'!$B$3:$D$107,3,FALSE))</f>
        <v/>
      </c>
      <c r="F1145" s="132" t="str">
        <f t="shared" si="21"/>
        <v/>
      </c>
    </row>
    <row r="1146" spans="4:6" x14ac:dyDescent="0.2">
      <c r="D1146" s="130" t="str">
        <f>IF(ISBLANK(A1146),"",VLOOKUP(A1146,'Tabla de equipos'!$B$3:$D$107,3,FALSE))</f>
        <v/>
      </c>
      <c r="F1146" s="132" t="str">
        <f t="shared" si="21"/>
        <v/>
      </c>
    </row>
    <row r="1147" spans="4:6" x14ac:dyDescent="0.2">
      <c r="D1147" s="130" t="str">
        <f>IF(ISBLANK(A1147),"",VLOOKUP(A1147,'Tabla de equipos'!$B$3:$D$107,3,FALSE))</f>
        <v/>
      </c>
      <c r="F1147" s="132" t="str">
        <f t="shared" si="21"/>
        <v/>
      </c>
    </row>
    <row r="1148" spans="4:6" x14ac:dyDescent="0.2">
      <c r="D1148" s="130" t="str">
        <f>IF(ISBLANK(A1148),"",VLOOKUP(A1148,'Tabla de equipos'!$B$3:$D$107,3,FALSE))</f>
        <v/>
      </c>
      <c r="F1148" s="132" t="str">
        <f t="shared" si="21"/>
        <v/>
      </c>
    </row>
    <row r="1149" spans="4:6" x14ac:dyDescent="0.2">
      <c r="D1149" s="130" t="str">
        <f>IF(ISBLANK(A1149),"",VLOOKUP(A1149,'Tabla de equipos'!$B$3:$D$107,3,FALSE))</f>
        <v/>
      </c>
      <c r="F1149" s="132" t="str">
        <f t="shared" si="21"/>
        <v/>
      </c>
    </row>
    <row r="1150" spans="4:6" x14ac:dyDescent="0.2">
      <c r="D1150" s="130" t="str">
        <f>IF(ISBLANK(A1150),"",VLOOKUP(A1150,'Tabla de equipos'!$B$3:$D$107,3,FALSE))</f>
        <v/>
      </c>
      <c r="F1150" s="132" t="str">
        <f t="shared" si="21"/>
        <v/>
      </c>
    </row>
    <row r="1151" spans="4:6" x14ac:dyDescent="0.2">
      <c r="D1151" s="130" t="str">
        <f>IF(ISBLANK(A1151),"",VLOOKUP(A1151,'Tabla de equipos'!$B$3:$D$107,3,FALSE))</f>
        <v/>
      </c>
      <c r="F1151" s="132" t="str">
        <f t="shared" si="21"/>
        <v/>
      </c>
    </row>
    <row r="1152" spans="4:6" x14ac:dyDescent="0.2">
      <c r="D1152" s="130" t="str">
        <f>IF(ISBLANK(A1152),"",VLOOKUP(A1152,'Tabla de equipos'!$B$3:$D$107,3,FALSE))</f>
        <v/>
      </c>
      <c r="F1152" s="132" t="str">
        <f t="shared" si="21"/>
        <v/>
      </c>
    </row>
    <row r="1153" spans="4:6" x14ac:dyDescent="0.2">
      <c r="D1153" s="130" t="str">
        <f>IF(ISBLANK(A1153),"",VLOOKUP(A1153,'Tabla de equipos'!$B$3:$D$107,3,FALSE))</f>
        <v/>
      </c>
      <c r="F1153" s="132" t="str">
        <f t="shared" si="21"/>
        <v/>
      </c>
    </row>
    <row r="1154" spans="4:6" x14ac:dyDescent="0.2">
      <c r="D1154" s="130" t="str">
        <f>IF(ISBLANK(A1154),"",VLOOKUP(A1154,'Tabla de equipos'!$B$3:$D$107,3,FALSE))</f>
        <v/>
      </c>
      <c r="F1154" s="132" t="str">
        <f t="shared" si="21"/>
        <v/>
      </c>
    </row>
    <row r="1155" spans="4:6" x14ac:dyDescent="0.2">
      <c r="D1155" s="130" t="str">
        <f>IF(ISBLANK(A1155),"",VLOOKUP(A1155,'Tabla de equipos'!$B$3:$D$107,3,FALSE))</f>
        <v/>
      </c>
      <c r="F1155" s="132" t="str">
        <f t="shared" si="21"/>
        <v/>
      </c>
    </row>
    <row r="1156" spans="4:6" x14ac:dyDescent="0.2">
      <c r="D1156" s="130" t="str">
        <f>IF(ISBLANK(A1156),"",VLOOKUP(A1156,'Tabla de equipos'!$B$3:$D$107,3,FALSE))</f>
        <v/>
      </c>
      <c r="F1156" s="132" t="str">
        <f t="shared" si="21"/>
        <v/>
      </c>
    </row>
    <row r="1157" spans="4:6" x14ac:dyDescent="0.2">
      <c r="D1157" s="130" t="str">
        <f>IF(ISBLANK(A1157),"",VLOOKUP(A1157,'Tabla de equipos'!$B$3:$D$107,3,FALSE))</f>
        <v/>
      </c>
      <c r="F1157" s="132" t="str">
        <f t="shared" si="21"/>
        <v/>
      </c>
    </row>
    <row r="1158" spans="4:6" x14ac:dyDescent="0.2">
      <c r="D1158" s="130" t="str">
        <f>IF(ISBLANK(A1158),"",VLOOKUP(A1158,'Tabla de equipos'!$B$3:$D$107,3,FALSE))</f>
        <v/>
      </c>
      <c r="F1158" s="132" t="str">
        <f t="shared" si="21"/>
        <v/>
      </c>
    </row>
    <row r="1159" spans="4:6" x14ac:dyDescent="0.2">
      <c r="D1159" s="130" t="str">
        <f>IF(ISBLANK(A1159),"",VLOOKUP(A1159,'Tabla de equipos'!$B$3:$D$107,3,FALSE))</f>
        <v/>
      </c>
      <c r="F1159" s="132" t="str">
        <f t="shared" si="21"/>
        <v/>
      </c>
    </row>
    <row r="1160" spans="4:6" x14ac:dyDescent="0.2">
      <c r="D1160" s="130" t="str">
        <f>IF(ISBLANK(A1160),"",VLOOKUP(A1160,'Tabla de equipos'!$B$3:$D$107,3,FALSE))</f>
        <v/>
      </c>
      <c r="F1160" s="132" t="str">
        <f t="shared" si="21"/>
        <v/>
      </c>
    </row>
    <row r="1161" spans="4:6" x14ac:dyDescent="0.2">
      <c r="D1161" s="130" t="str">
        <f>IF(ISBLANK(A1161),"",VLOOKUP(A1161,'Tabla de equipos'!$B$3:$D$107,3,FALSE))</f>
        <v/>
      </c>
      <c r="F1161" s="132" t="str">
        <f t="shared" si="21"/>
        <v/>
      </c>
    </row>
    <row r="1162" spans="4:6" x14ac:dyDescent="0.2">
      <c r="D1162" s="130" t="str">
        <f>IF(ISBLANK(A1162),"",VLOOKUP(A1162,'Tabla de equipos'!$B$3:$D$107,3,FALSE))</f>
        <v/>
      </c>
      <c r="F1162" s="132" t="str">
        <f t="shared" si="21"/>
        <v/>
      </c>
    </row>
    <row r="1163" spans="4:6" x14ac:dyDescent="0.2">
      <c r="D1163" s="130" t="str">
        <f>IF(ISBLANK(A1163),"",VLOOKUP(A1163,'Tabla de equipos'!$B$3:$D$107,3,FALSE))</f>
        <v/>
      </c>
      <c r="F1163" s="132" t="str">
        <f t="shared" si="21"/>
        <v/>
      </c>
    </row>
    <row r="1164" spans="4:6" x14ac:dyDescent="0.2">
      <c r="D1164" s="130" t="str">
        <f>IF(ISBLANK(A1164),"",VLOOKUP(A1164,'Tabla de equipos'!$B$3:$D$107,3,FALSE))</f>
        <v/>
      </c>
      <c r="F1164" s="132" t="str">
        <f t="shared" si="21"/>
        <v/>
      </c>
    </row>
    <row r="1165" spans="4:6" x14ac:dyDescent="0.2">
      <c r="D1165" s="130" t="str">
        <f>IF(ISBLANK(A1165),"",VLOOKUP(A1165,'Tabla de equipos'!$B$3:$D$107,3,FALSE))</f>
        <v/>
      </c>
      <c r="F1165" s="132" t="str">
        <f t="shared" si="21"/>
        <v/>
      </c>
    </row>
    <row r="1166" spans="4:6" x14ac:dyDescent="0.2">
      <c r="D1166" s="130" t="str">
        <f>IF(ISBLANK(A1166),"",VLOOKUP(A1166,'Tabla de equipos'!$B$3:$D$107,3,FALSE))</f>
        <v/>
      </c>
      <c r="F1166" s="132" t="str">
        <f t="shared" si="21"/>
        <v/>
      </c>
    </row>
    <row r="1167" spans="4:6" x14ac:dyDescent="0.2">
      <c r="D1167" s="130" t="str">
        <f>IF(ISBLANK(A1167),"",VLOOKUP(A1167,'Tabla de equipos'!$B$3:$D$107,3,FALSE))</f>
        <v/>
      </c>
      <c r="F1167" s="132" t="str">
        <f t="shared" si="21"/>
        <v/>
      </c>
    </row>
    <row r="1168" spans="4:6" x14ac:dyDescent="0.2">
      <c r="D1168" s="130" t="str">
        <f>IF(ISBLANK(A1168),"",VLOOKUP(A1168,'Tabla de equipos'!$B$3:$D$107,3,FALSE))</f>
        <v/>
      </c>
      <c r="F1168" s="132" t="str">
        <f t="shared" si="21"/>
        <v/>
      </c>
    </row>
    <row r="1169" spans="4:6" x14ac:dyDescent="0.2">
      <c r="D1169" s="130" t="str">
        <f>IF(ISBLANK(A1169),"",VLOOKUP(A1169,'Tabla de equipos'!$B$3:$D$107,3,FALSE))</f>
        <v/>
      </c>
      <c r="F1169" s="132" t="str">
        <f t="shared" si="21"/>
        <v/>
      </c>
    </row>
    <row r="1170" spans="4:6" x14ac:dyDescent="0.2">
      <c r="D1170" s="130" t="str">
        <f>IF(ISBLANK(A1170),"",VLOOKUP(A1170,'Tabla de equipos'!$B$3:$D$107,3,FALSE))</f>
        <v/>
      </c>
      <c r="F1170" s="132" t="str">
        <f t="shared" si="21"/>
        <v/>
      </c>
    </row>
    <row r="1171" spans="4:6" x14ac:dyDescent="0.2">
      <c r="D1171" s="130" t="str">
        <f>IF(ISBLANK(A1171),"",VLOOKUP(A1171,'Tabla de equipos'!$B$3:$D$107,3,FALSE))</f>
        <v/>
      </c>
      <c r="F1171" s="132" t="str">
        <f t="shared" si="21"/>
        <v/>
      </c>
    </row>
    <row r="1172" spans="4:6" x14ac:dyDescent="0.2">
      <c r="D1172" s="130" t="str">
        <f>IF(ISBLANK(A1172),"",VLOOKUP(A1172,'Tabla de equipos'!$B$3:$D$107,3,FALSE))</f>
        <v/>
      </c>
      <c r="F1172" s="132" t="str">
        <f t="shared" si="21"/>
        <v/>
      </c>
    </row>
    <row r="1173" spans="4:6" x14ac:dyDescent="0.2">
      <c r="D1173" s="130" t="str">
        <f>IF(ISBLANK(A1173),"",VLOOKUP(A1173,'Tabla de equipos'!$B$3:$D$107,3,FALSE))</f>
        <v/>
      </c>
      <c r="F1173" s="132" t="str">
        <f t="shared" si="21"/>
        <v/>
      </c>
    </row>
    <row r="1174" spans="4:6" x14ac:dyDescent="0.2">
      <c r="D1174" s="130" t="str">
        <f>IF(ISBLANK(A1174),"",VLOOKUP(A1174,'Tabla de equipos'!$B$3:$D$107,3,FALSE))</f>
        <v/>
      </c>
      <c r="F1174" s="132" t="str">
        <f t="shared" si="21"/>
        <v/>
      </c>
    </row>
    <row r="1175" spans="4:6" x14ac:dyDescent="0.2">
      <c r="D1175" s="130" t="str">
        <f>IF(ISBLANK(A1175),"",VLOOKUP(A1175,'Tabla de equipos'!$B$3:$D$107,3,FALSE))</f>
        <v/>
      </c>
      <c r="F1175" s="132" t="str">
        <f t="shared" si="21"/>
        <v/>
      </c>
    </row>
    <row r="1176" spans="4:6" x14ac:dyDescent="0.2">
      <c r="D1176" s="130" t="str">
        <f>IF(ISBLANK(A1176),"",VLOOKUP(A1176,'Tabla de equipos'!$B$3:$D$107,3,FALSE))</f>
        <v/>
      </c>
      <c r="F1176" s="132" t="str">
        <f t="shared" si="21"/>
        <v/>
      </c>
    </row>
    <row r="1177" spans="4:6" x14ac:dyDescent="0.2">
      <c r="D1177" s="130" t="str">
        <f>IF(ISBLANK(A1177),"",VLOOKUP(A1177,'Tabla de equipos'!$B$3:$D$107,3,FALSE))</f>
        <v/>
      </c>
      <c r="F1177" s="132" t="str">
        <f t="shared" si="21"/>
        <v/>
      </c>
    </row>
    <row r="1178" spans="4:6" x14ac:dyDescent="0.2">
      <c r="D1178" s="130" t="str">
        <f>IF(ISBLANK(A1178),"",VLOOKUP(A1178,'Tabla de equipos'!$B$3:$D$107,3,FALSE))</f>
        <v/>
      </c>
      <c r="F1178" s="132" t="str">
        <f t="shared" si="21"/>
        <v/>
      </c>
    </row>
    <row r="1179" spans="4:6" x14ac:dyDescent="0.2">
      <c r="D1179" s="130" t="str">
        <f>IF(ISBLANK(A1179),"",VLOOKUP(A1179,'Tabla de equipos'!$B$3:$D$107,3,FALSE))</f>
        <v/>
      </c>
      <c r="F1179" s="132" t="str">
        <f t="shared" si="21"/>
        <v/>
      </c>
    </row>
    <row r="1180" spans="4:6" x14ac:dyDescent="0.2">
      <c r="D1180" s="130" t="str">
        <f>IF(ISBLANK(A1180),"",VLOOKUP(A1180,'Tabla de equipos'!$B$3:$D$107,3,FALSE))</f>
        <v/>
      </c>
      <c r="F1180" s="132" t="str">
        <f t="shared" si="21"/>
        <v/>
      </c>
    </row>
    <row r="1181" spans="4:6" x14ac:dyDescent="0.2">
      <c r="D1181" s="130" t="str">
        <f>IF(ISBLANK(A1181),"",VLOOKUP(A1181,'Tabla de equipos'!$B$3:$D$107,3,FALSE))</f>
        <v/>
      </c>
      <c r="F1181" s="132" t="str">
        <f t="shared" si="21"/>
        <v/>
      </c>
    </row>
    <row r="1182" spans="4:6" x14ac:dyDescent="0.2">
      <c r="D1182" s="130" t="str">
        <f>IF(ISBLANK(A1182),"",VLOOKUP(A1182,'Tabla de equipos'!$B$3:$D$107,3,FALSE))</f>
        <v/>
      </c>
      <c r="F1182" s="132" t="str">
        <f t="shared" si="21"/>
        <v/>
      </c>
    </row>
    <row r="1183" spans="4:6" x14ac:dyDescent="0.2">
      <c r="D1183" s="130" t="str">
        <f>IF(ISBLANK(A1183),"",VLOOKUP(A1183,'Tabla de equipos'!$B$3:$D$107,3,FALSE))</f>
        <v/>
      </c>
      <c r="F1183" s="132" t="str">
        <f t="shared" si="21"/>
        <v/>
      </c>
    </row>
    <row r="1184" spans="4:6" x14ac:dyDescent="0.2">
      <c r="D1184" s="130" t="str">
        <f>IF(ISBLANK(A1184),"",VLOOKUP(A1184,'Tabla de equipos'!$B$3:$D$107,3,FALSE))</f>
        <v/>
      </c>
      <c r="F1184" s="132" t="str">
        <f t="shared" si="21"/>
        <v/>
      </c>
    </row>
    <row r="1185" spans="4:6" x14ac:dyDescent="0.2">
      <c r="D1185" s="130" t="str">
        <f>IF(ISBLANK(A1185),"",VLOOKUP(A1185,'Tabla de equipos'!$B$3:$D$107,3,FALSE))</f>
        <v/>
      </c>
      <c r="F1185" s="132" t="str">
        <f t="shared" si="21"/>
        <v/>
      </c>
    </row>
    <row r="1186" spans="4:6" x14ac:dyDescent="0.2">
      <c r="D1186" s="130" t="str">
        <f>IF(ISBLANK(A1186),"",VLOOKUP(A1186,'Tabla de equipos'!$B$3:$D$107,3,FALSE))</f>
        <v/>
      </c>
      <c r="F1186" s="132" t="str">
        <f t="shared" si="21"/>
        <v/>
      </c>
    </row>
    <row r="1187" spans="4:6" x14ac:dyDescent="0.2">
      <c r="D1187" s="130" t="str">
        <f>IF(ISBLANK(A1187),"",VLOOKUP(A1187,'Tabla de equipos'!$B$3:$D$107,3,FALSE))</f>
        <v/>
      </c>
      <c r="F1187" s="132" t="str">
        <f t="shared" si="21"/>
        <v/>
      </c>
    </row>
    <row r="1188" spans="4:6" x14ac:dyDescent="0.2">
      <c r="D1188" s="130" t="str">
        <f>IF(ISBLANK(A1188),"",VLOOKUP(A1188,'Tabla de equipos'!$B$3:$D$107,3,FALSE))</f>
        <v/>
      </c>
      <c r="F1188" s="132" t="str">
        <f t="shared" si="21"/>
        <v/>
      </c>
    </row>
    <row r="1189" spans="4:6" x14ac:dyDescent="0.2">
      <c r="D1189" s="130" t="str">
        <f>IF(ISBLANK(A1189),"",VLOOKUP(A1189,'Tabla de equipos'!$B$3:$D$107,3,FALSE))</f>
        <v/>
      </c>
      <c r="F1189" s="132" t="str">
        <f t="shared" si="21"/>
        <v/>
      </c>
    </row>
    <row r="1190" spans="4:6" x14ac:dyDescent="0.2">
      <c r="D1190" s="130" t="str">
        <f>IF(ISBLANK(A1190),"",VLOOKUP(A1190,'Tabla de equipos'!$B$3:$D$107,3,FALSE))</f>
        <v/>
      </c>
      <c r="F1190" s="132" t="str">
        <f t="shared" si="21"/>
        <v/>
      </c>
    </row>
    <row r="1191" spans="4:6" x14ac:dyDescent="0.2">
      <c r="D1191" s="130" t="str">
        <f>IF(ISBLANK(A1191),"",VLOOKUP(A1191,'Tabla de equipos'!$B$3:$D$107,3,FALSE))</f>
        <v/>
      </c>
      <c r="F1191" s="132" t="str">
        <f t="shared" si="21"/>
        <v/>
      </c>
    </row>
    <row r="1192" spans="4:6" x14ac:dyDescent="0.2">
      <c r="D1192" s="130" t="str">
        <f>IF(ISBLANK(A1192),"",VLOOKUP(A1192,'Tabla de equipos'!$B$3:$D$107,3,FALSE))</f>
        <v/>
      </c>
      <c r="F1192" s="132" t="str">
        <f t="shared" si="21"/>
        <v/>
      </c>
    </row>
    <row r="1193" spans="4:6" x14ac:dyDescent="0.2">
      <c r="D1193" s="130" t="str">
        <f>IF(ISBLANK(A1193),"",VLOOKUP(A1193,'Tabla de equipos'!$B$3:$D$107,3,FALSE))</f>
        <v/>
      </c>
      <c r="F1193" s="132" t="str">
        <f t="shared" ref="F1193:F1256" si="22">IF(AND(E1193="",A1193=""),"",IF(AND(A1193&lt;&gt;"",E1193=""),"Falta incluir unidades",IF(AND(A1193&lt;&gt;"",E1193&gt;0),"","Falta elegir equipo/soporte")))</f>
        <v/>
      </c>
    </row>
    <row r="1194" spans="4:6" x14ac:dyDescent="0.2">
      <c r="D1194" s="130" t="str">
        <f>IF(ISBLANK(A1194),"",VLOOKUP(A1194,'Tabla de equipos'!$B$3:$D$107,3,FALSE))</f>
        <v/>
      </c>
      <c r="F1194" s="132" t="str">
        <f t="shared" si="22"/>
        <v/>
      </c>
    </row>
    <row r="1195" spans="4:6" x14ac:dyDescent="0.2">
      <c r="D1195" s="130" t="str">
        <f>IF(ISBLANK(A1195),"",VLOOKUP(A1195,'Tabla de equipos'!$B$3:$D$107,3,FALSE))</f>
        <v/>
      </c>
      <c r="F1195" s="132" t="str">
        <f t="shared" si="22"/>
        <v/>
      </c>
    </row>
    <row r="1196" spans="4:6" x14ac:dyDescent="0.2">
      <c r="D1196" s="130" t="str">
        <f>IF(ISBLANK(A1196),"",VLOOKUP(A1196,'Tabla de equipos'!$B$3:$D$107,3,FALSE))</f>
        <v/>
      </c>
      <c r="F1196" s="132" t="str">
        <f t="shared" si="22"/>
        <v/>
      </c>
    </row>
    <row r="1197" spans="4:6" x14ac:dyDescent="0.2">
      <c r="D1197" s="130" t="str">
        <f>IF(ISBLANK(A1197),"",VLOOKUP(A1197,'Tabla de equipos'!$B$3:$D$107,3,FALSE))</f>
        <v/>
      </c>
      <c r="F1197" s="132" t="str">
        <f t="shared" si="22"/>
        <v/>
      </c>
    </row>
    <row r="1198" spans="4:6" x14ac:dyDescent="0.2">
      <c r="D1198" s="130" t="str">
        <f>IF(ISBLANK(A1198),"",VLOOKUP(A1198,'Tabla de equipos'!$B$3:$D$107,3,FALSE))</f>
        <v/>
      </c>
      <c r="F1198" s="132" t="str">
        <f t="shared" si="22"/>
        <v/>
      </c>
    </row>
    <row r="1199" spans="4:6" x14ac:dyDescent="0.2">
      <c r="D1199" s="130" t="str">
        <f>IF(ISBLANK(A1199),"",VLOOKUP(A1199,'Tabla de equipos'!$B$3:$D$107,3,FALSE))</f>
        <v/>
      </c>
      <c r="F1199" s="132" t="str">
        <f t="shared" si="22"/>
        <v/>
      </c>
    </row>
    <row r="1200" spans="4:6" x14ac:dyDescent="0.2">
      <c r="D1200" s="130" t="str">
        <f>IF(ISBLANK(A1200),"",VLOOKUP(A1200,'Tabla de equipos'!$B$3:$D$107,3,FALSE))</f>
        <v/>
      </c>
      <c r="F1200" s="132" t="str">
        <f t="shared" si="22"/>
        <v/>
      </c>
    </row>
    <row r="1201" spans="4:6" x14ac:dyDescent="0.2">
      <c r="D1201" s="130" t="str">
        <f>IF(ISBLANK(A1201),"",VLOOKUP(A1201,'Tabla de equipos'!$B$3:$D$107,3,FALSE))</f>
        <v/>
      </c>
      <c r="F1201" s="132" t="str">
        <f t="shared" si="22"/>
        <v/>
      </c>
    </row>
    <row r="1202" spans="4:6" x14ac:dyDescent="0.2">
      <c r="D1202" s="130" t="str">
        <f>IF(ISBLANK(A1202),"",VLOOKUP(A1202,'Tabla de equipos'!$B$3:$D$107,3,FALSE))</f>
        <v/>
      </c>
      <c r="F1202" s="132" t="str">
        <f t="shared" si="22"/>
        <v/>
      </c>
    </row>
    <row r="1203" spans="4:6" x14ac:dyDescent="0.2">
      <c r="D1203" s="130" t="str">
        <f>IF(ISBLANK(A1203),"",VLOOKUP(A1203,'Tabla de equipos'!$B$3:$D$107,3,FALSE))</f>
        <v/>
      </c>
      <c r="F1203" s="132" t="str">
        <f t="shared" si="22"/>
        <v/>
      </c>
    </row>
    <row r="1204" spans="4:6" x14ac:dyDescent="0.2">
      <c r="D1204" s="130" t="str">
        <f>IF(ISBLANK(A1204),"",VLOOKUP(A1204,'Tabla de equipos'!$B$3:$D$107,3,FALSE))</f>
        <v/>
      </c>
      <c r="F1204" s="132" t="str">
        <f t="shared" si="22"/>
        <v/>
      </c>
    </row>
    <row r="1205" spans="4:6" x14ac:dyDescent="0.2">
      <c r="D1205" s="130" t="str">
        <f>IF(ISBLANK(A1205),"",VLOOKUP(A1205,'Tabla de equipos'!$B$3:$D$107,3,FALSE))</f>
        <v/>
      </c>
      <c r="F1205" s="132" t="str">
        <f t="shared" si="22"/>
        <v/>
      </c>
    </row>
    <row r="1206" spans="4:6" x14ac:dyDescent="0.2">
      <c r="D1206" s="130" t="str">
        <f>IF(ISBLANK(A1206),"",VLOOKUP(A1206,'Tabla de equipos'!$B$3:$D$107,3,FALSE))</f>
        <v/>
      </c>
      <c r="F1206" s="132" t="str">
        <f t="shared" si="22"/>
        <v/>
      </c>
    </row>
    <row r="1207" spans="4:6" x14ac:dyDescent="0.2">
      <c r="D1207" s="130" t="str">
        <f>IF(ISBLANK(A1207),"",VLOOKUP(A1207,'Tabla de equipos'!$B$3:$D$107,3,FALSE))</f>
        <v/>
      </c>
      <c r="F1207" s="132" t="str">
        <f t="shared" si="22"/>
        <v/>
      </c>
    </row>
    <row r="1208" spans="4:6" x14ac:dyDescent="0.2">
      <c r="D1208" s="130" t="str">
        <f>IF(ISBLANK(A1208),"",VLOOKUP(A1208,'Tabla de equipos'!$B$3:$D$107,3,FALSE))</f>
        <v/>
      </c>
      <c r="F1208" s="132" t="str">
        <f t="shared" si="22"/>
        <v/>
      </c>
    </row>
    <row r="1209" spans="4:6" x14ac:dyDescent="0.2">
      <c r="D1209" s="130" t="str">
        <f>IF(ISBLANK(A1209),"",VLOOKUP(A1209,'Tabla de equipos'!$B$3:$D$107,3,FALSE))</f>
        <v/>
      </c>
      <c r="F1209" s="132" t="str">
        <f t="shared" si="22"/>
        <v/>
      </c>
    </row>
    <row r="1210" spans="4:6" x14ac:dyDescent="0.2">
      <c r="D1210" s="130" t="str">
        <f>IF(ISBLANK(A1210),"",VLOOKUP(A1210,'Tabla de equipos'!$B$3:$D$107,3,FALSE))</f>
        <v/>
      </c>
      <c r="F1210" s="132" t="str">
        <f t="shared" si="22"/>
        <v/>
      </c>
    </row>
    <row r="1211" spans="4:6" x14ac:dyDescent="0.2">
      <c r="D1211" s="130" t="str">
        <f>IF(ISBLANK(A1211),"",VLOOKUP(A1211,'Tabla de equipos'!$B$3:$D$107,3,FALSE))</f>
        <v/>
      </c>
      <c r="F1211" s="132" t="str">
        <f t="shared" si="22"/>
        <v/>
      </c>
    </row>
    <row r="1212" spans="4:6" x14ac:dyDescent="0.2">
      <c r="D1212" s="130" t="str">
        <f>IF(ISBLANK(A1212),"",VLOOKUP(A1212,'Tabla de equipos'!$B$3:$D$107,3,FALSE))</f>
        <v/>
      </c>
      <c r="F1212" s="132" t="str">
        <f t="shared" si="22"/>
        <v/>
      </c>
    </row>
    <row r="1213" spans="4:6" x14ac:dyDescent="0.2">
      <c r="D1213" s="130" t="str">
        <f>IF(ISBLANK(A1213),"",VLOOKUP(A1213,'Tabla de equipos'!$B$3:$D$107,3,FALSE))</f>
        <v/>
      </c>
      <c r="F1213" s="132" t="str">
        <f t="shared" si="22"/>
        <v/>
      </c>
    </row>
    <row r="1214" spans="4:6" x14ac:dyDescent="0.2">
      <c r="D1214" s="130" t="str">
        <f>IF(ISBLANK(A1214),"",VLOOKUP(A1214,'Tabla de equipos'!$B$3:$D$107,3,FALSE))</f>
        <v/>
      </c>
      <c r="F1214" s="132" t="str">
        <f t="shared" si="22"/>
        <v/>
      </c>
    </row>
    <row r="1215" spans="4:6" x14ac:dyDescent="0.2">
      <c r="D1215" s="130" t="str">
        <f>IF(ISBLANK(A1215),"",VLOOKUP(A1215,'Tabla de equipos'!$B$3:$D$107,3,FALSE))</f>
        <v/>
      </c>
      <c r="F1215" s="132" t="str">
        <f t="shared" si="22"/>
        <v/>
      </c>
    </row>
    <row r="1216" spans="4:6" x14ac:dyDescent="0.2">
      <c r="D1216" s="130" t="str">
        <f>IF(ISBLANK(A1216),"",VLOOKUP(A1216,'Tabla de equipos'!$B$3:$D$107,3,FALSE))</f>
        <v/>
      </c>
      <c r="F1216" s="132" t="str">
        <f t="shared" si="22"/>
        <v/>
      </c>
    </row>
    <row r="1217" spans="4:6" x14ac:dyDescent="0.2">
      <c r="D1217" s="130" t="str">
        <f>IF(ISBLANK(A1217),"",VLOOKUP(A1217,'Tabla de equipos'!$B$3:$D$107,3,FALSE))</f>
        <v/>
      </c>
      <c r="F1217" s="132" t="str">
        <f t="shared" si="22"/>
        <v/>
      </c>
    </row>
    <row r="1218" spans="4:6" x14ac:dyDescent="0.2">
      <c r="D1218" s="130" t="str">
        <f>IF(ISBLANK(A1218),"",VLOOKUP(A1218,'Tabla de equipos'!$B$3:$D$107,3,FALSE))</f>
        <v/>
      </c>
      <c r="F1218" s="132" t="str">
        <f t="shared" si="22"/>
        <v/>
      </c>
    </row>
    <row r="1219" spans="4:6" x14ac:dyDescent="0.2">
      <c r="D1219" s="130" t="str">
        <f>IF(ISBLANK(A1219),"",VLOOKUP(A1219,'Tabla de equipos'!$B$3:$D$107,3,FALSE))</f>
        <v/>
      </c>
      <c r="F1219" s="132" t="str">
        <f t="shared" si="22"/>
        <v/>
      </c>
    </row>
    <row r="1220" spans="4:6" x14ac:dyDescent="0.2">
      <c r="D1220" s="130" t="str">
        <f>IF(ISBLANK(A1220),"",VLOOKUP(A1220,'Tabla de equipos'!$B$3:$D$107,3,FALSE))</f>
        <v/>
      </c>
      <c r="F1220" s="132" t="str">
        <f t="shared" si="22"/>
        <v/>
      </c>
    </row>
    <row r="1221" spans="4:6" x14ac:dyDescent="0.2">
      <c r="D1221" s="130" t="str">
        <f>IF(ISBLANK(A1221),"",VLOOKUP(A1221,'Tabla de equipos'!$B$3:$D$107,3,FALSE))</f>
        <v/>
      </c>
      <c r="F1221" s="132" t="str">
        <f t="shared" si="22"/>
        <v/>
      </c>
    </row>
    <row r="1222" spans="4:6" x14ac:dyDescent="0.2">
      <c r="D1222" s="130" t="str">
        <f>IF(ISBLANK(A1222),"",VLOOKUP(A1222,'Tabla de equipos'!$B$3:$D$107,3,FALSE))</f>
        <v/>
      </c>
      <c r="F1222" s="132" t="str">
        <f t="shared" si="22"/>
        <v/>
      </c>
    </row>
    <row r="1223" spans="4:6" x14ac:dyDescent="0.2">
      <c r="D1223" s="130" t="str">
        <f>IF(ISBLANK(A1223),"",VLOOKUP(A1223,'Tabla de equipos'!$B$3:$D$107,3,FALSE))</f>
        <v/>
      </c>
      <c r="F1223" s="132" t="str">
        <f t="shared" si="22"/>
        <v/>
      </c>
    </row>
    <row r="1224" spans="4:6" x14ac:dyDescent="0.2">
      <c r="D1224" s="130" t="str">
        <f>IF(ISBLANK(A1224),"",VLOOKUP(A1224,'Tabla de equipos'!$B$3:$D$107,3,FALSE))</f>
        <v/>
      </c>
      <c r="F1224" s="132" t="str">
        <f t="shared" si="22"/>
        <v/>
      </c>
    </row>
    <row r="1225" spans="4:6" x14ac:dyDescent="0.2">
      <c r="D1225" s="130" t="str">
        <f>IF(ISBLANK(A1225),"",VLOOKUP(A1225,'Tabla de equipos'!$B$3:$D$107,3,FALSE))</f>
        <v/>
      </c>
      <c r="F1225" s="132" t="str">
        <f t="shared" si="22"/>
        <v/>
      </c>
    </row>
    <row r="1226" spans="4:6" x14ac:dyDescent="0.2">
      <c r="D1226" s="130" t="str">
        <f>IF(ISBLANK(A1226),"",VLOOKUP(A1226,'Tabla de equipos'!$B$3:$D$107,3,FALSE))</f>
        <v/>
      </c>
      <c r="F1226" s="132" t="str">
        <f t="shared" si="22"/>
        <v/>
      </c>
    </row>
    <row r="1227" spans="4:6" x14ac:dyDescent="0.2">
      <c r="D1227" s="130" t="str">
        <f>IF(ISBLANK(A1227),"",VLOOKUP(A1227,'Tabla de equipos'!$B$3:$D$107,3,FALSE))</f>
        <v/>
      </c>
      <c r="F1227" s="132" t="str">
        <f t="shared" si="22"/>
        <v/>
      </c>
    </row>
    <row r="1228" spans="4:6" x14ac:dyDescent="0.2">
      <c r="D1228" s="130" t="str">
        <f>IF(ISBLANK(A1228),"",VLOOKUP(A1228,'Tabla de equipos'!$B$3:$D$107,3,FALSE))</f>
        <v/>
      </c>
      <c r="F1228" s="132" t="str">
        <f t="shared" si="22"/>
        <v/>
      </c>
    </row>
    <row r="1229" spans="4:6" x14ac:dyDescent="0.2">
      <c r="D1229" s="130" t="str">
        <f>IF(ISBLANK(A1229),"",VLOOKUP(A1229,'Tabla de equipos'!$B$3:$D$107,3,FALSE))</f>
        <v/>
      </c>
      <c r="F1229" s="132" t="str">
        <f t="shared" si="22"/>
        <v/>
      </c>
    </row>
    <row r="1230" spans="4:6" x14ac:dyDescent="0.2">
      <c r="D1230" s="130" t="str">
        <f>IF(ISBLANK(A1230),"",VLOOKUP(A1230,'Tabla de equipos'!$B$3:$D$107,3,FALSE))</f>
        <v/>
      </c>
      <c r="F1230" s="132" t="str">
        <f t="shared" si="22"/>
        <v/>
      </c>
    </row>
    <row r="1231" spans="4:6" x14ac:dyDescent="0.2">
      <c r="D1231" s="130" t="str">
        <f>IF(ISBLANK(A1231),"",VLOOKUP(A1231,'Tabla de equipos'!$B$3:$D$107,3,FALSE))</f>
        <v/>
      </c>
      <c r="F1231" s="132" t="str">
        <f t="shared" si="22"/>
        <v/>
      </c>
    </row>
    <row r="1232" spans="4:6" x14ac:dyDescent="0.2">
      <c r="D1232" s="130" t="str">
        <f>IF(ISBLANK(A1232),"",VLOOKUP(A1232,'Tabla de equipos'!$B$3:$D$107,3,FALSE))</f>
        <v/>
      </c>
      <c r="F1232" s="132" t="str">
        <f t="shared" si="22"/>
        <v/>
      </c>
    </row>
    <row r="1233" spans="4:6" x14ac:dyDescent="0.2">
      <c r="D1233" s="130" t="str">
        <f>IF(ISBLANK(A1233),"",VLOOKUP(A1233,'Tabla de equipos'!$B$3:$D$107,3,FALSE))</f>
        <v/>
      </c>
      <c r="F1233" s="132" t="str">
        <f t="shared" si="22"/>
        <v/>
      </c>
    </row>
    <row r="1234" spans="4:6" x14ac:dyDescent="0.2">
      <c r="D1234" s="130" t="str">
        <f>IF(ISBLANK(A1234),"",VLOOKUP(A1234,'Tabla de equipos'!$B$3:$D$107,3,FALSE))</f>
        <v/>
      </c>
      <c r="F1234" s="132" t="str">
        <f t="shared" si="22"/>
        <v/>
      </c>
    </row>
    <row r="1235" spans="4:6" x14ac:dyDescent="0.2">
      <c r="D1235" s="130" t="str">
        <f>IF(ISBLANK(A1235),"",VLOOKUP(A1235,'Tabla de equipos'!$B$3:$D$107,3,FALSE))</f>
        <v/>
      </c>
      <c r="F1235" s="132" t="str">
        <f t="shared" si="22"/>
        <v/>
      </c>
    </row>
    <row r="1236" spans="4:6" x14ac:dyDescent="0.2">
      <c r="D1236" s="130" t="str">
        <f>IF(ISBLANK(A1236),"",VLOOKUP(A1236,'Tabla de equipos'!$B$3:$D$107,3,FALSE))</f>
        <v/>
      </c>
      <c r="F1236" s="132" t="str">
        <f t="shared" si="22"/>
        <v/>
      </c>
    </row>
    <row r="1237" spans="4:6" x14ac:dyDescent="0.2">
      <c r="D1237" s="130" t="str">
        <f>IF(ISBLANK(A1237),"",VLOOKUP(A1237,'Tabla de equipos'!$B$3:$D$107,3,FALSE))</f>
        <v/>
      </c>
      <c r="F1237" s="132" t="str">
        <f t="shared" si="22"/>
        <v/>
      </c>
    </row>
    <row r="1238" spans="4:6" x14ac:dyDescent="0.2">
      <c r="D1238" s="130" t="str">
        <f>IF(ISBLANK(A1238),"",VLOOKUP(A1238,'Tabla de equipos'!$B$3:$D$107,3,FALSE))</f>
        <v/>
      </c>
      <c r="F1238" s="132" t="str">
        <f t="shared" si="22"/>
        <v/>
      </c>
    </row>
    <row r="1239" spans="4:6" x14ac:dyDescent="0.2">
      <c r="D1239" s="130" t="str">
        <f>IF(ISBLANK(A1239),"",VLOOKUP(A1239,'Tabla de equipos'!$B$3:$D$107,3,FALSE))</f>
        <v/>
      </c>
      <c r="F1239" s="132" t="str">
        <f t="shared" si="22"/>
        <v/>
      </c>
    </row>
    <row r="1240" spans="4:6" x14ac:dyDescent="0.2">
      <c r="D1240" s="130" t="str">
        <f>IF(ISBLANK(A1240),"",VLOOKUP(A1240,'Tabla de equipos'!$B$3:$D$107,3,FALSE))</f>
        <v/>
      </c>
      <c r="F1240" s="132" t="str">
        <f t="shared" si="22"/>
        <v/>
      </c>
    </row>
    <row r="1241" spans="4:6" x14ac:dyDescent="0.2">
      <c r="D1241" s="130" t="str">
        <f>IF(ISBLANK(A1241),"",VLOOKUP(A1241,'Tabla de equipos'!$B$3:$D$107,3,FALSE))</f>
        <v/>
      </c>
      <c r="F1241" s="132" t="str">
        <f t="shared" si="22"/>
        <v/>
      </c>
    </row>
    <row r="1242" spans="4:6" x14ac:dyDescent="0.2">
      <c r="D1242" s="130" t="str">
        <f>IF(ISBLANK(A1242),"",VLOOKUP(A1242,'Tabla de equipos'!$B$3:$D$107,3,FALSE))</f>
        <v/>
      </c>
      <c r="F1242" s="132" t="str">
        <f t="shared" si="22"/>
        <v/>
      </c>
    </row>
    <row r="1243" spans="4:6" x14ac:dyDescent="0.2">
      <c r="D1243" s="130" t="str">
        <f>IF(ISBLANK(A1243),"",VLOOKUP(A1243,'Tabla de equipos'!$B$3:$D$107,3,FALSE))</f>
        <v/>
      </c>
      <c r="F1243" s="132" t="str">
        <f t="shared" si="22"/>
        <v/>
      </c>
    </row>
    <row r="1244" spans="4:6" x14ac:dyDescent="0.2">
      <c r="D1244" s="130" t="str">
        <f>IF(ISBLANK(A1244),"",VLOOKUP(A1244,'Tabla de equipos'!$B$3:$D$107,3,FALSE))</f>
        <v/>
      </c>
      <c r="F1244" s="132" t="str">
        <f t="shared" si="22"/>
        <v/>
      </c>
    </row>
    <row r="1245" spans="4:6" x14ac:dyDescent="0.2">
      <c r="D1245" s="130" t="str">
        <f>IF(ISBLANK(A1245),"",VLOOKUP(A1245,'Tabla de equipos'!$B$3:$D$107,3,FALSE))</f>
        <v/>
      </c>
      <c r="F1245" s="132" t="str">
        <f t="shared" si="22"/>
        <v/>
      </c>
    </row>
    <row r="1246" spans="4:6" x14ac:dyDescent="0.2">
      <c r="D1246" s="130" t="str">
        <f>IF(ISBLANK(A1246),"",VLOOKUP(A1246,'Tabla de equipos'!$B$3:$D$107,3,FALSE))</f>
        <v/>
      </c>
      <c r="F1246" s="132" t="str">
        <f t="shared" si="22"/>
        <v/>
      </c>
    </row>
    <row r="1247" spans="4:6" x14ac:dyDescent="0.2">
      <c r="D1247" s="130" t="str">
        <f>IF(ISBLANK(A1247),"",VLOOKUP(A1247,'Tabla de equipos'!$B$3:$D$107,3,FALSE))</f>
        <v/>
      </c>
      <c r="F1247" s="132" t="str">
        <f t="shared" si="22"/>
        <v/>
      </c>
    </row>
    <row r="1248" spans="4:6" x14ac:dyDescent="0.2">
      <c r="D1248" s="130" t="str">
        <f>IF(ISBLANK(A1248),"",VLOOKUP(A1248,'Tabla de equipos'!$B$3:$D$107,3,FALSE))</f>
        <v/>
      </c>
      <c r="F1248" s="132" t="str">
        <f t="shared" si="22"/>
        <v/>
      </c>
    </row>
    <row r="1249" spans="4:6" x14ac:dyDescent="0.2">
      <c r="D1249" s="130" t="str">
        <f>IF(ISBLANK(A1249),"",VLOOKUP(A1249,'Tabla de equipos'!$B$3:$D$107,3,FALSE))</f>
        <v/>
      </c>
      <c r="F1249" s="132" t="str">
        <f t="shared" si="22"/>
        <v/>
      </c>
    </row>
    <row r="1250" spans="4:6" x14ac:dyDescent="0.2">
      <c r="D1250" s="130" t="str">
        <f>IF(ISBLANK(A1250),"",VLOOKUP(A1250,'Tabla de equipos'!$B$3:$D$107,3,FALSE))</f>
        <v/>
      </c>
      <c r="F1250" s="132" t="str">
        <f t="shared" si="22"/>
        <v/>
      </c>
    </row>
    <row r="1251" spans="4:6" x14ac:dyDescent="0.2">
      <c r="D1251" s="130" t="str">
        <f>IF(ISBLANK(A1251),"",VLOOKUP(A1251,'Tabla de equipos'!$B$3:$D$107,3,FALSE))</f>
        <v/>
      </c>
      <c r="F1251" s="132" t="str">
        <f t="shared" si="22"/>
        <v/>
      </c>
    </row>
    <row r="1252" spans="4:6" x14ac:dyDescent="0.2">
      <c r="D1252" s="130" t="str">
        <f>IF(ISBLANK(A1252),"",VLOOKUP(A1252,'Tabla de equipos'!$B$3:$D$107,3,FALSE))</f>
        <v/>
      </c>
      <c r="F1252" s="132" t="str">
        <f t="shared" si="22"/>
        <v/>
      </c>
    </row>
    <row r="1253" spans="4:6" x14ac:dyDescent="0.2">
      <c r="D1253" s="130" t="str">
        <f>IF(ISBLANK(A1253),"",VLOOKUP(A1253,'Tabla de equipos'!$B$3:$D$107,3,FALSE))</f>
        <v/>
      </c>
      <c r="F1253" s="132" t="str">
        <f t="shared" si="22"/>
        <v/>
      </c>
    </row>
    <row r="1254" spans="4:6" x14ac:dyDescent="0.2">
      <c r="D1254" s="130" t="str">
        <f>IF(ISBLANK(A1254),"",VLOOKUP(A1254,'Tabla de equipos'!$B$3:$D$107,3,FALSE))</f>
        <v/>
      </c>
      <c r="F1254" s="132" t="str">
        <f t="shared" si="22"/>
        <v/>
      </c>
    </row>
    <row r="1255" spans="4:6" x14ac:dyDescent="0.2">
      <c r="D1255" s="130" t="str">
        <f>IF(ISBLANK(A1255),"",VLOOKUP(A1255,'Tabla de equipos'!$B$3:$D$107,3,FALSE))</f>
        <v/>
      </c>
      <c r="F1255" s="132" t="str">
        <f t="shared" si="22"/>
        <v/>
      </c>
    </row>
    <row r="1256" spans="4:6" x14ac:dyDescent="0.2">
      <c r="D1256" s="130" t="str">
        <f>IF(ISBLANK(A1256),"",VLOOKUP(A1256,'Tabla de equipos'!$B$3:$D$107,3,FALSE))</f>
        <v/>
      </c>
      <c r="F1256" s="132" t="str">
        <f t="shared" si="22"/>
        <v/>
      </c>
    </row>
    <row r="1257" spans="4:6" x14ac:dyDescent="0.2">
      <c r="D1257" s="130" t="str">
        <f>IF(ISBLANK(A1257),"",VLOOKUP(A1257,'Tabla de equipos'!$B$3:$D$107,3,FALSE))</f>
        <v/>
      </c>
      <c r="F1257" s="132" t="str">
        <f t="shared" ref="F1257:F1320" si="23">IF(AND(E1257="",A1257=""),"",IF(AND(A1257&lt;&gt;"",E1257=""),"Falta incluir unidades",IF(AND(A1257&lt;&gt;"",E1257&gt;0),"","Falta elegir equipo/soporte")))</f>
        <v/>
      </c>
    </row>
    <row r="1258" spans="4:6" x14ac:dyDescent="0.2">
      <c r="D1258" s="130" t="str">
        <f>IF(ISBLANK(A1258),"",VLOOKUP(A1258,'Tabla de equipos'!$B$3:$D$107,3,FALSE))</f>
        <v/>
      </c>
      <c r="F1258" s="132" t="str">
        <f t="shared" si="23"/>
        <v/>
      </c>
    </row>
    <row r="1259" spans="4:6" x14ac:dyDescent="0.2">
      <c r="D1259" s="130" t="str">
        <f>IF(ISBLANK(A1259),"",VLOOKUP(A1259,'Tabla de equipos'!$B$3:$D$107,3,FALSE))</f>
        <v/>
      </c>
      <c r="F1259" s="132" t="str">
        <f t="shared" si="23"/>
        <v/>
      </c>
    </row>
    <row r="1260" spans="4:6" x14ac:dyDescent="0.2">
      <c r="D1260" s="130" t="str">
        <f>IF(ISBLANK(A1260),"",VLOOKUP(A1260,'Tabla de equipos'!$B$3:$D$107,3,FALSE))</f>
        <v/>
      </c>
      <c r="F1260" s="132" t="str">
        <f t="shared" si="23"/>
        <v/>
      </c>
    </row>
    <row r="1261" spans="4:6" x14ac:dyDescent="0.2">
      <c r="D1261" s="130" t="str">
        <f>IF(ISBLANK(A1261),"",VLOOKUP(A1261,'Tabla de equipos'!$B$3:$D$107,3,FALSE))</f>
        <v/>
      </c>
      <c r="F1261" s="132" t="str">
        <f t="shared" si="23"/>
        <v/>
      </c>
    </row>
    <row r="1262" spans="4:6" x14ac:dyDescent="0.2">
      <c r="D1262" s="130" t="str">
        <f>IF(ISBLANK(A1262),"",VLOOKUP(A1262,'Tabla de equipos'!$B$3:$D$107,3,FALSE))</f>
        <v/>
      </c>
      <c r="F1262" s="132" t="str">
        <f t="shared" si="23"/>
        <v/>
      </c>
    </row>
    <row r="1263" spans="4:6" x14ac:dyDescent="0.2">
      <c r="D1263" s="130" t="str">
        <f>IF(ISBLANK(A1263),"",VLOOKUP(A1263,'Tabla de equipos'!$B$3:$D$107,3,FALSE))</f>
        <v/>
      </c>
      <c r="F1263" s="132" t="str">
        <f t="shared" si="23"/>
        <v/>
      </c>
    </row>
    <row r="1264" spans="4:6" x14ac:dyDescent="0.2">
      <c r="D1264" s="130" t="str">
        <f>IF(ISBLANK(A1264),"",VLOOKUP(A1264,'Tabla de equipos'!$B$3:$D$107,3,FALSE))</f>
        <v/>
      </c>
      <c r="F1264" s="132" t="str">
        <f t="shared" si="23"/>
        <v/>
      </c>
    </row>
    <row r="1265" spans="4:6" x14ac:dyDescent="0.2">
      <c r="D1265" s="130" t="str">
        <f>IF(ISBLANK(A1265),"",VLOOKUP(A1265,'Tabla de equipos'!$B$3:$D$107,3,FALSE))</f>
        <v/>
      </c>
      <c r="F1265" s="132" t="str">
        <f t="shared" si="23"/>
        <v/>
      </c>
    </row>
    <row r="1266" spans="4:6" x14ac:dyDescent="0.2">
      <c r="D1266" s="130" t="str">
        <f>IF(ISBLANK(A1266),"",VLOOKUP(A1266,'Tabla de equipos'!$B$3:$D$107,3,FALSE))</f>
        <v/>
      </c>
      <c r="F1266" s="132" t="str">
        <f t="shared" si="23"/>
        <v/>
      </c>
    </row>
    <row r="1267" spans="4:6" x14ac:dyDescent="0.2">
      <c r="D1267" s="130" t="str">
        <f>IF(ISBLANK(A1267),"",VLOOKUP(A1267,'Tabla de equipos'!$B$3:$D$107,3,FALSE))</f>
        <v/>
      </c>
      <c r="F1267" s="132" t="str">
        <f t="shared" si="23"/>
        <v/>
      </c>
    </row>
    <row r="1268" spans="4:6" x14ac:dyDescent="0.2">
      <c r="D1268" s="130" t="str">
        <f>IF(ISBLANK(A1268),"",VLOOKUP(A1268,'Tabla de equipos'!$B$3:$D$107,3,FALSE))</f>
        <v/>
      </c>
      <c r="F1268" s="132" t="str">
        <f t="shared" si="23"/>
        <v/>
      </c>
    </row>
    <row r="1269" spans="4:6" x14ac:dyDescent="0.2">
      <c r="D1269" s="130" t="str">
        <f>IF(ISBLANK(A1269),"",VLOOKUP(A1269,'Tabla de equipos'!$B$3:$D$107,3,FALSE))</f>
        <v/>
      </c>
      <c r="F1269" s="132" t="str">
        <f t="shared" si="23"/>
        <v/>
      </c>
    </row>
    <row r="1270" spans="4:6" x14ac:dyDescent="0.2">
      <c r="D1270" s="130" t="str">
        <f>IF(ISBLANK(A1270),"",VLOOKUP(A1270,'Tabla de equipos'!$B$3:$D$107,3,FALSE))</f>
        <v/>
      </c>
      <c r="F1270" s="132" t="str">
        <f t="shared" si="23"/>
        <v/>
      </c>
    </row>
    <row r="1271" spans="4:6" x14ac:dyDescent="0.2">
      <c r="D1271" s="130" t="str">
        <f>IF(ISBLANK(A1271),"",VLOOKUP(A1271,'Tabla de equipos'!$B$3:$D$107,3,FALSE))</f>
        <v/>
      </c>
      <c r="F1271" s="132" t="str">
        <f t="shared" si="23"/>
        <v/>
      </c>
    </row>
    <row r="1272" spans="4:6" x14ac:dyDescent="0.2">
      <c r="D1272" s="130" t="str">
        <f>IF(ISBLANK(A1272),"",VLOOKUP(A1272,'Tabla de equipos'!$B$3:$D$107,3,FALSE))</f>
        <v/>
      </c>
      <c r="F1272" s="132" t="str">
        <f t="shared" si="23"/>
        <v/>
      </c>
    </row>
    <row r="1273" spans="4:6" x14ac:dyDescent="0.2">
      <c r="D1273" s="130" t="str">
        <f>IF(ISBLANK(A1273),"",VLOOKUP(A1273,'Tabla de equipos'!$B$3:$D$107,3,FALSE))</f>
        <v/>
      </c>
      <c r="F1273" s="132" t="str">
        <f t="shared" si="23"/>
        <v/>
      </c>
    </row>
    <row r="1274" spans="4:6" x14ac:dyDescent="0.2">
      <c r="D1274" s="130" t="str">
        <f>IF(ISBLANK(A1274),"",VLOOKUP(A1274,'Tabla de equipos'!$B$3:$D$107,3,FALSE))</f>
        <v/>
      </c>
      <c r="F1274" s="132" t="str">
        <f t="shared" si="23"/>
        <v/>
      </c>
    </row>
    <row r="1275" spans="4:6" x14ac:dyDescent="0.2">
      <c r="D1275" s="130" t="str">
        <f>IF(ISBLANK(A1275),"",VLOOKUP(A1275,'Tabla de equipos'!$B$3:$D$107,3,FALSE))</f>
        <v/>
      </c>
      <c r="F1275" s="132" t="str">
        <f t="shared" si="23"/>
        <v/>
      </c>
    </row>
    <row r="1276" spans="4:6" x14ac:dyDescent="0.2">
      <c r="D1276" s="130" t="str">
        <f>IF(ISBLANK(A1276),"",VLOOKUP(A1276,'Tabla de equipos'!$B$3:$D$107,3,FALSE))</f>
        <v/>
      </c>
      <c r="F1276" s="132" t="str">
        <f t="shared" si="23"/>
        <v/>
      </c>
    </row>
    <row r="1277" spans="4:6" x14ac:dyDescent="0.2">
      <c r="D1277" s="130" t="str">
        <f>IF(ISBLANK(A1277),"",VLOOKUP(A1277,'Tabla de equipos'!$B$3:$D$107,3,FALSE))</f>
        <v/>
      </c>
      <c r="F1277" s="132" t="str">
        <f t="shared" si="23"/>
        <v/>
      </c>
    </row>
    <row r="1278" spans="4:6" x14ac:dyDescent="0.2">
      <c r="D1278" s="130" t="str">
        <f>IF(ISBLANK(A1278),"",VLOOKUP(A1278,'Tabla de equipos'!$B$3:$D$107,3,FALSE))</f>
        <v/>
      </c>
      <c r="F1278" s="132" t="str">
        <f t="shared" si="23"/>
        <v/>
      </c>
    </row>
    <row r="1279" spans="4:6" x14ac:dyDescent="0.2">
      <c r="D1279" s="130" t="str">
        <f>IF(ISBLANK(A1279),"",VLOOKUP(A1279,'Tabla de equipos'!$B$3:$D$107,3,FALSE))</f>
        <v/>
      </c>
      <c r="F1279" s="132" t="str">
        <f t="shared" si="23"/>
        <v/>
      </c>
    </row>
    <row r="1280" spans="4:6" x14ac:dyDescent="0.2">
      <c r="D1280" s="130" t="str">
        <f>IF(ISBLANK(A1280),"",VLOOKUP(A1280,'Tabla de equipos'!$B$3:$D$107,3,FALSE))</f>
        <v/>
      </c>
      <c r="F1280" s="132" t="str">
        <f t="shared" si="23"/>
        <v/>
      </c>
    </row>
    <row r="1281" spans="4:6" x14ac:dyDescent="0.2">
      <c r="D1281" s="130" t="str">
        <f>IF(ISBLANK(A1281),"",VLOOKUP(A1281,'Tabla de equipos'!$B$3:$D$107,3,FALSE))</f>
        <v/>
      </c>
      <c r="F1281" s="132" t="str">
        <f t="shared" si="23"/>
        <v/>
      </c>
    </row>
    <row r="1282" spans="4:6" x14ac:dyDescent="0.2">
      <c r="D1282" s="130" t="str">
        <f>IF(ISBLANK(A1282),"",VLOOKUP(A1282,'Tabla de equipos'!$B$3:$D$107,3,FALSE))</f>
        <v/>
      </c>
      <c r="F1282" s="132" t="str">
        <f t="shared" si="23"/>
        <v/>
      </c>
    </row>
    <row r="1283" spans="4:6" x14ac:dyDescent="0.2">
      <c r="D1283" s="130" t="str">
        <f>IF(ISBLANK(A1283),"",VLOOKUP(A1283,'Tabla de equipos'!$B$3:$D$107,3,FALSE))</f>
        <v/>
      </c>
      <c r="F1283" s="132" t="str">
        <f t="shared" si="23"/>
        <v/>
      </c>
    </row>
    <row r="1284" spans="4:6" x14ac:dyDescent="0.2">
      <c r="D1284" s="130" t="str">
        <f>IF(ISBLANK(A1284),"",VLOOKUP(A1284,'Tabla de equipos'!$B$3:$D$107,3,FALSE))</f>
        <v/>
      </c>
      <c r="F1284" s="132" t="str">
        <f t="shared" si="23"/>
        <v/>
      </c>
    </row>
    <row r="1285" spans="4:6" x14ac:dyDescent="0.2">
      <c r="D1285" s="130" t="str">
        <f>IF(ISBLANK(A1285),"",VLOOKUP(A1285,'Tabla de equipos'!$B$3:$D$107,3,FALSE))</f>
        <v/>
      </c>
      <c r="F1285" s="132" t="str">
        <f t="shared" si="23"/>
        <v/>
      </c>
    </row>
    <row r="1286" spans="4:6" x14ac:dyDescent="0.2">
      <c r="D1286" s="130" t="str">
        <f>IF(ISBLANK(A1286),"",VLOOKUP(A1286,'Tabla de equipos'!$B$3:$D$107,3,FALSE))</f>
        <v/>
      </c>
      <c r="F1286" s="132" t="str">
        <f t="shared" si="23"/>
        <v/>
      </c>
    </row>
    <row r="1287" spans="4:6" x14ac:dyDescent="0.2">
      <c r="D1287" s="130" t="str">
        <f>IF(ISBLANK(A1287),"",VLOOKUP(A1287,'Tabla de equipos'!$B$3:$D$107,3,FALSE))</f>
        <v/>
      </c>
      <c r="F1287" s="132" t="str">
        <f t="shared" si="23"/>
        <v/>
      </c>
    </row>
    <row r="1288" spans="4:6" x14ac:dyDescent="0.2">
      <c r="D1288" s="130" t="str">
        <f>IF(ISBLANK(A1288),"",VLOOKUP(A1288,'Tabla de equipos'!$B$3:$D$107,3,FALSE))</f>
        <v/>
      </c>
      <c r="F1288" s="132" t="str">
        <f t="shared" si="23"/>
        <v/>
      </c>
    </row>
    <row r="1289" spans="4:6" x14ac:dyDescent="0.2">
      <c r="D1289" s="130" t="str">
        <f>IF(ISBLANK(A1289),"",VLOOKUP(A1289,'Tabla de equipos'!$B$3:$D$107,3,FALSE))</f>
        <v/>
      </c>
      <c r="F1289" s="132" t="str">
        <f t="shared" si="23"/>
        <v/>
      </c>
    </row>
    <row r="1290" spans="4:6" x14ac:dyDescent="0.2">
      <c r="D1290" s="130" t="str">
        <f>IF(ISBLANK(A1290),"",VLOOKUP(A1290,'Tabla de equipos'!$B$3:$D$107,3,FALSE))</f>
        <v/>
      </c>
      <c r="F1290" s="132" t="str">
        <f t="shared" si="23"/>
        <v/>
      </c>
    </row>
    <row r="1291" spans="4:6" x14ac:dyDescent="0.2">
      <c r="D1291" s="130" t="str">
        <f>IF(ISBLANK(A1291),"",VLOOKUP(A1291,'Tabla de equipos'!$B$3:$D$107,3,FALSE))</f>
        <v/>
      </c>
      <c r="F1291" s="132" t="str">
        <f t="shared" si="23"/>
        <v/>
      </c>
    </row>
    <row r="1292" spans="4:6" x14ac:dyDescent="0.2">
      <c r="D1292" s="130" t="str">
        <f>IF(ISBLANK(A1292),"",VLOOKUP(A1292,'Tabla de equipos'!$B$3:$D$107,3,FALSE))</f>
        <v/>
      </c>
      <c r="F1292" s="132" t="str">
        <f t="shared" si="23"/>
        <v/>
      </c>
    </row>
    <row r="1293" spans="4:6" x14ac:dyDescent="0.2">
      <c r="D1293" s="130" t="str">
        <f>IF(ISBLANK(A1293),"",VLOOKUP(A1293,'Tabla de equipos'!$B$3:$D$107,3,FALSE))</f>
        <v/>
      </c>
      <c r="F1293" s="132" t="str">
        <f t="shared" si="23"/>
        <v/>
      </c>
    </row>
    <row r="1294" spans="4:6" x14ac:dyDescent="0.2">
      <c r="D1294" s="130" t="str">
        <f>IF(ISBLANK(A1294),"",VLOOKUP(A1294,'Tabla de equipos'!$B$3:$D$107,3,FALSE))</f>
        <v/>
      </c>
      <c r="F1294" s="132" t="str">
        <f t="shared" si="23"/>
        <v/>
      </c>
    </row>
    <row r="1295" spans="4:6" x14ac:dyDescent="0.2">
      <c r="D1295" s="130" t="str">
        <f>IF(ISBLANK(A1295),"",VLOOKUP(A1295,'Tabla de equipos'!$B$3:$D$107,3,FALSE))</f>
        <v/>
      </c>
      <c r="F1295" s="132" t="str">
        <f t="shared" si="23"/>
        <v/>
      </c>
    </row>
    <row r="1296" spans="4:6" x14ac:dyDescent="0.2">
      <c r="D1296" s="130" t="str">
        <f>IF(ISBLANK(A1296),"",VLOOKUP(A1296,'Tabla de equipos'!$B$3:$D$107,3,FALSE))</f>
        <v/>
      </c>
      <c r="F1296" s="132" t="str">
        <f t="shared" si="23"/>
        <v/>
      </c>
    </row>
    <row r="1297" spans="4:6" x14ac:dyDescent="0.2">
      <c r="D1297" s="130" t="str">
        <f>IF(ISBLANK(A1297),"",VLOOKUP(A1297,'Tabla de equipos'!$B$3:$D$107,3,FALSE))</f>
        <v/>
      </c>
      <c r="F1297" s="132" t="str">
        <f t="shared" si="23"/>
        <v/>
      </c>
    </row>
    <row r="1298" spans="4:6" x14ac:dyDescent="0.2">
      <c r="D1298" s="130" t="str">
        <f>IF(ISBLANK(A1298),"",VLOOKUP(A1298,'Tabla de equipos'!$B$3:$D$107,3,FALSE))</f>
        <v/>
      </c>
      <c r="F1298" s="132" t="str">
        <f t="shared" si="23"/>
        <v/>
      </c>
    </row>
    <row r="1299" spans="4:6" x14ac:dyDescent="0.2">
      <c r="D1299" s="130" t="str">
        <f>IF(ISBLANK(A1299),"",VLOOKUP(A1299,'Tabla de equipos'!$B$3:$D$107,3,FALSE))</f>
        <v/>
      </c>
      <c r="F1299" s="132" t="str">
        <f t="shared" si="23"/>
        <v/>
      </c>
    </row>
    <row r="1300" spans="4:6" x14ac:dyDescent="0.2">
      <c r="D1300" s="130" t="str">
        <f>IF(ISBLANK(A1300),"",VLOOKUP(A1300,'Tabla de equipos'!$B$3:$D$107,3,FALSE))</f>
        <v/>
      </c>
      <c r="F1300" s="132" t="str">
        <f t="shared" si="23"/>
        <v/>
      </c>
    </row>
    <row r="1301" spans="4:6" x14ac:dyDescent="0.2">
      <c r="D1301" s="130" t="str">
        <f>IF(ISBLANK(A1301),"",VLOOKUP(A1301,'Tabla de equipos'!$B$3:$D$107,3,FALSE))</f>
        <v/>
      </c>
      <c r="F1301" s="132" t="str">
        <f t="shared" si="23"/>
        <v/>
      </c>
    </row>
    <row r="1302" spans="4:6" x14ac:dyDescent="0.2">
      <c r="D1302" s="130" t="str">
        <f>IF(ISBLANK(A1302),"",VLOOKUP(A1302,'Tabla de equipos'!$B$3:$D$107,3,FALSE))</f>
        <v/>
      </c>
      <c r="F1302" s="132" t="str">
        <f t="shared" si="23"/>
        <v/>
      </c>
    </row>
    <row r="1303" spans="4:6" x14ac:dyDescent="0.2">
      <c r="D1303" s="130" t="str">
        <f>IF(ISBLANK(A1303),"",VLOOKUP(A1303,'Tabla de equipos'!$B$3:$D$107,3,FALSE))</f>
        <v/>
      </c>
      <c r="F1303" s="132" t="str">
        <f t="shared" si="23"/>
        <v/>
      </c>
    </row>
    <row r="1304" spans="4:6" x14ac:dyDescent="0.2">
      <c r="D1304" s="130" t="str">
        <f>IF(ISBLANK(A1304),"",VLOOKUP(A1304,'Tabla de equipos'!$B$3:$D$107,3,FALSE))</f>
        <v/>
      </c>
      <c r="F1304" s="132" t="str">
        <f t="shared" si="23"/>
        <v/>
      </c>
    </row>
    <row r="1305" spans="4:6" x14ac:dyDescent="0.2">
      <c r="D1305" s="130" t="str">
        <f>IF(ISBLANK(A1305),"",VLOOKUP(A1305,'Tabla de equipos'!$B$3:$D$107,3,FALSE))</f>
        <v/>
      </c>
      <c r="F1305" s="132" t="str">
        <f t="shared" si="23"/>
        <v/>
      </c>
    </row>
    <row r="1306" spans="4:6" x14ac:dyDescent="0.2">
      <c r="D1306" s="130" t="str">
        <f>IF(ISBLANK(A1306),"",VLOOKUP(A1306,'Tabla de equipos'!$B$3:$D$107,3,FALSE))</f>
        <v/>
      </c>
      <c r="F1306" s="132" t="str">
        <f t="shared" si="23"/>
        <v/>
      </c>
    </row>
    <row r="1307" spans="4:6" x14ac:dyDescent="0.2">
      <c r="D1307" s="130" t="str">
        <f>IF(ISBLANK(A1307),"",VLOOKUP(A1307,'Tabla de equipos'!$B$3:$D$107,3,FALSE))</f>
        <v/>
      </c>
      <c r="F1307" s="132" t="str">
        <f t="shared" si="23"/>
        <v/>
      </c>
    </row>
    <row r="1308" spans="4:6" x14ac:dyDescent="0.2">
      <c r="D1308" s="130" t="str">
        <f>IF(ISBLANK(A1308),"",VLOOKUP(A1308,'Tabla de equipos'!$B$3:$D$107,3,FALSE))</f>
        <v/>
      </c>
      <c r="F1308" s="132" t="str">
        <f t="shared" si="23"/>
        <v/>
      </c>
    </row>
    <row r="1309" spans="4:6" x14ac:dyDescent="0.2">
      <c r="D1309" s="130" t="str">
        <f>IF(ISBLANK(A1309),"",VLOOKUP(A1309,'Tabla de equipos'!$B$3:$D$107,3,FALSE))</f>
        <v/>
      </c>
      <c r="F1309" s="132" t="str">
        <f t="shared" si="23"/>
        <v/>
      </c>
    </row>
    <row r="1310" spans="4:6" x14ac:dyDescent="0.2">
      <c r="D1310" s="130" t="str">
        <f>IF(ISBLANK(A1310),"",VLOOKUP(A1310,'Tabla de equipos'!$B$3:$D$107,3,FALSE))</f>
        <v/>
      </c>
      <c r="F1310" s="132" t="str">
        <f t="shared" si="23"/>
        <v/>
      </c>
    </row>
    <row r="1311" spans="4:6" x14ac:dyDescent="0.2">
      <c r="D1311" s="130" t="str">
        <f>IF(ISBLANK(A1311),"",VLOOKUP(A1311,'Tabla de equipos'!$B$3:$D$107,3,FALSE))</f>
        <v/>
      </c>
      <c r="F1311" s="132" t="str">
        <f t="shared" si="23"/>
        <v/>
      </c>
    </row>
    <row r="1312" spans="4:6" x14ac:dyDescent="0.2">
      <c r="D1312" s="130" t="str">
        <f>IF(ISBLANK(A1312),"",VLOOKUP(A1312,'Tabla de equipos'!$B$3:$D$107,3,FALSE))</f>
        <v/>
      </c>
      <c r="F1312" s="132" t="str">
        <f t="shared" si="23"/>
        <v/>
      </c>
    </row>
    <row r="1313" spans="4:6" x14ac:dyDescent="0.2">
      <c r="D1313" s="130" t="str">
        <f>IF(ISBLANK(A1313),"",VLOOKUP(A1313,'Tabla de equipos'!$B$3:$D$107,3,FALSE))</f>
        <v/>
      </c>
      <c r="F1313" s="132" t="str">
        <f t="shared" si="23"/>
        <v/>
      </c>
    </row>
    <row r="1314" spans="4:6" x14ac:dyDescent="0.2">
      <c r="D1314" s="130" t="str">
        <f>IF(ISBLANK(A1314),"",VLOOKUP(A1314,'Tabla de equipos'!$B$3:$D$107,3,FALSE))</f>
        <v/>
      </c>
      <c r="F1314" s="132" t="str">
        <f t="shared" si="23"/>
        <v/>
      </c>
    </row>
    <row r="1315" spans="4:6" x14ac:dyDescent="0.2">
      <c r="D1315" s="130" t="str">
        <f>IF(ISBLANK(A1315),"",VLOOKUP(A1315,'Tabla de equipos'!$B$3:$D$107,3,FALSE))</f>
        <v/>
      </c>
      <c r="F1315" s="132" t="str">
        <f t="shared" si="23"/>
        <v/>
      </c>
    </row>
    <row r="1316" spans="4:6" x14ac:dyDescent="0.2">
      <c r="D1316" s="130" t="str">
        <f>IF(ISBLANK(A1316),"",VLOOKUP(A1316,'Tabla de equipos'!$B$3:$D$107,3,FALSE))</f>
        <v/>
      </c>
      <c r="F1316" s="132" t="str">
        <f t="shared" si="23"/>
        <v/>
      </c>
    </row>
    <row r="1317" spans="4:6" x14ac:dyDescent="0.2">
      <c r="D1317" s="130" t="str">
        <f>IF(ISBLANK(A1317),"",VLOOKUP(A1317,'Tabla de equipos'!$B$3:$D$107,3,FALSE))</f>
        <v/>
      </c>
      <c r="F1317" s="132" t="str">
        <f t="shared" si="23"/>
        <v/>
      </c>
    </row>
    <row r="1318" spans="4:6" x14ac:dyDescent="0.2">
      <c r="D1318" s="130" t="str">
        <f>IF(ISBLANK(A1318),"",VLOOKUP(A1318,'Tabla de equipos'!$B$3:$D$107,3,FALSE))</f>
        <v/>
      </c>
      <c r="F1318" s="132" t="str">
        <f t="shared" si="23"/>
        <v/>
      </c>
    </row>
    <row r="1319" spans="4:6" x14ac:dyDescent="0.2">
      <c r="D1319" s="130" t="str">
        <f>IF(ISBLANK(A1319),"",VLOOKUP(A1319,'Tabla de equipos'!$B$3:$D$107,3,FALSE))</f>
        <v/>
      </c>
      <c r="F1319" s="132" t="str">
        <f t="shared" si="23"/>
        <v/>
      </c>
    </row>
    <row r="1320" spans="4:6" x14ac:dyDescent="0.2">
      <c r="D1320" s="130" t="str">
        <f>IF(ISBLANK(A1320),"",VLOOKUP(A1320,'Tabla de equipos'!$B$3:$D$107,3,FALSE))</f>
        <v/>
      </c>
      <c r="F1320" s="132" t="str">
        <f t="shared" si="23"/>
        <v/>
      </c>
    </row>
    <row r="1321" spans="4:6" x14ac:dyDescent="0.2">
      <c r="D1321" s="130" t="str">
        <f>IF(ISBLANK(A1321),"",VLOOKUP(A1321,'Tabla de equipos'!$B$3:$D$107,3,FALSE))</f>
        <v/>
      </c>
      <c r="F1321" s="132" t="str">
        <f t="shared" ref="F1321:F1384" si="24">IF(AND(E1321="",A1321=""),"",IF(AND(A1321&lt;&gt;"",E1321=""),"Falta incluir unidades",IF(AND(A1321&lt;&gt;"",E1321&gt;0),"","Falta elegir equipo/soporte")))</f>
        <v/>
      </c>
    </row>
    <row r="1322" spans="4:6" x14ac:dyDescent="0.2">
      <c r="D1322" s="130" t="str">
        <f>IF(ISBLANK(A1322),"",VLOOKUP(A1322,'Tabla de equipos'!$B$3:$D$107,3,FALSE))</f>
        <v/>
      </c>
      <c r="F1322" s="132" t="str">
        <f t="shared" si="24"/>
        <v/>
      </c>
    </row>
    <row r="1323" spans="4:6" x14ac:dyDescent="0.2">
      <c r="D1323" s="130" t="str">
        <f>IF(ISBLANK(A1323),"",VLOOKUP(A1323,'Tabla de equipos'!$B$3:$D$107,3,FALSE))</f>
        <v/>
      </c>
      <c r="F1323" s="132" t="str">
        <f t="shared" si="24"/>
        <v/>
      </c>
    </row>
    <row r="1324" spans="4:6" x14ac:dyDescent="0.2">
      <c r="D1324" s="130" t="str">
        <f>IF(ISBLANK(A1324),"",VLOOKUP(A1324,'Tabla de equipos'!$B$3:$D$107,3,FALSE))</f>
        <v/>
      </c>
      <c r="F1324" s="132" t="str">
        <f t="shared" si="24"/>
        <v/>
      </c>
    </row>
    <row r="1325" spans="4:6" x14ac:dyDescent="0.2">
      <c r="D1325" s="130" t="str">
        <f>IF(ISBLANK(A1325),"",VLOOKUP(A1325,'Tabla de equipos'!$B$3:$D$107,3,FALSE))</f>
        <v/>
      </c>
      <c r="F1325" s="132" t="str">
        <f t="shared" si="24"/>
        <v/>
      </c>
    </row>
    <row r="1326" spans="4:6" x14ac:dyDescent="0.2">
      <c r="D1326" s="130" t="str">
        <f>IF(ISBLANK(A1326),"",VLOOKUP(A1326,'Tabla de equipos'!$B$3:$D$107,3,FALSE))</f>
        <v/>
      </c>
      <c r="F1326" s="132" t="str">
        <f t="shared" si="24"/>
        <v/>
      </c>
    </row>
    <row r="1327" spans="4:6" x14ac:dyDescent="0.2">
      <c r="D1327" s="130" t="str">
        <f>IF(ISBLANK(A1327),"",VLOOKUP(A1327,'Tabla de equipos'!$B$3:$D$107,3,FALSE))</f>
        <v/>
      </c>
      <c r="F1327" s="132" t="str">
        <f t="shared" si="24"/>
        <v/>
      </c>
    </row>
    <row r="1328" spans="4:6" x14ac:dyDescent="0.2">
      <c r="D1328" s="130" t="str">
        <f>IF(ISBLANK(A1328),"",VLOOKUP(A1328,'Tabla de equipos'!$B$3:$D$107,3,FALSE))</f>
        <v/>
      </c>
      <c r="F1328" s="132" t="str">
        <f t="shared" si="24"/>
        <v/>
      </c>
    </row>
    <row r="1329" spans="4:6" x14ac:dyDescent="0.2">
      <c r="D1329" s="130" t="str">
        <f>IF(ISBLANK(A1329),"",VLOOKUP(A1329,'Tabla de equipos'!$B$3:$D$107,3,FALSE))</f>
        <v/>
      </c>
      <c r="F1329" s="132" t="str">
        <f t="shared" si="24"/>
        <v/>
      </c>
    </row>
    <row r="1330" spans="4:6" x14ac:dyDescent="0.2">
      <c r="D1330" s="130" t="str">
        <f>IF(ISBLANK(A1330),"",VLOOKUP(A1330,'Tabla de equipos'!$B$3:$D$107,3,FALSE))</f>
        <v/>
      </c>
      <c r="F1330" s="132" t="str">
        <f t="shared" si="24"/>
        <v/>
      </c>
    </row>
    <row r="1331" spans="4:6" x14ac:dyDescent="0.2">
      <c r="D1331" s="130" t="str">
        <f>IF(ISBLANK(A1331),"",VLOOKUP(A1331,'Tabla de equipos'!$B$3:$D$107,3,FALSE))</f>
        <v/>
      </c>
      <c r="F1331" s="132" t="str">
        <f t="shared" si="24"/>
        <v/>
      </c>
    </row>
    <row r="1332" spans="4:6" x14ac:dyDescent="0.2">
      <c r="D1332" s="130" t="str">
        <f>IF(ISBLANK(A1332),"",VLOOKUP(A1332,'Tabla de equipos'!$B$3:$D$107,3,FALSE))</f>
        <v/>
      </c>
      <c r="F1332" s="132" t="str">
        <f t="shared" si="24"/>
        <v/>
      </c>
    </row>
    <row r="1333" spans="4:6" x14ac:dyDescent="0.2">
      <c r="D1333" s="130" t="str">
        <f>IF(ISBLANK(A1333),"",VLOOKUP(A1333,'Tabla de equipos'!$B$3:$D$107,3,FALSE))</f>
        <v/>
      </c>
      <c r="F1333" s="132" t="str">
        <f t="shared" si="24"/>
        <v/>
      </c>
    </row>
    <row r="1334" spans="4:6" x14ac:dyDescent="0.2">
      <c r="D1334" s="130" t="str">
        <f>IF(ISBLANK(A1334),"",VLOOKUP(A1334,'Tabla de equipos'!$B$3:$D$107,3,FALSE))</f>
        <v/>
      </c>
      <c r="F1334" s="132" t="str">
        <f t="shared" si="24"/>
        <v/>
      </c>
    </row>
    <row r="1335" spans="4:6" x14ac:dyDescent="0.2">
      <c r="D1335" s="130" t="str">
        <f>IF(ISBLANK(A1335),"",VLOOKUP(A1335,'Tabla de equipos'!$B$3:$D$107,3,FALSE))</f>
        <v/>
      </c>
      <c r="F1335" s="132" t="str">
        <f t="shared" si="24"/>
        <v/>
      </c>
    </row>
    <row r="1336" spans="4:6" x14ac:dyDescent="0.2">
      <c r="D1336" s="130" t="str">
        <f>IF(ISBLANK(A1336),"",VLOOKUP(A1336,'Tabla de equipos'!$B$3:$D$107,3,FALSE))</f>
        <v/>
      </c>
      <c r="F1336" s="132" t="str">
        <f t="shared" si="24"/>
        <v/>
      </c>
    </row>
    <row r="1337" spans="4:6" x14ac:dyDescent="0.2">
      <c r="D1337" s="130" t="str">
        <f>IF(ISBLANK(A1337),"",VLOOKUP(A1337,'Tabla de equipos'!$B$3:$D$107,3,FALSE))</f>
        <v/>
      </c>
      <c r="F1337" s="132" t="str">
        <f t="shared" si="24"/>
        <v/>
      </c>
    </row>
    <row r="1338" spans="4:6" x14ac:dyDescent="0.2">
      <c r="D1338" s="130" t="str">
        <f>IF(ISBLANK(A1338),"",VLOOKUP(A1338,'Tabla de equipos'!$B$3:$D$107,3,FALSE))</f>
        <v/>
      </c>
      <c r="F1338" s="132" t="str">
        <f t="shared" si="24"/>
        <v/>
      </c>
    </row>
    <row r="1339" spans="4:6" x14ac:dyDescent="0.2">
      <c r="D1339" s="130" t="str">
        <f>IF(ISBLANK(A1339),"",VLOOKUP(A1339,'Tabla de equipos'!$B$3:$D$107,3,FALSE))</f>
        <v/>
      </c>
      <c r="F1339" s="132" t="str">
        <f t="shared" si="24"/>
        <v/>
      </c>
    </row>
    <row r="1340" spans="4:6" x14ac:dyDescent="0.2">
      <c r="D1340" s="130" t="str">
        <f>IF(ISBLANK(A1340),"",VLOOKUP(A1340,'Tabla de equipos'!$B$3:$D$107,3,FALSE))</f>
        <v/>
      </c>
      <c r="F1340" s="132" t="str">
        <f t="shared" si="24"/>
        <v/>
      </c>
    </row>
    <row r="1341" spans="4:6" x14ac:dyDescent="0.2">
      <c r="D1341" s="130" t="str">
        <f>IF(ISBLANK(A1341),"",VLOOKUP(A1341,'Tabla de equipos'!$B$3:$D$107,3,FALSE))</f>
        <v/>
      </c>
      <c r="F1341" s="132" t="str">
        <f t="shared" si="24"/>
        <v/>
      </c>
    </row>
    <row r="1342" spans="4:6" x14ac:dyDescent="0.2">
      <c r="D1342" s="130" t="str">
        <f>IF(ISBLANK(A1342),"",VLOOKUP(A1342,'Tabla de equipos'!$B$3:$D$107,3,FALSE))</f>
        <v/>
      </c>
      <c r="F1342" s="132" t="str">
        <f t="shared" si="24"/>
        <v/>
      </c>
    </row>
    <row r="1343" spans="4:6" x14ac:dyDescent="0.2">
      <c r="D1343" s="130" t="str">
        <f>IF(ISBLANK(A1343),"",VLOOKUP(A1343,'Tabla de equipos'!$B$3:$D$107,3,FALSE))</f>
        <v/>
      </c>
      <c r="F1343" s="132" t="str">
        <f t="shared" si="24"/>
        <v/>
      </c>
    </row>
    <row r="1344" spans="4:6" x14ac:dyDescent="0.2">
      <c r="D1344" s="130" t="str">
        <f>IF(ISBLANK(A1344),"",VLOOKUP(A1344,'Tabla de equipos'!$B$3:$D$107,3,FALSE))</f>
        <v/>
      </c>
      <c r="F1344" s="132" t="str">
        <f t="shared" si="24"/>
        <v/>
      </c>
    </row>
    <row r="1345" spans="4:6" x14ac:dyDescent="0.2">
      <c r="D1345" s="130" t="str">
        <f>IF(ISBLANK(A1345),"",VLOOKUP(A1345,'Tabla de equipos'!$B$3:$D$107,3,FALSE))</f>
        <v/>
      </c>
      <c r="F1345" s="132" t="str">
        <f t="shared" si="24"/>
        <v/>
      </c>
    </row>
    <row r="1346" spans="4:6" x14ac:dyDescent="0.2">
      <c r="D1346" s="130" t="str">
        <f>IF(ISBLANK(A1346),"",VLOOKUP(A1346,'Tabla de equipos'!$B$3:$D$107,3,FALSE))</f>
        <v/>
      </c>
      <c r="F1346" s="132" t="str">
        <f t="shared" si="24"/>
        <v/>
      </c>
    </row>
    <row r="1347" spans="4:6" x14ac:dyDescent="0.2">
      <c r="D1347" s="130" t="str">
        <f>IF(ISBLANK(A1347),"",VLOOKUP(A1347,'Tabla de equipos'!$B$3:$D$107,3,FALSE))</f>
        <v/>
      </c>
      <c r="F1347" s="132" t="str">
        <f t="shared" si="24"/>
        <v/>
      </c>
    </row>
    <row r="1348" spans="4:6" x14ac:dyDescent="0.2">
      <c r="D1348" s="130" t="str">
        <f>IF(ISBLANK(A1348),"",VLOOKUP(A1348,'Tabla de equipos'!$B$3:$D$107,3,FALSE))</f>
        <v/>
      </c>
      <c r="F1348" s="132" t="str">
        <f t="shared" si="24"/>
        <v/>
      </c>
    </row>
    <row r="1349" spans="4:6" x14ac:dyDescent="0.2">
      <c r="D1349" s="130" t="str">
        <f>IF(ISBLANK(A1349),"",VLOOKUP(A1349,'Tabla de equipos'!$B$3:$D$107,3,FALSE))</f>
        <v/>
      </c>
      <c r="F1349" s="132" t="str">
        <f t="shared" si="24"/>
        <v/>
      </c>
    </row>
    <row r="1350" spans="4:6" x14ac:dyDescent="0.2">
      <c r="D1350" s="130" t="str">
        <f>IF(ISBLANK(A1350),"",VLOOKUP(A1350,'Tabla de equipos'!$B$3:$D$107,3,FALSE))</f>
        <v/>
      </c>
      <c r="F1350" s="132" t="str">
        <f t="shared" si="24"/>
        <v/>
      </c>
    </row>
    <row r="1351" spans="4:6" x14ac:dyDescent="0.2">
      <c r="D1351" s="130" t="str">
        <f>IF(ISBLANK(A1351),"",VLOOKUP(A1351,'Tabla de equipos'!$B$3:$D$107,3,FALSE))</f>
        <v/>
      </c>
      <c r="F1351" s="132" t="str">
        <f t="shared" si="24"/>
        <v/>
      </c>
    </row>
    <row r="1352" spans="4:6" x14ac:dyDescent="0.2">
      <c r="D1352" s="130" t="str">
        <f>IF(ISBLANK(A1352),"",VLOOKUP(A1352,'Tabla de equipos'!$B$3:$D$107,3,FALSE))</f>
        <v/>
      </c>
      <c r="F1352" s="132" t="str">
        <f t="shared" si="24"/>
        <v/>
      </c>
    </row>
    <row r="1353" spans="4:6" x14ac:dyDescent="0.2">
      <c r="D1353" s="130" t="str">
        <f>IF(ISBLANK(A1353),"",VLOOKUP(A1353,'Tabla de equipos'!$B$3:$D$107,3,FALSE))</f>
        <v/>
      </c>
      <c r="F1353" s="132" t="str">
        <f t="shared" si="24"/>
        <v/>
      </c>
    </row>
    <row r="1354" spans="4:6" x14ac:dyDescent="0.2">
      <c r="D1354" s="130" t="str">
        <f>IF(ISBLANK(A1354),"",VLOOKUP(A1354,'Tabla de equipos'!$B$3:$D$107,3,FALSE))</f>
        <v/>
      </c>
      <c r="F1354" s="132" t="str">
        <f t="shared" si="24"/>
        <v/>
      </c>
    </row>
    <row r="1355" spans="4:6" x14ac:dyDescent="0.2">
      <c r="D1355" s="130" t="str">
        <f>IF(ISBLANK(A1355),"",VLOOKUP(A1355,'Tabla de equipos'!$B$3:$D$107,3,FALSE))</f>
        <v/>
      </c>
      <c r="F1355" s="132" t="str">
        <f t="shared" si="24"/>
        <v/>
      </c>
    </row>
    <row r="1356" spans="4:6" x14ac:dyDescent="0.2">
      <c r="D1356" s="130" t="str">
        <f>IF(ISBLANK(A1356),"",VLOOKUP(A1356,'Tabla de equipos'!$B$3:$D$107,3,FALSE))</f>
        <v/>
      </c>
      <c r="F1356" s="132" t="str">
        <f t="shared" si="24"/>
        <v/>
      </c>
    </row>
    <row r="1357" spans="4:6" x14ac:dyDescent="0.2">
      <c r="D1357" s="130" t="str">
        <f>IF(ISBLANK(A1357),"",VLOOKUP(A1357,'Tabla de equipos'!$B$3:$D$107,3,FALSE))</f>
        <v/>
      </c>
      <c r="F1357" s="132" t="str">
        <f t="shared" si="24"/>
        <v/>
      </c>
    </row>
    <row r="1358" spans="4:6" x14ac:dyDescent="0.2">
      <c r="D1358" s="130" t="str">
        <f>IF(ISBLANK(A1358),"",VLOOKUP(A1358,'Tabla de equipos'!$B$3:$D$107,3,FALSE))</f>
        <v/>
      </c>
      <c r="F1358" s="132" t="str">
        <f t="shared" si="24"/>
        <v/>
      </c>
    </row>
    <row r="1359" spans="4:6" x14ac:dyDescent="0.2">
      <c r="D1359" s="130" t="str">
        <f>IF(ISBLANK(A1359),"",VLOOKUP(A1359,'Tabla de equipos'!$B$3:$D$107,3,FALSE))</f>
        <v/>
      </c>
      <c r="F1359" s="132" t="str">
        <f t="shared" si="24"/>
        <v/>
      </c>
    </row>
    <row r="1360" spans="4:6" x14ac:dyDescent="0.2">
      <c r="D1360" s="130" t="str">
        <f>IF(ISBLANK(A1360),"",VLOOKUP(A1360,'Tabla de equipos'!$B$3:$D$107,3,FALSE))</f>
        <v/>
      </c>
      <c r="F1360" s="132" t="str">
        <f t="shared" si="24"/>
        <v/>
      </c>
    </row>
    <row r="1361" spans="4:6" x14ac:dyDescent="0.2">
      <c r="D1361" s="130" t="str">
        <f>IF(ISBLANK(A1361),"",VLOOKUP(A1361,'Tabla de equipos'!$B$3:$D$107,3,FALSE))</f>
        <v/>
      </c>
      <c r="F1361" s="132" t="str">
        <f t="shared" si="24"/>
        <v/>
      </c>
    </row>
    <row r="1362" spans="4:6" x14ac:dyDescent="0.2">
      <c r="D1362" s="130" t="str">
        <f>IF(ISBLANK(A1362),"",VLOOKUP(A1362,'Tabla de equipos'!$B$3:$D$107,3,FALSE))</f>
        <v/>
      </c>
      <c r="F1362" s="132" t="str">
        <f t="shared" si="24"/>
        <v/>
      </c>
    </row>
    <row r="1363" spans="4:6" x14ac:dyDescent="0.2">
      <c r="D1363" s="130" t="str">
        <f>IF(ISBLANK(A1363),"",VLOOKUP(A1363,'Tabla de equipos'!$B$3:$D$107,3,FALSE))</f>
        <v/>
      </c>
      <c r="F1363" s="132" t="str">
        <f t="shared" si="24"/>
        <v/>
      </c>
    </row>
    <row r="1364" spans="4:6" x14ac:dyDescent="0.2">
      <c r="D1364" s="130" t="str">
        <f>IF(ISBLANK(A1364),"",VLOOKUP(A1364,'Tabla de equipos'!$B$3:$D$107,3,FALSE))</f>
        <v/>
      </c>
      <c r="F1364" s="132" t="str">
        <f t="shared" si="24"/>
        <v/>
      </c>
    </row>
    <row r="1365" spans="4:6" x14ac:dyDescent="0.2">
      <c r="D1365" s="130" t="str">
        <f>IF(ISBLANK(A1365),"",VLOOKUP(A1365,'Tabla de equipos'!$B$3:$D$107,3,FALSE))</f>
        <v/>
      </c>
      <c r="F1365" s="132" t="str">
        <f t="shared" si="24"/>
        <v/>
      </c>
    </row>
    <row r="1366" spans="4:6" x14ac:dyDescent="0.2">
      <c r="D1366" s="130" t="str">
        <f>IF(ISBLANK(A1366),"",VLOOKUP(A1366,'Tabla de equipos'!$B$3:$D$107,3,FALSE))</f>
        <v/>
      </c>
      <c r="F1366" s="132" t="str">
        <f t="shared" si="24"/>
        <v/>
      </c>
    </row>
    <row r="1367" spans="4:6" x14ac:dyDescent="0.2">
      <c r="D1367" s="130" t="str">
        <f>IF(ISBLANK(A1367),"",VLOOKUP(A1367,'Tabla de equipos'!$B$3:$D$107,3,FALSE))</f>
        <v/>
      </c>
      <c r="F1367" s="132" t="str">
        <f t="shared" si="24"/>
        <v/>
      </c>
    </row>
    <row r="1368" spans="4:6" x14ac:dyDescent="0.2">
      <c r="D1368" s="130" t="str">
        <f>IF(ISBLANK(A1368),"",VLOOKUP(A1368,'Tabla de equipos'!$B$3:$D$107,3,FALSE))</f>
        <v/>
      </c>
      <c r="F1368" s="132" t="str">
        <f t="shared" si="24"/>
        <v/>
      </c>
    </row>
    <row r="1369" spans="4:6" x14ac:dyDescent="0.2">
      <c r="D1369" s="130" t="str">
        <f>IF(ISBLANK(A1369),"",VLOOKUP(A1369,'Tabla de equipos'!$B$3:$D$107,3,FALSE))</f>
        <v/>
      </c>
      <c r="F1369" s="132" t="str">
        <f t="shared" si="24"/>
        <v/>
      </c>
    </row>
    <row r="1370" spans="4:6" x14ac:dyDescent="0.2">
      <c r="D1370" s="130" t="str">
        <f>IF(ISBLANK(A1370),"",VLOOKUP(A1370,'Tabla de equipos'!$B$3:$D$107,3,FALSE))</f>
        <v/>
      </c>
      <c r="F1370" s="132" t="str">
        <f t="shared" si="24"/>
        <v/>
      </c>
    </row>
    <row r="1371" spans="4:6" x14ac:dyDescent="0.2">
      <c r="D1371" s="130" t="str">
        <f>IF(ISBLANK(A1371),"",VLOOKUP(A1371,'Tabla de equipos'!$B$3:$D$107,3,FALSE))</f>
        <v/>
      </c>
      <c r="F1371" s="132" t="str">
        <f t="shared" si="24"/>
        <v/>
      </c>
    </row>
    <row r="1372" spans="4:6" x14ac:dyDescent="0.2">
      <c r="D1372" s="130" t="str">
        <f>IF(ISBLANK(A1372),"",VLOOKUP(A1372,'Tabla de equipos'!$B$3:$D$107,3,FALSE))</f>
        <v/>
      </c>
      <c r="F1372" s="132" t="str">
        <f t="shared" si="24"/>
        <v/>
      </c>
    </row>
    <row r="1373" spans="4:6" x14ac:dyDescent="0.2">
      <c r="D1373" s="130" t="str">
        <f>IF(ISBLANK(A1373),"",VLOOKUP(A1373,'Tabla de equipos'!$B$3:$D$107,3,FALSE))</f>
        <v/>
      </c>
      <c r="F1373" s="132" t="str">
        <f t="shared" si="24"/>
        <v/>
      </c>
    </row>
    <row r="1374" spans="4:6" x14ac:dyDescent="0.2">
      <c r="D1374" s="130" t="str">
        <f>IF(ISBLANK(A1374),"",VLOOKUP(A1374,'Tabla de equipos'!$B$3:$D$107,3,FALSE))</f>
        <v/>
      </c>
      <c r="F1374" s="132" t="str">
        <f t="shared" si="24"/>
        <v/>
      </c>
    </row>
    <row r="1375" spans="4:6" x14ac:dyDescent="0.2">
      <c r="D1375" s="130" t="str">
        <f>IF(ISBLANK(A1375),"",VLOOKUP(A1375,'Tabla de equipos'!$B$3:$D$107,3,FALSE))</f>
        <v/>
      </c>
      <c r="F1375" s="132" t="str">
        <f t="shared" si="24"/>
        <v/>
      </c>
    </row>
    <row r="1376" spans="4:6" x14ac:dyDescent="0.2">
      <c r="D1376" s="130" t="str">
        <f>IF(ISBLANK(A1376),"",VLOOKUP(A1376,'Tabla de equipos'!$B$3:$D$107,3,FALSE))</f>
        <v/>
      </c>
      <c r="F1376" s="132" t="str">
        <f t="shared" si="24"/>
        <v/>
      </c>
    </row>
    <row r="1377" spans="4:6" x14ac:dyDescent="0.2">
      <c r="D1377" s="130" t="str">
        <f>IF(ISBLANK(A1377),"",VLOOKUP(A1377,'Tabla de equipos'!$B$3:$D$107,3,FALSE))</f>
        <v/>
      </c>
      <c r="F1377" s="132" t="str">
        <f t="shared" si="24"/>
        <v/>
      </c>
    </row>
    <row r="1378" spans="4:6" x14ac:dyDescent="0.2">
      <c r="D1378" s="130" t="str">
        <f>IF(ISBLANK(A1378),"",VLOOKUP(A1378,'Tabla de equipos'!$B$3:$D$107,3,FALSE))</f>
        <v/>
      </c>
      <c r="F1378" s="132" t="str">
        <f t="shared" si="24"/>
        <v/>
      </c>
    </row>
    <row r="1379" spans="4:6" x14ac:dyDescent="0.2">
      <c r="D1379" s="130" t="str">
        <f>IF(ISBLANK(A1379),"",VLOOKUP(A1379,'Tabla de equipos'!$B$3:$D$107,3,FALSE))</f>
        <v/>
      </c>
      <c r="F1379" s="132" t="str">
        <f t="shared" si="24"/>
        <v/>
      </c>
    </row>
    <row r="1380" spans="4:6" x14ac:dyDescent="0.2">
      <c r="D1380" s="130" t="str">
        <f>IF(ISBLANK(A1380),"",VLOOKUP(A1380,'Tabla de equipos'!$B$3:$D$107,3,FALSE))</f>
        <v/>
      </c>
      <c r="F1380" s="132" t="str">
        <f t="shared" si="24"/>
        <v/>
      </c>
    </row>
    <row r="1381" spans="4:6" x14ac:dyDescent="0.2">
      <c r="D1381" s="130" t="str">
        <f>IF(ISBLANK(A1381),"",VLOOKUP(A1381,'Tabla de equipos'!$B$3:$D$107,3,FALSE))</f>
        <v/>
      </c>
      <c r="F1381" s="132" t="str">
        <f t="shared" si="24"/>
        <v/>
      </c>
    </row>
    <row r="1382" spans="4:6" x14ac:dyDescent="0.2">
      <c r="D1382" s="130" t="str">
        <f>IF(ISBLANK(A1382),"",VLOOKUP(A1382,'Tabla de equipos'!$B$3:$D$107,3,FALSE))</f>
        <v/>
      </c>
      <c r="F1382" s="132" t="str">
        <f t="shared" si="24"/>
        <v/>
      </c>
    </row>
    <row r="1383" spans="4:6" x14ac:dyDescent="0.2">
      <c r="D1383" s="130" t="str">
        <f>IF(ISBLANK(A1383),"",VLOOKUP(A1383,'Tabla de equipos'!$B$3:$D$107,3,FALSE))</f>
        <v/>
      </c>
      <c r="F1383" s="132" t="str">
        <f t="shared" si="24"/>
        <v/>
      </c>
    </row>
    <row r="1384" spans="4:6" x14ac:dyDescent="0.2">
      <c r="D1384" s="130" t="str">
        <f>IF(ISBLANK(A1384),"",VLOOKUP(A1384,'Tabla de equipos'!$B$3:$D$107,3,FALSE))</f>
        <v/>
      </c>
      <c r="F1384" s="132" t="str">
        <f t="shared" si="24"/>
        <v/>
      </c>
    </row>
    <row r="1385" spans="4:6" x14ac:dyDescent="0.2">
      <c r="D1385" s="130" t="str">
        <f>IF(ISBLANK(A1385),"",VLOOKUP(A1385,'Tabla de equipos'!$B$3:$D$107,3,FALSE))</f>
        <v/>
      </c>
      <c r="F1385" s="132" t="str">
        <f t="shared" ref="F1385:F1448" si="25">IF(AND(E1385="",A1385=""),"",IF(AND(A1385&lt;&gt;"",E1385=""),"Falta incluir unidades",IF(AND(A1385&lt;&gt;"",E1385&gt;0),"","Falta elegir equipo/soporte")))</f>
        <v/>
      </c>
    </row>
    <row r="1386" spans="4:6" x14ac:dyDescent="0.2">
      <c r="D1386" s="130" t="str">
        <f>IF(ISBLANK(A1386),"",VLOOKUP(A1386,'Tabla de equipos'!$B$3:$D$107,3,FALSE))</f>
        <v/>
      </c>
      <c r="F1386" s="132" t="str">
        <f t="shared" si="25"/>
        <v/>
      </c>
    </row>
    <row r="1387" spans="4:6" x14ac:dyDescent="0.2">
      <c r="D1387" s="130" t="str">
        <f>IF(ISBLANK(A1387),"",VLOOKUP(A1387,'Tabla de equipos'!$B$3:$D$107,3,FALSE))</f>
        <v/>
      </c>
      <c r="F1387" s="132" t="str">
        <f t="shared" si="25"/>
        <v/>
      </c>
    </row>
    <row r="1388" spans="4:6" x14ac:dyDescent="0.2">
      <c r="D1388" s="130" t="str">
        <f>IF(ISBLANK(A1388),"",VLOOKUP(A1388,'Tabla de equipos'!$B$3:$D$107,3,FALSE))</f>
        <v/>
      </c>
      <c r="F1388" s="132" t="str">
        <f t="shared" si="25"/>
        <v/>
      </c>
    </row>
    <row r="1389" spans="4:6" x14ac:dyDescent="0.2">
      <c r="D1389" s="130" t="str">
        <f>IF(ISBLANK(A1389),"",VLOOKUP(A1389,'Tabla de equipos'!$B$3:$D$107,3,FALSE))</f>
        <v/>
      </c>
      <c r="F1389" s="132" t="str">
        <f t="shared" si="25"/>
        <v/>
      </c>
    </row>
    <row r="1390" spans="4:6" x14ac:dyDescent="0.2">
      <c r="D1390" s="130" t="str">
        <f>IF(ISBLANK(A1390),"",VLOOKUP(A1390,'Tabla de equipos'!$B$3:$D$107,3,FALSE))</f>
        <v/>
      </c>
      <c r="F1390" s="132" t="str">
        <f t="shared" si="25"/>
        <v/>
      </c>
    </row>
    <row r="1391" spans="4:6" x14ac:dyDescent="0.2">
      <c r="D1391" s="130" t="str">
        <f>IF(ISBLANK(A1391),"",VLOOKUP(A1391,'Tabla de equipos'!$B$3:$D$107,3,FALSE))</f>
        <v/>
      </c>
      <c r="F1391" s="132" t="str">
        <f t="shared" si="25"/>
        <v/>
      </c>
    </row>
    <row r="1392" spans="4:6" x14ac:dyDescent="0.2">
      <c r="D1392" s="130" t="str">
        <f>IF(ISBLANK(A1392),"",VLOOKUP(A1392,'Tabla de equipos'!$B$3:$D$107,3,FALSE))</f>
        <v/>
      </c>
      <c r="F1392" s="132" t="str">
        <f t="shared" si="25"/>
        <v/>
      </c>
    </row>
    <row r="1393" spans="4:6" x14ac:dyDescent="0.2">
      <c r="D1393" s="130" t="str">
        <f>IF(ISBLANK(A1393),"",VLOOKUP(A1393,'Tabla de equipos'!$B$3:$D$107,3,FALSE))</f>
        <v/>
      </c>
      <c r="F1393" s="132" t="str">
        <f t="shared" si="25"/>
        <v/>
      </c>
    </row>
    <row r="1394" spans="4:6" x14ac:dyDescent="0.2">
      <c r="D1394" s="130" t="str">
        <f>IF(ISBLANK(A1394),"",VLOOKUP(A1394,'Tabla de equipos'!$B$3:$D$107,3,FALSE))</f>
        <v/>
      </c>
      <c r="F1394" s="132" t="str">
        <f t="shared" si="25"/>
        <v/>
      </c>
    </row>
    <row r="1395" spans="4:6" x14ac:dyDescent="0.2">
      <c r="D1395" s="130" t="str">
        <f>IF(ISBLANK(A1395),"",VLOOKUP(A1395,'Tabla de equipos'!$B$3:$D$107,3,FALSE))</f>
        <v/>
      </c>
      <c r="F1395" s="132" t="str">
        <f t="shared" si="25"/>
        <v/>
      </c>
    </row>
    <row r="1396" spans="4:6" x14ac:dyDescent="0.2">
      <c r="D1396" s="130" t="str">
        <f>IF(ISBLANK(A1396),"",VLOOKUP(A1396,'Tabla de equipos'!$B$3:$D$107,3,FALSE))</f>
        <v/>
      </c>
      <c r="F1396" s="132" t="str">
        <f t="shared" si="25"/>
        <v/>
      </c>
    </row>
    <row r="1397" spans="4:6" x14ac:dyDescent="0.2">
      <c r="D1397" s="130" t="str">
        <f>IF(ISBLANK(A1397),"",VLOOKUP(A1397,'Tabla de equipos'!$B$3:$D$107,3,FALSE))</f>
        <v/>
      </c>
      <c r="F1397" s="132" t="str">
        <f t="shared" si="25"/>
        <v/>
      </c>
    </row>
    <row r="1398" spans="4:6" x14ac:dyDescent="0.2">
      <c r="D1398" s="130" t="str">
        <f>IF(ISBLANK(A1398),"",VLOOKUP(A1398,'Tabla de equipos'!$B$3:$D$107,3,FALSE))</f>
        <v/>
      </c>
      <c r="F1398" s="132" t="str">
        <f t="shared" si="25"/>
        <v/>
      </c>
    </row>
    <row r="1399" spans="4:6" x14ac:dyDescent="0.2">
      <c r="D1399" s="130" t="str">
        <f>IF(ISBLANK(A1399),"",VLOOKUP(A1399,'Tabla de equipos'!$B$3:$D$107,3,FALSE))</f>
        <v/>
      </c>
      <c r="F1399" s="132" t="str">
        <f t="shared" si="25"/>
        <v/>
      </c>
    </row>
    <row r="1400" spans="4:6" x14ac:dyDescent="0.2">
      <c r="D1400" s="130" t="str">
        <f>IF(ISBLANK(A1400),"",VLOOKUP(A1400,'Tabla de equipos'!$B$3:$D$107,3,FALSE))</f>
        <v/>
      </c>
      <c r="F1400" s="132" t="str">
        <f t="shared" si="25"/>
        <v/>
      </c>
    </row>
    <row r="1401" spans="4:6" x14ac:dyDescent="0.2">
      <c r="D1401" s="130" t="str">
        <f>IF(ISBLANK(A1401),"",VLOOKUP(A1401,'Tabla de equipos'!$B$3:$D$107,3,FALSE))</f>
        <v/>
      </c>
      <c r="F1401" s="132" t="str">
        <f t="shared" si="25"/>
        <v/>
      </c>
    </row>
    <row r="1402" spans="4:6" x14ac:dyDescent="0.2">
      <c r="D1402" s="130" t="str">
        <f>IF(ISBLANK(A1402),"",VLOOKUP(A1402,'Tabla de equipos'!$B$3:$D$107,3,FALSE))</f>
        <v/>
      </c>
      <c r="F1402" s="132" t="str">
        <f t="shared" si="25"/>
        <v/>
      </c>
    </row>
    <row r="1403" spans="4:6" x14ac:dyDescent="0.2">
      <c r="D1403" s="130" t="str">
        <f>IF(ISBLANK(A1403),"",VLOOKUP(A1403,'Tabla de equipos'!$B$3:$D$107,3,FALSE))</f>
        <v/>
      </c>
      <c r="F1403" s="132" t="str">
        <f t="shared" si="25"/>
        <v/>
      </c>
    </row>
    <row r="1404" spans="4:6" x14ac:dyDescent="0.2">
      <c r="D1404" s="130" t="str">
        <f>IF(ISBLANK(A1404),"",VLOOKUP(A1404,'Tabla de equipos'!$B$3:$D$107,3,FALSE))</f>
        <v/>
      </c>
      <c r="F1404" s="132" t="str">
        <f t="shared" si="25"/>
        <v/>
      </c>
    </row>
    <row r="1405" spans="4:6" x14ac:dyDescent="0.2">
      <c r="D1405" s="130" t="str">
        <f>IF(ISBLANK(A1405),"",VLOOKUP(A1405,'Tabla de equipos'!$B$3:$D$107,3,FALSE))</f>
        <v/>
      </c>
      <c r="F1405" s="132" t="str">
        <f t="shared" si="25"/>
        <v/>
      </c>
    </row>
    <row r="1406" spans="4:6" x14ac:dyDescent="0.2">
      <c r="D1406" s="130" t="str">
        <f>IF(ISBLANK(A1406),"",VLOOKUP(A1406,'Tabla de equipos'!$B$3:$D$107,3,FALSE))</f>
        <v/>
      </c>
      <c r="F1406" s="132" t="str">
        <f t="shared" si="25"/>
        <v/>
      </c>
    </row>
    <row r="1407" spans="4:6" x14ac:dyDescent="0.2">
      <c r="D1407" s="130" t="str">
        <f>IF(ISBLANK(A1407),"",VLOOKUP(A1407,'Tabla de equipos'!$B$3:$D$107,3,FALSE))</f>
        <v/>
      </c>
      <c r="F1407" s="132" t="str">
        <f t="shared" si="25"/>
        <v/>
      </c>
    </row>
    <row r="1408" spans="4:6" x14ac:dyDescent="0.2">
      <c r="D1408" s="130" t="str">
        <f>IF(ISBLANK(A1408),"",VLOOKUP(A1408,'Tabla de equipos'!$B$3:$D$107,3,FALSE))</f>
        <v/>
      </c>
      <c r="F1408" s="132" t="str">
        <f t="shared" si="25"/>
        <v/>
      </c>
    </row>
    <row r="1409" spans="4:6" x14ac:dyDescent="0.2">
      <c r="D1409" s="130" t="str">
        <f>IF(ISBLANK(A1409),"",VLOOKUP(A1409,'Tabla de equipos'!$B$3:$D$107,3,FALSE))</f>
        <v/>
      </c>
      <c r="F1409" s="132" t="str">
        <f t="shared" si="25"/>
        <v/>
      </c>
    </row>
    <row r="1410" spans="4:6" x14ac:dyDescent="0.2">
      <c r="D1410" s="130" t="str">
        <f>IF(ISBLANK(A1410),"",VLOOKUP(A1410,'Tabla de equipos'!$B$3:$D$107,3,FALSE))</f>
        <v/>
      </c>
      <c r="F1410" s="132" t="str">
        <f t="shared" si="25"/>
        <v/>
      </c>
    </row>
    <row r="1411" spans="4:6" x14ac:dyDescent="0.2">
      <c r="D1411" s="130" t="str">
        <f>IF(ISBLANK(A1411),"",VLOOKUP(A1411,'Tabla de equipos'!$B$3:$D$107,3,FALSE))</f>
        <v/>
      </c>
      <c r="F1411" s="132" t="str">
        <f t="shared" si="25"/>
        <v/>
      </c>
    </row>
    <row r="1412" spans="4:6" x14ac:dyDescent="0.2">
      <c r="D1412" s="130" t="str">
        <f>IF(ISBLANK(A1412),"",VLOOKUP(A1412,'Tabla de equipos'!$B$3:$D$107,3,FALSE))</f>
        <v/>
      </c>
      <c r="F1412" s="132" t="str">
        <f t="shared" si="25"/>
        <v/>
      </c>
    </row>
    <row r="1413" spans="4:6" x14ac:dyDescent="0.2">
      <c r="D1413" s="130" t="str">
        <f>IF(ISBLANK(A1413),"",VLOOKUP(A1413,'Tabla de equipos'!$B$3:$D$107,3,FALSE))</f>
        <v/>
      </c>
      <c r="F1413" s="132" t="str">
        <f t="shared" si="25"/>
        <v/>
      </c>
    </row>
    <row r="1414" spans="4:6" x14ac:dyDescent="0.2">
      <c r="D1414" s="130" t="str">
        <f>IF(ISBLANK(A1414),"",VLOOKUP(A1414,'Tabla de equipos'!$B$3:$D$107,3,FALSE))</f>
        <v/>
      </c>
      <c r="F1414" s="132" t="str">
        <f t="shared" si="25"/>
        <v/>
      </c>
    </row>
    <row r="1415" spans="4:6" x14ac:dyDescent="0.2">
      <c r="D1415" s="130" t="str">
        <f>IF(ISBLANK(A1415),"",VLOOKUP(A1415,'Tabla de equipos'!$B$3:$D$107,3,FALSE))</f>
        <v/>
      </c>
      <c r="F1415" s="132" t="str">
        <f t="shared" si="25"/>
        <v/>
      </c>
    </row>
    <row r="1416" spans="4:6" x14ac:dyDescent="0.2">
      <c r="D1416" s="130" t="str">
        <f>IF(ISBLANK(A1416),"",VLOOKUP(A1416,'Tabla de equipos'!$B$3:$D$107,3,FALSE))</f>
        <v/>
      </c>
      <c r="F1416" s="132" t="str">
        <f t="shared" si="25"/>
        <v/>
      </c>
    </row>
    <row r="1417" spans="4:6" x14ac:dyDescent="0.2">
      <c r="D1417" s="130" t="str">
        <f>IF(ISBLANK(A1417),"",VLOOKUP(A1417,'Tabla de equipos'!$B$3:$D$107,3,FALSE))</f>
        <v/>
      </c>
      <c r="F1417" s="132" t="str">
        <f t="shared" si="25"/>
        <v/>
      </c>
    </row>
    <row r="1418" spans="4:6" x14ac:dyDescent="0.2">
      <c r="D1418" s="130" t="str">
        <f>IF(ISBLANK(A1418),"",VLOOKUP(A1418,'Tabla de equipos'!$B$3:$D$107,3,FALSE))</f>
        <v/>
      </c>
      <c r="F1418" s="132" t="str">
        <f t="shared" si="25"/>
        <v/>
      </c>
    </row>
    <row r="1419" spans="4:6" x14ac:dyDescent="0.2">
      <c r="D1419" s="130" t="str">
        <f>IF(ISBLANK(A1419),"",VLOOKUP(A1419,'Tabla de equipos'!$B$3:$D$107,3,FALSE))</f>
        <v/>
      </c>
      <c r="F1419" s="132" t="str">
        <f t="shared" si="25"/>
        <v/>
      </c>
    </row>
    <row r="1420" spans="4:6" x14ac:dyDescent="0.2">
      <c r="D1420" s="130" t="str">
        <f>IF(ISBLANK(A1420),"",VLOOKUP(A1420,'Tabla de equipos'!$B$3:$D$107,3,FALSE))</f>
        <v/>
      </c>
      <c r="F1420" s="132" t="str">
        <f t="shared" si="25"/>
        <v/>
      </c>
    </row>
    <row r="1421" spans="4:6" x14ac:dyDescent="0.2">
      <c r="D1421" s="130" t="str">
        <f>IF(ISBLANK(A1421),"",VLOOKUP(A1421,'Tabla de equipos'!$B$3:$D$107,3,FALSE))</f>
        <v/>
      </c>
      <c r="F1421" s="132" t="str">
        <f t="shared" si="25"/>
        <v/>
      </c>
    </row>
    <row r="1422" spans="4:6" x14ac:dyDescent="0.2">
      <c r="D1422" s="130" t="str">
        <f>IF(ISBLANK(A1422),"",VLOOKUP(A1422,'Tabla de equipos'!$B$3:$D$107,3,FALSE))</f>
        <v/>
      </c>
      <c r="F1422" s="132" t="str">
        <f t="shared" si="25"/>
        <v/>
      </c>
    </row>
    <row r="1423" spans="4:6" x14ac:dyDescent="0.2">
      <c r="D1423" s="130" t="str">
        <f>IF(ISBLANK(A1423),"",VLOOKUP(A1423,'Tabla de equipos'!$B$3:$D$107,3,FALSE))</f>
        <v/>
      </c>
      <c r="F1423" s="132" t="str">
        <f t="shared" si="25"/>
        <v/>
      </c>
    </row>
    <row r="1424" spans="4:6" x14ac:dyDescent="0.2">
      <c r="D1424" s="130" t="str">
        <f>IF(ISBLANK(A1424),"",VLOOKUP(A1424,'Tabla de equipos'!$B$3:$D$107,3,FALSE))</f>
        <v/>
      </c>
      <c r="F1424" s="132" t="str">
        <f t="shared" si="25"/>
        <v/>
      </c>
    </row>
    <row r="1425" spans="4:6" x14ac:dyDescent="0.2">
      <c r="D1425" s="130" t="str">
        <f>IF(ISBLANK(A1425),"",VLOOKUP(A1425,'Tabla de equipos'!$B$3:$D$107,3,FALSE))</f>
        <v/>
      </c>
      <c r="F1425" s="132" t="str">
        <f t="shared" si="25"/>
        <v/>
      </c>
    </row>
    <row r="1426" spans="4:6" x14ac:dyDescent="0.2">
      <c r="D1426" s="130" t="str">
        <f>IF(ISBLANK(A1426),"",VLOOKUP(A1426,'Tabla de equipos'!$B$3:$D$107,3,FALSE))</f>
        <v/>
      </c>
      <c r="F1426" s="132" t="str">
        <f t="shared" si="25"/>
        <v/>
      </c>
    </row>
    <row r="1427" spans="4:6" x14ac:dyDescent="0.2">
      <c r="D1427" s="130" t="str">
        <f>IF(ISBLANK(A1427),"",VLOOKUP(A1427,'Tabla de equipos'!$B$3:$D$107,3,FALSE))</f>
        <v/>
      </c>
      <c r="F1427" s="132" t="str">
        <f t="shared" si="25"/>
        <v/>
      </c>
    </row>
    <row r="1428" spans="4:6" x14ac:dyDescent="0.2">
      <c r="D1428" s="130" t="str">
        <f>IF(ISBLANK(A1428),"",VLOOKUP(A1428,'Tabla de equipos'!$B$3:$D$107,3,FALSE))</f>
        <v/>
      </c>
      <c r="F1428" s="132" t="str">
        <f t="shared" si="25"/>
        <v/>
      </c>
    </row>
    <row r="1429" spans="4:6" x14ac:dyDescent="0.2">
      <c r="D1429" s="130" t="str">
        <f>IF(ISBLANK(A1429),"",VLOOKUP(A1429,'Tabla de equipos'!$B$3:$D$107,3,FALSE))</f>
        <v/>
      </c>
      <c r="F1429" s="132" t="str">
        <f t="shared" si="25"/>
        <v/>
      </c>
    </row>
    <row r="1430" spans="4:6" x14ac:dyDescent="0.2">
      <c r="D1430" s="130" t="str">
        <f>IF(ISBLANK(A1430),"",VLOOKUP(A1430,'Tabla de equipos'!$B$3:$D$107,3,FALSE))</f>
        <v/>
      </c>
      <c r="F1430" s="132" t="str">
        <f t="shared" si="25"/>
        <v/>
      </c>
    </row>
    <row r="1431" spans="4:6" x14ac:dyDescent="0.2">
      <c r="D1431" s="130" t="str">
        <f>IF(ISBLANK(A1431),"",VLOOKUP(A1431,'Tabla de equipos'!$B$3:$D$107,3,FALSE))</f>
        <v/>
      </c>
      <c r="F1431" s="132" t="str">
        <f t="shared" si="25"/>
        <v/>
      </c>
    </row>
    <row r="1432" spans="4:6" x14ac:dyDescent="0.2">
      <c r="D1432" s="130" t="str">
        <f>IF(ISBLANK(A1432),"",VLOOKUP(A1432,'Tabla de equipos'!$B$3:$D$107,3,FALSE))</f>
        <v/>
      </c>
      <c r="F1432" s="132" t="str">
        <f t="shared" si="25"/>
        <v/>
      </c>
    </row>
    <row r="1433" spans="4:6" x14ac:dyDescent="0.2">
      <c r="D1433" s="130" t="str">
        <f>IF(ISBLANK(A1433),"",VLOOKUP(A1433,'Tabla de equipos'!$B$3:$D$107,3,FALSE))</f>
        <v/>
      </c>
      <c r="F1433" s="132" t="str">
        <f t="shared" si="25"/>
        <v/>
      </c>
    </row>
    <row r="1434" spans="4:6" x14ac:dyDescent="0.2">
      <c r="D1434" s="130" t="str">
        <f>IF(ISBLANK(A1434),"",VLOOKUP(A1434,'Tabla de equipos'!$B$3:$D$107,3,FALSE))</f>
        <v/>
      </c>
      <c r="F1434" s="132" t="str">
        <f t="shared" si="25"/>
        <v/>
      </c>
    </row>
    <row r="1435" spans="4:6" x14ac:dyDescent="0.2">
      <c r="D1435" s="130" t="str">
        <f>IF(ISBLANK(A1435),"",VLOOKUP(A1435,'Tabla de equipos'!$B$3:$D$107,3,FALSE))</f>
        <v/>
      </c>
      <c r="F1435" s="132" t="str">
        <f t="shared" si="25"/>
        <v/>
      </c>
    </row>
    <row r="1436" spans="4:6" x14ac:dyDescent="0.2">
      <c r="D1436" s="130" t="str">
        <f>IF(ISBLANK(A1436),"",VLOOKUP(A1436,'Tabla de equipos'!$B$3:$D$107,3,FALSE))</f>
        <v/>
      </c>
      <c r="F1436" s="132" t="str">
        <f t="shared" si="25"/>
        <v/>
      </c>
    </row>
    <row r="1437" spans="4:6" x14ac:dyDescent="0.2">
      <c r="D1437" s="130" t="str">
        <f>IF(ISBLANK(A1437),"",VLOOKUP(A1437,'Tabla de equipos'!$B$3:$D$107,3,FALSE))</f>
        <v/>
      </c>
      <c r="F1437" s="132" t="str">
        <f t="shared" si="25"/>
        <v/>
      </c>
    </row>
    <row r="1438" spans="4:6" x14ac:dyDescent="0.2">
      <c r="D1438" s="130" t="str">
        <f>IF(ISBLANK(A1438),"",VLOOKUP(A1438,'Tabla de equipos'!$B$3:$D$107,3,FALSE))</f>
        <v/>
      </c>
      <c r="F1438" s="132" t="str">
        <f t="shared" si="25"/>
        <v/>
      </c>
    </row>
    <row r="1439" spans="4:6" x14ac:dyDescent="0.2">
      <c r="D1439" s="130" t="str">
        <f>IF(ISBLANK(A1439),"",VLOOKUP(A1439,'Tabla de equipos'!$B$3:$D$107,3,FALSE))</f>
        <v/>
      </c>
      <c r="F1439" s="132" t="str">
        <f t="shared" si="25"/>
        <v/>
      </c>
    </row>
    <row r="1440" spans="4:6" x14ac:dyDescent="0.2">
      <c r="D1440" s="130" t="str">
        <f>IF(ISBLANK(A1440),"",VLOOKUP(A1440,'Tabla de equipos'!$B$3:$D$107,3,FALSE))</f>
        <v/>
      </c>
      <c r="F1440" s="132" t="str">
        <f t="shared" si="25"/>
        <v/>
      </c>
    </row>
    <row r="1441" spans="4:6" x14ac:dyDescent="0.2">
      <c r="D1441" s="130" t="str">
        <f>IF(ISBLANK(A1441),"",VLOOKUP(A1441,'Tabla de equipos'!$B$3:$D$107,3,FALSE))</f>
        <v/>
      </c>
      <c r="F1441" s="132" t="str">
        <f t="shared" si="25"/>
        <v/>
      </c>
    </row>
    <row r="1442" spans="4:6" x14ac:dyDescent="0.2">
      <c r="D1442" s="130" t="str">
        <f>IF(ISBLANK(A1442),"",VLOOKUP(A1442,'Tabla de equipos'!$B$3:$D$107,3,FALSE))</f>
        <v/>
      </c>
      <c r="F1442" s="132" t="str">
        <f t="shared" si="25"/>
        <v/>
      </c>
    </row>
    <row r="1443" spans="4:6" x14ac:dyDescent="0.2">
      <c r="D1443" s="130" t="str">
        <f>IF(ISBLANK(A1443),"",VLOOKUP(A1443,'Tabla de equipos'!$B$3:$D$107,3,FALSE))</f>
        <v/>
      </c>
      <c r="F1443" s="132" t="str">
        <f t="shared" si="25"/>
        <v/>
      </c>
    </row>
    <row r="1444" spans="4:6" x14ac:dyDescent="0.2">
      <c r="D1444" s="130" t="str">
        <f>IF(ISBLANK(A1444),"",VLOOKUP(A1444,'Tabla de equipos'!$B$3:$D$107,3,FALSE))</f>
        <v/>
      </c>
      <c r="F1444" s="132" t="str">
        <f t="shared" si="25"/>
        <v/>
      </c>
    </row>
    <row r="1445" spans="4:6" x14ac:dyDescent="0.2">
      <c r="D1445" s="130" t="str">
        <f>IF(ISBLANK(A1445),"",VLOOKUP(A1445,'Tabla de equipos'!$B$3:$D$107,3,FALSE))</f>
        <v/>
      </c>
      <c r="F1445" s="132" t="str">
        <f t="shared" si="25"/>
        <v/>
      </c>
    </row>
    <row r="1446" spans="4:6" x14ac:dyDescent="0.2">
      <c r="D1446" s="130" t="str">
        <f>IF(ISBLANK(A1446),"",VLOOKUP(A1446,'Tabla de equipos'!$B$3:$D$107,3,FALSE))</f>
        <v/>
      </c>
      <c r="F1446" s="132" t="str">
        <f t="shared" si="25"/>
        <v/>
      </c>
    </row>
    <row r="1447" spans="4:6" x14ac:dyDescent="0.2">
      <c r="D1447" s="130" t="str">
        <f>IF(ISBLANK(A1447),"",VLOOKUP(A1447,'Tabla de equipos'!$B$3:$D$107,3,FALSE))</f>
        <v/>
      </c>
      <c r="F1447" s="132" t="str">
        <f t="shared" si="25"/>
        <v/>
      </c>
    </row>
    <row r="1448" spans="4:6" x14ac:dyDescent="0.2">
      <c r="D1448" s="130" t="str">
        <f>IF(ISBLANK(A1448),"",VLOOKUP(A1448,'Tabla de equipos'!$B$3:$D$107,3,FALSE))</f>
        <v/>
      </c>
      <c r="F1448" s="132" t="str">
        <f t="shared" si="25"/>
        <v/>
      </c>
    </row>
    <row r="1449" spans="4:6" x14ac:dyDescent="0.2">
      <c r="D1449" s="130" t="str">
        <f>IF(ISBLANK(A1449),"",VLOOKUP(A1449,'Tabla de equipos'!$B$3:$D$107,3,FALSE))</f>
        <v/>
      </c>
      <c r="F1449" s="132" t="str">
        <f t="shared" ref="F1449:F1512" si="26">IF(AND(E1449="",A1449=""),"",IF(AND(A1449&lt;&gt;"",E1449=""),"Falta incluir unidades",IF(AND(A1449&lt;&gt;"",E1449&gt;0),"","Falta elegir equipo/soporte")))</f>
        <v/>
      </c>
    </row>
    <row r="1450" spans="4:6" x14ac:dyDescent="0.2">
      <c r="D1450" s="130" t="str">
        <f>IF(ISBLANK(A1450),"",VLOOKUP(A1450,'Tabla de equipos'!$B$3:$D$107,3,FALSE))</f>
        <v/>
      </c>
      <c r="F1450" s="132" t="str">
        <f t="shared" si="26"/>
        <v/>
      </c>
    </row>
    <row r="1451" spans="4:6" x14ac:dyDescent="0.2">
      <c r="D1451" s="130" t="str">
        <f>IF(ISBLANK(A1451),"",VLOOKUP(A1451,'Tabla de equipos'!$B$3:$D$107,3,FALSE))</f>
        <v/>
      </c>
      <c r="F1451" s="132" t="str">
        <f t="shared" si="26"/>
        <v/>
      </c>
    </row>
    <row r="1452" spans="4:6" x14ac:dyDescent="0.2">
      <c r="D1452" s="130" t="str">
        <f>IF(ISBLANK(A1452),"",VLOOKUP(A1452,'Tabla de equipos'!$B$3:$D$107,3,FALSE))</f>
        <v/>
      </c>
      <c r="F1452" s="132" t="str">
        <f t="shared" si="26"/>
        <v/>
      </c>
    </row>
    <row r="1453" spans="4:6" x14ac:dyDescent="0.2">
      <c r="D1453" s="130" t="str">
        <f>IF(ISBLANK(A1453),"",VLOOKUP(A1453,'Tabla de equipos'!$B$3:$D$107,3,FALSE))</f>
        <v/>
      </c>
      <c r="F1453" s="132" t="str">
        <f t="shared" si="26"/>
        <v/>
      </c>
    </row>
    <row r="1454" spans="4:6" x14ac:dyDescent="0.2">
      <c r="D1454" s="130" t="str">
        <f>IF(ISBLANK(A1454),"",VLOOKUP(A1454,'Tabla de equipos'!$B$3:$D$107,3,FALSE))</f>
        <v/>
      </c>
      <c r="F1454" s="132" t="str">
        <f t="shared" si="26"/>
        <v/>
      </c>
    </row>
    <row r="1455" spans="4:6" x14ac:dyDescent="0.2">
      <c r="D1455" s="130" t="str">
        <f>IF(ISBLANK(A1455),"",VLOOKUP(A1455,'Tabla de equipos'!$B$3:$D$107,3,FALSE))</f>
        <v/>
      </c>
      <c r="F1455" s="132" t="str">
        <f t="shared" si="26"/>
        <v/>
      </c>
    </row>
    <row r="1456" spans="4:6" x14ac:dyDescent="0.2">
      <c r="D1456" s="130" t="str">
        <f>IF(ISBLANK(A1456),"",VLOOKUP(A1456,'Tabla de equipos'!$B$3:$D$107,3,FALSE))</f>
        <v/>
      </c>
      <c r="F1456" s="132" t="str">
        <f t="shared" si="26"/>
        <v/>
      </c>
    </row>
    <row r="1457" spans="4:6" x14ac:dyDescent="0.2">
      <c r="D1457" s="130" t="str">
        <f>IF(ISBLANK(A1457),"",VLOOKUP(A1457,'Tabla de equipos'!$B$3:$D$107,3,FALSE))</f>
        <v/>
      </c>
      <c r="F1457" s="132" t="str">
        <f t="shared" si="26"/>
        <v/>
      </c>
    </row>
    <row r="1458" spans="4:6" x14ac:dyDescent="0.2">
      <c r="D1458" s="130" t="str">
        <f>IF(ISBLANK(A1458),"",VLOOKUP(A1458,'Tabla de equipos'!$B$3:$D$107,3,FALSE))</f>
        <v/>
      </c>
      <c r="F1458" s="132" t="str">
        <f t="shared" si="26"/>
        <v/>
      </c>
    </row>
    <row r="1459" spans="4:6" x14ac:dyDescent="0.2">
      <c r="D1459" s="130" t="str">
        <f>IF(ISBLANK(A1459),"",VLOOKUP(A1459,'Tabla de equipos'!$B$3:$D$107,3,FALSE))</f>
        <v/>
      </c>
      <c r="F1459" s="132" t="str">
        <f t="shared" si="26"/>
        <v/>
      </c>
    </row>
    <row r="1460" spans="4:6" x14ac:dyDescent="0.2">
      <c r="D1460" s="130" t="str">
        <f>IF(ISBLANK(A1460),"",VLOOKUP(A1460,'Tabla de equipos'!$B$3:$D$107,3,FALSE))</f>
        <v/>
      </c>
      <c r="F1460" s="132" t="str">
        <f t="shared" si="26"/>
        <v/>
      </c>
    </row>
    <row r="1461" spans="4:6" x14ac:dyDescent="0.2">
      <c r="D1461" s="130" t="str">
        <f>IF(ISBLANK(A1461),"",VLOOKUP(A1461,'Tabla de equipos'!$B$3:$D$107,3,FALSE))</f>
        <v/>
      </c>
      <c r="F1461" s="132" t="str">
        <f t="shared" si="26"/>
        <v/>
      </c>
    </row>
    <row r="1462" spans="4:6" x14ac:dyDescent="0.2">
      <c r="D1462" s="130" t="str">
        <f>IF(ISBLANK(A1462),"",VLOOKUP(A1462,'Tabla de equipos'!$B$3:$D$107,3,FALSE))</f>
        <v/>
      </c>
      <c r="F1462" s="132" t="str">
        <f t="shared" si="26"/>
        <v/>
      </c>
    </row>
    <row r="1463" spans="4:6" x14ac:dyDescent="0.2">
      <c r="D1463" s="130" t="str">
        <f>IF(ISBLANK(A1463),"",VLOOKUP(A1463,'Tabla de equipos'!$B$3:$D$107,3,FALSE))</f>
        <v/>
      </c>
      <c r="F1463" s="132" t="str">
        <f t="shared" si="26"/>
        <v/>
      </c>
    </row>
    <row r="1464" spans="4:6" x14ac:dyDescent="0.2">
      <c r="D1464" s="130" t="str">
        <f>IF(ISBLANK(A1464),"",VLOOKUP(A1464,'Tabla de equipos'!$B$3:$D$107,3,FALSE))</f>
        <v/>
      </c>
      <c r="F1464" s="132" t="str">
        <f t="shared" si="26"/>
        <v/>
      </c>
    </row>
    <row r="1465" spans="4:6" x14ac:dyDescent="0.2">
      <c r="D1465" s="130" t="str">
        <f>IF(ISBLANK(A1465),"",VLOOKUP(A1465,'Tabla de equipos'!$B$3:$D$107,3,FALSE))</f>
        <v/>
      </c>
      <c r="F1465" s="132" t="str">
        <f t="shared" si="26"/>
        <v/>
      </c>
    </row>
    <row r="1466" spans="4:6" x14ac:dyDescent="0.2">
      <c r="D1466" s="130" t="str">
        <f>IF(ISBLANK(A1466),"",VLOOKUP(A1466,'Tabla de equipos'!$B$3:$D$107,3,FALSE))</f>
        <v/>
      </c>
      <c r="F1466" s="132" t="str">
        <f t="shared" si="26"/>
        <v/>
      </c>
    </row>
    <row r="1467" spans="4:6" x14ac:dyDescent="0.2">
      <c r="D1467" s="130" t="str">
        <f>IF(ISBLANK(A1467),"",VLOOKUP(A1467,'Tabla de equipos'!$B$3:$D$107,3,FALSE))</f>
        <v/>
      </c>
      <c r="F1467" s="132" t="str">
        <f t="shared" si="26"/>
        <v/>
      </c>
    </row>
    <row r="1468" spans="4:6" x14ac:dyDescent="0.2">
      <c r="D1468" s="130" t="str">
        <f>IF(ISBLANK(A1468),"",VLOOKUP(A1468,'Tabla de equipos'!$B$3:$D$107,3,FALSE))</f>
        <v/>
      </c>
      <c r="F1468" s="132" t="str">
        <f t="shared" si="26"/>
        <v/>
      </c>
    </row>
    <row r="1469" spans="4:6" x14ac:dyDescent="0.2">
      <c r="D1469" s="130" t="str">
        <f>IF(ISBLANK(A1469),"",VLOOKUP(A1469,'Tabla de equipos'!$B$3:$D$107,3,FALSE))</f>
        <v/>
      </c>
      <c r="F1469" s="132" t="str">
        <f t="shared" si="26"/>
        <v/>
      </c>
    </row>
    <row r="1470" spans="4:6" x14ac:dyDescent="0.2">
      <c r="D1470" s="130" t="str">
        <f>IF(ISBLANK(A1470),"",VLOOKUP(A1470,'Tabla de equipos'!$B$3:$D$107,3,FALSE))</f>
        <v/>
      </c>
      <c r="F1470" s="132" t="str">
        <f t="shared" si="26"/>
        <v/>
      </c>
    </row>
    <row r="1471" spans="4:6" x14ac:dyDescent="0.2">
      <c r="D1471" s="130" t="str">
        <f>IF(ISBLANK(A1471),"",VLOOKUP(A1471,'Tabla de equipos'!$B$3:$D$107,3,FALSE))</f>
        <v/>
      </c>
      <c r="F1471" s="132" t="str">
        <f t="shared" si="26"/>
        <v/>
      </c>
    </row>
    <row r="1472" spans="4:6" x14ac:dyDescent="0.2">
      <c r="D1472" s="130" t="str">
        <f>IF(ISBLANK(A1472),"",VLOOKUP(A1472,'Tabla de equipos'!$B$3:$D$107,3,FALSE))</f>
        <v/>
      </c>
      <c r="F1472" s="132" t="str">
        <f t="shared" si="26"/>
        <v/>
      </c>
    </row>
    <row r="1473" spans="4:6" x14ac:dyDescent="0.2">
      <c r="D1473" s="130" t="str">
        <f>IF(ISBLANK(A1473),"",VLOOKUP(A1473,'Tabla de equipos'!$B$3:$D$107,3,FALSE))</f>
        <v/>
      </c>
      <c r="F1473" s="132" t="str">
        <f t="shared" si="26"/>
        <v/>
      </c>
    </row>
    <row r="1474" spans="4:6" x14ac:dyDescent="0.2">
      <c r="D1474" s="130" t="str">
        <f>IF(ISBLANK(A1474),"",VLOOKUP(A1474,'Tabla de equipos'!$B$3:$D$107,3,FALSE))</f>
        <v/>
      </c>
      <c r="F1474" s="132" t="str">
        <f t="shared" si="26"/>
        <v/>
      </c>
    </row>
    <row r="1475" spans="4:6" x14ac:dyDescent="0.2">
      <c r="D1475" s="130" t="str">
        <f>IF(ISBLANK(A1475),"",VLOOKUP(A1475,'Tabla de equipos'!$B$3:$D$107,3,FALSE))</f>
        <v/>
      </c>
      <c r="F1475" s="132" t="str">
        <f t="shared" si="26"/>
        <v/>
      </c>
    </row>
    <row r="1476" spans="4:6" x14ac:dyDescent="0.2">
      <c r="D1476" s="130" t="str">
        <f>IF(ISBLANK(A1476),"",VLOOKUP(A1476,'Tabla de equipos'!$B$3:$D$107,3,FALSE))</f>
        <v/>
      </c>
      <c r="F1476" s="132" t="str">
        <f t="shared" si="26"/>
        <v/>
      </c>
    </row>
    <row r="1477" spans="4:6" x14ac:dyDescent="0.2">
      <c r="D1477" s="130" t="str">
        <f>IF(ISBLANK(A1477),"",VLOOKUP(A1477,'Tabla de equipos'!$B$3:$D$107,3,FALSE))</f>
        <v/>
      </c>
      <c r="F1477" s="132" t="str">
        <f t="shared" si="26"/>
        <v/>
      </c>
    </row>
    <row r="1478" spans="4:6" x14ac:dyDescent="0.2">
      <c r="D1478" s="130" t="str">
        <f>IF(ISBLANK(A1478),"",VLOOKUP(A1478,'Tabla de equipos'!$B$3:$D$107,3,FALSE))</f>
        <v/>
      </c>
      <c r="F1478" s="132" t="str">
        <f t="shared" si="26"/>
        <v/>
      </c>
    </row>
    <row r="1479" spans="4:6" x14ac:dyDescent="0.2">
      <c r="D1479" s="130" t="str">
        <f>IF(ISBLANK(A1479),"",VLOOKUP(A1479,'Tabla de equipos'!$B$3:$D$107,3,FALSE))</f>
        <v/>
      </c>
      <c r="F1479" s="132" t="str">
        <f t="shared" si="26"/>
        <v/>
      </c>
    </row>
    <row r="1480" spans="4:6" x14ac:dyDescent="0.2">
      <c r="D1480" s="130" t="str">
        <f>IF(ISBLANK(A1480),"",VLOOKUP(A1480,'Tabla de equipos'!$B$3:$D$107,3,FALSE))</f>
        <v/>
      </c>
      <c r="F1480" s="132" t="str">
        <f t="shared" si="26"/>
        <v/>
      </c>
    </row>
    <row r="1481" spans="4:6" x14ac:dyDescent="0.2">
      <c r="D1481" s="130" t="str">
        <f>IF(ISBLANK(A1481),"",VLOOKUP(A1481,'Tabla de equipos'!$B$3:$D$107,3,FALSE))</f>
        <v/>
      </c>
      <c r="F1481" s="132" t="str">
        <f t="shared" si="26"/>
        <v/>
      </c>
    </row>
    <row r="1482" spans="4:6" x14ac:dyDescent="0.2">
      <c r="D1482" s="130" t="str">
        <f>IF(ISBLANK(A1482),"",VLOOKUP(A1482,'Tabla de equipos'!$B$3:$D$107,3,FALSE))</f>
        <v/>
      </c>
      <c r="F1482" s="132" t="str">
        <f t="shared" si="26"/>
        <v/>
      </c>
    </row>
    <row r="1483" spans="4:6" x14ac:dyDescent="0.2">
      <c r="D1483" s="130" t="str">
        <f>IF(ISBLANK(A1483),"",VLOOKUP(A1483,'Tabla de equipos'!$B$3:$D$107,3,FALSE))</f>
        <v/>
      </c>
      <c r="F1483" s="132" t="str">
        <f t="shared" si="26"/>
        <v/>
      </c>
    </row>
    <row r="1484" spans="4:6" x14ac:dyDescent="0.2">
      <c r="D1484" s="130" t="str">
        <f>IF(ISBLANK(A1484),"",VLOOKUP(A1484,'Tabla de equipos'!$B$3:$D$107,3,FALSE))</f>
        <v/>
      </c>
      <c r="F1484" s="132" t="str">
        <f t="shared" si="26"/>
        <v/>
      </c>
    </row>
    <row r="1485" spans="4:6" x14ac:dyDescent="0.2">
      <c r="D1485" s="130" t="str">
        <f>IF(ISBLANK(A1485),"",VLOOKUP(A1485,'Tabla de equipos'!$B$3:$D$107,3,FALSE))</f>
        <v/>
      </c>
      <c r="F1485" s="132" t="str">
        <f t="shared" si="26"/>
        <v/>
      </c>
    </row>
    <row r="1486" spans="4:6" x14ac:dyDescent="0.2">
      <c r="D1486" s="130" t="str">
        <f>IF(ISBLANK(A1486),"",VLOOKUP(A1486,'Tabla de equipos'!$B$3:$D$107,3,FALSE))</f>
        <v/>
      </c>
      <c r="F1486" s="132" t="str">
        <f t="shared" si="26"/>
        <v/>
      </c>
    </row>
    <row r="1487" spans="4:6" x14ac:dyDescent="0.2">
      <c r="D1487" s="130" t="str">
        <f>IF(ISBLANK(A1487),"",VLOOKUP(A1487,'Tabla de equipos'!$B$3:$D$107,3,FALSE))</f>
        <v/>
      </c>
      <c r="F1487" s="132" t="str">
        <f t="shared" si="26"/>
        <v/>
      </c>
    </row>
    <row r="1488" spans="4:6" x14ac:dyDescent="0.2">
      <c r="D1488" s="130" t="str">
        <f>IF(ISBLANK(A1488),"",VLOOKUP(A1488,'Tabla de equipos'!$B$3:$D$107,3,FALSE))</f>
        <v/>
      </c>
      <c r="F1488" s="132" t="str">
        <f t="shared" si="26"/>
        <v/>
      </c>
    </row>
    <row r="1489" spans="4:6" x14ac:dyDescent="0.2">
      <c r="D1489" s="130" t="str">
        <f>IF(ISBLANK(A1489),"",VLOOKUP(A1489,'Tabla de equipos'!$B$3:$D$107,3,FALSE))</f>
        <v/>
      </c>
      <c r="F1489" s="132" t="str">
        <f t="shared" si="26"/>
        <v/>
      </c>
    </row>
    <row r="1490" spans="4:6" x14ac:dyDescent="0.2">
      <c r="D1490" s="130" t="str">
        <f>IF(ISBLANK(A1490),"",VLOOKUP(A1490,'Tabla de equipos'!$B$3:$D$107,3,FALSE))</f>
        <v/>
      </c>
      <c r="F1490" s="132" t="str">
        <f t="shared" si="26"/>
        <v/>
      </c>
    </row>
    <row r="1491" spans="4:6" x14ac:dyDescent="0.2">
      <c r="D1491" s="130" t="str">
        <f>IF(ISBLANK(A1491),"",VLOOKUP(A1491,'Tabla de equipos'!$B$3:$D$107,3,FALSE))</f>
        <v/>
      </c>
      <c r="F1491" s="132" t="str">
        <f t="shared" si="26"/>
        <v/>
      </c>
    </row>
    <row r="1492" spans="4:6" x14ac:dyDescent="0.2">
      <c r="D1492" s="130" t="str">
        <f>IF(ISBLANK(A1492),"",VLOOKUP(A1492,'Tabla de equipos'!$B$3:$D$107,3,FALSE))</f>
        <v/>
      </c>
      <c r="F1492" s="132" t="str">
        <f t="shared" si="26"/>
        <v/>
      </c>
    </row>
    <row r="1493" spans="4:6" x14ac:dyDescent="0.2">
      <c r="D1493" s="130" t="str">
        <f>IF(ISBLANK(A1493),"",VLOOKUP(A1493,'Tabla de equipos'!$B$3:$D$107,3,FALSE))</f>
        <v/>
      </c>
      <c r="F1493" s="132" t="str">
        <f t="shared" si="26"/>
        <v/>
      </c>
    </row>
    <row r="1494" spans="4:6" x14ac:dyDescent="0.2">
      <c r="D1494" s="130" t="str">
        <f>IF(ISBLANK(A1494),"",VLOOKUP(A1494,'Tabla de equipos'!$B$3:$D$107,3,FALSE))</f>
        <v/>
      </c>
      <c r="F1494" s="132" t="str">
        <f t="shared" si="26"/>
        <v/>
      </c>
    </row>
    <row r="1495" spans="4:6" x14ac:dyDescent="0.2">
      <c r="D1495" s="130" t="str">
        <f>IF(ISBLANK(A1495),"",VLOOKUP(A1495,'Tabla de equipos'!$B$3:$D$107,3,FALSE))</f>
        <v/>
      </c>
      <c r="F1495" s="132" t="str">
        <f t="shared" si="26"/>
        <v/>
      </c>
    </row>
    <row r="1496" spans="4:6" x14ac:dyDescent="0.2">
      <c r="D1496" s="130" t="str">
        <f>IF(ISBLANK(A1496),"",VLOOKUP(A1496,'Tabla de equipos'!$B$3:$D$107,3,FALSE))</f>
        <v/>
      </c>
      <c r="F1496" s="132" t="str">
        <f t="shared" si="26"/>
        <v/>
      </c>
    </row>
    <row r="1497" spans="4:6" x14ac:dyDescent="0.2">
      <c r="D1497" s="130" t="str">
        <f>IF(ISBLANK(A1497),"",VLOOKUP(A1497,'Tabla de equipos'!$B$3:$D$107,3,FALSE))</f>
        <v/>
      </c>
      <c r="F1497" s="132" t="str">
        <f t="shared" si="26"/>
        <v/>
      </c>
    </row>
    <row r="1498" spans="4:6" x14ac:dyDescent="0.2">
      <c r="D1498" s="130" t="str">
        <f>IF(ISBLANK(A1498),"",VLOOKUP(A1498,'Tabla de equipos'!$B$3:$D$107,3,FALSE))</f>
        <v/>
      </c>
      <c r="F1498" s="132" t="str">
        <f t="shared" si="26"/>
        <v/>
      </c>
    </row>
    <row r="1499" spans="4:6" x14ac:dyDescent="0.2">
      <c r="D1499" s="130" t="str">
        <f>IF(ISBLANK(A1499),"",VLOOKUP(A1499,'Tabla de equipos'!$B$3:$D$107,3,FALSE))</f>
        <v/>
      </c>
      <c r="F1499" s="132" t="str">
        <f t="shared" si="26"/>
        <v/>
      </c>
    </row>
    <row r="1500" spans="4:6" x14ac:dyDescent="0.2">
      <c r="D1500" s="130" t="str">
        <f>IF(ISBLANK(A1500),"",VLOOKUP(A1500,'Tabla de equipos'!$B$3:$D$107,3,FALSE))</f>
        <v/>
      </c>
      <c r="F1500" s="132" t="str">
        <f t="shared" si="26"/>
        <v/>
      </c>
    </row>
    <row r="1501" spans="4:6" x14ac:dyDescent="0.2">
      <c r="D1501" s="130" t="str">
        <f>IF(ISBLANK(A1501),"",VLOOKUP(A1501,'Tabla de equipos'!$B$3:$D$107,3,FALSE))</f>
        <v/>
      </c>
      <c r="F1501" s="132" t="str">
        <f t="shared" si="26"/>
        <v/>
      </c>
    </row>
    <row r="1502" spans="4:6" x14ac:dyDescent="0.2">
      <c r="D1502" s="130" t="str">
        <f>IF(ISBLANK(A1502),"",VLOOKUP(A1502,'Tabla de equipos'!$B$3:$D$107,3,FALSE))</f>
        <v/>
      </c>
      <c r="F1502" s="132" t="str">
        <f t="shared" si="26"/>
        <v/>
      </c>
    </row>
    <row r="1503" spans="4:6" x14ac:dyDescent="0.2">
      <c r="D1503" s="130" t="str">
        <f>IF(ISBLANK(A1503),"",VLOOKUP(A1503,'Tabla de equipos'!$B$3:$D$107,3,FALSE))</f>
        <v/>
      </c>
      <c r="F1503" s="132" t="str">
        <f t="shared" si="26"/>
        <v/>
      </c>
    </row>
    <row r="1504" spans="4:6" x14ac:dyDescent="0.2">
      <c r="D1504" s="130" t="str">
        <f>IF(ISBLANK(A1504),"",VLOOKUP(A1504,'Tabla de equipos'!$B$3:$D$107,3,FALSE))</f>
        <v/>
      </c>
      <c r="F1504" s="132" t="str">
        <f t="shared" si="26"/>
        <v/>
      </c>
    </row>
    <row r="1505" spans="4:6" x14ac:dyDescent="0.2">
      <c r="D1505" s="130" t="str">
        <f>IF(ISBLANK(A1505),"",VLOOKUP(A1505,'Tabla de equipos'!$B$3:$D$107,3,FALSE))</f>
        <v/>
      </c>
      <c r="F1505" s="132" t="str">
        <f t="shared" si="26"/>
        <v/>
      </c>
    </row>
    <row r="1506" spans="4:6" x14ac:dyDescent="0.2">
      <c r="D1506" s="130" t="str">
        <f>IF(ISBLANK(A1506),"",VLOOKUP(A1506,'Tabla de equipos'!$B$3:$D$107,3,FALSE))</f>
        <v/>
      </c>
      <c r="F1506" s="132" t="str">
        <f t="shared" si="26"/>
        <v/>
      </c>
    </row>
    <row r="1507" spans="4:6" x14ac:dyDescent="0.2">
      <c r="D1507" s="130" t="str">
        <f>IF(ISBLANK(A1507),"",VLOOKUP(A1507,'Tabla de equipos'!$B$3:$D$107,3,FALSE))</f>
        <v/>
      </c>
      <c r="F1507" s="132" t="str">
        <f t="shared" si="26"/>
        <v/>
      </c>
    </row>
    <row r="1508" spans="4:6" x14ac:dyDescent="0.2">
      <c r="D1508" s="130" t="str">
        <f>IF(ISBLANK(A1508),"",VLOOKUP(A1508,'Tabla de equipos'!$B$3:$D$107,3,FALSE))</f>
        <v/>
      </c>
      <c r="F1508" s="132" t="str">
        <f t="shared" si="26"/>
        <v/>
      </c>
    </row>
    <row r="1509" spans="4:6" x14ac:dyDescent="0.2">
      <c r="D1509" s="130" t="str">
        <f>IF(ISBLANK(A1509),"",VLOOKUP(A1509,'Tabla de equipos'!$B$3:$D$107,3,FALSE))</f>
        <v/>
      </c>
      <c r="F1509" s="132" t="str">
        <f t="shared" si="26"/>
        <v/>
      </c>
    </row>
    <row r="1510" spans="4:6" x14ac:dyDescent="0.2">
      <c r="D1510" s="130" t="str">
        <f>IF(ISBLANK(A1510),"",VLOOKUP(A1510,'Tabla de equipos'!$B$3:$D$107,3,FALSE))</f>
        <v/>
      </c>
      <c r="F1510" s="132" t="str">
        <f t="shared" si="26"/>
        <v/>
      </c>
    </row>
    <row r="1511" spans="4:6" x14ac:dyDescent="0.2">
      <c r="D1511" s="130" t="str">
        <f>IF(ISBLANK(A1511),"",VLOOKUP(A1511,'Tabla de equipos'!$B$3:$D$107,3,FALSE))</f>
        <v/>
      </c>
      <c r="F1511" s="132" t="str">
        <f t="shared" si="26"/>
        <v/>
      </c>
    </row>
    <row r="1512" spans="4:6" x14ac:dyDescent="0.2">
      <c r="D1512" s="130" t="str">
        <f>IF(ISBLANK(A1512),"",VLOOKUP(A1512,'Tabla de equipos'!$B$3:$D$107,3,FALSE))</f>
        <v/>
      </c>
      <c r="F1512" s="132" t="str">
        <f t="shared" si="26"/>
        <v/>
      </c>
    </row>
    <row r="1513" spans="4:6" x14ac:dyDescent="0.2">
      <c r="D1513" s="130" t="str">
        <f>IF(ISBLANK(A1513),"",VLOOKUP(A1513,'Tabla de equipos'!$B$3:$D$107,3,FALSE))</f>
        <v/>
      </c>
      <c r="F1513" s="132" t="str">
        <f t="shared" ref="F1513:F1576" si="27">IF(AND(E1513="",A1513=""),"",IF(AND(A1513&lt;&gt;"",E1513=""),"Falta incluir unidades",IF(AND(A1513&lt;&gt;"",E1513&gt;0),"","Falta elegir equipo/soporte")))</f>
        <v/>
      </c>
    </row>
    <row r="1514" spans="4:6" x14ac:dyDescent="0.2">
      <c r="D1514" s="130" t="str">
        <f>IF(ISBLANK(A1514),"",VLOOKUP(A1514,'Tabla de equipos'!$B$3:$D$107,3,FALSE))</f>
        <v/>
      </c>
      <c r="F1514" s="132" t="str">
        <f t="shared" si="27"/>
        <v/>
      </c>
    </row>
    <row r="1515" spans="4:6" x14ac:dyDescent="0.2">
      <c r="D1515" s="130" t="str">
        <f>IF(ISBLANK(A1515),"",VLOOKUP(A1515,'Tabla de equipos'!$B$3:$D$107,3,FALSE))</f>
        <v/>
      </c>
      <c r="F1515" s="132" t="str">
        <f t="shared" si="27"/>
        <v/>
      </c>
    </row>
    <row r="1516" spans="4:6" x14ac:dyDescent="0.2">
      <c r="D1516" s="130" t="str">
        <f>IF(ISBLANK(A1516),"",VLOOKUP(A1516,'Tabla de equipos'!$B$3:$D$107,3,FALSE))</f>
        <v/>
      </c>
      <c r="F1516" s="132" t="str">
        <f t="shared" si="27"/>
        <v/>
      </c>
    </row>
    <row r="1517" spans="4:6" x14ac:dyDescent="0.2">
      <c r="D1517" s="130" t="str">
        <f>IF(ISBLANK(A1517),"",VLOOKUP(A1517,'Tabla de equipos'!$B$3:$D$107,3,FALSE))</f>
        <v/>
      </c>
      <c r="F1517" s="132" t="str">
        <f t="shared" si="27"/>
        <v/>
      </c>
    </row>
    <row r="1518" spans="4:6" x14ac:dyDescent="0.2">
      <c r="D1518" s="130" t="str">
        <f>IF(ISBLANK(A1518),"",VLOOKUP(A1518,'Tabla de equipos'!$B$3:$D$107,3,FALSE))</f>
        <v/>
      </c>
      <c r="F1518" s="132" t="str">
        <f t="shared" si="27"/>
        <v/>
      </c>
    </row>
    <row r="1519" spans="4:6" x14ac:dyDescent="0.2">
      <c r="D1519" s="130" t="str">
        <f>IF(ISBLANK(A1519),"",VLOOKUP(A1519,'Tabla de equipos'!$B$3:$D$107,3,FALSE))</f>
        <v/>
      </c>
      <c r="F1519" s="132" t="str">
        <f t="shared" si="27"/>
        <v/>
      </c>
    </row>
    <row r="1520" spans="4:6" x14ac:dyDescent="0.2">
      <c r="D1520" s="130" t="str">
        <f>IF(ISBLANK(A1520),"",VLOOKUP(A1520,'Tabla de equipos'!$B$3:$D$107,3,FALSE))</f>
        <v/>
      </c>
      <c r="F1520" s="132" t="str">
        <f t="shared" si="27"/>
        <v/>
      </c>
    </row>
    <row r="1521" spans="4:6" x14ac:dyDescent="0.2">
      <c r="D1521" s="130" t="str">
        <f>IF(ISBLANK(A1521),"",VLOOKUP(A1521,'Tabla de equipos'!$B$3:$D$107,3,FALSE))</f>
        <v/>
      </c>
      <c r="F1521" s="132" t="str">
        <f t="shared" si="27"/>
        <v/>
      </c>
    </row>
    <row r="1522" spans="4:6" x14ac:dyDescent="0.2">
      <c r="D1522" s="130" t="str">
        <f>IF(ISBLANK(A1522),"",VLOOKUP(A1522,'Tabla de equipos'!$B$3:$D$107,3,FALSE))</f>
        <v/>
      </c>
      <c r="F1522" s="132" t="str">
        <f t="shared" si="27"/>
        <v/>
      </c>
    </row>
    <row r="1523" spans="4:6" x14ac:dyDescent="0.2">
      <c r="D1523" s="130" t="str">
        <f>IF(ISBLANK(A1523),"",VLOOKUP(A1523,'Tabla de equipos'!$B$3:$D$107,3,FALSE))</f>
        <v/>
      </c>
      <c r="F1523" s="132" t="str">
        <f t="shared" si="27"/>
        <v/>
      </c>
    </row>
    <row r="1524" spans="4:6" x14ac:dyDescent="0.2">
      <c r="D1524" s="130" t="str">
        <f>IF(ISBLANK(A1524),"",VLOOKUP(A1524,'Tabla de equipos'!$B$3:$D$107,3,FALSE))</f>
        <v/>
      </c>
      <c r="F1524" s="132" t="str">
        <f t="shared" si="27"/>
        <v/>
      </c>
    </row>
    <row r="1525" spans="4:6" x14ac:dyDescent="0.2">
      <c r="D1525" s="130" t="str">
        <f>IF(ISBLANK(A1525),"",VLOOKUP(A1525,'Tabla de equipos'!$B$3:$D$107,3,FALSE))</f>
        <v/>
      </c>
      <c r="F1525" s="132" t="str">
        <f t="shared" si="27"/>
        <v/>
      </c>
    </row>
    <row r="1526" spans="4:6" x14ac:dyDescent="0.2">
      <c r="D1526" s="130" t="str">
        <f>IF(ISBLANK(A1526),"",VLOOKUP(A1526,'Tabla de equipos'!$B$3:$D$107,3,FALSE))</f>
        <v/>
      </c>
      <c r="F1526" s="132" t="str">
        <f t="shared" si="27"/>
        <v/>
      </c>
    </row>
    <row r="1527" spans="4:6" x14ac:dyDescent="0.2">
      <c r="D1527" s="130" t="str">
        <f>IF(ISBLANK(A1527),"",VLOOKUP(A1527,'Tabla de equipos'!$B$3:$D$107,3,FALSE))</f>
        <v/>
      </c>
      <c r="F1527" s="132" t="str">
        <f t="shared" si="27"/>
        <v/>
      </c>
    </row>
    <row r="1528" spans="4:6" x14ac:dyDescent="0.2">
      <c r="D1528" s="130" t="str">
        <f>IF(ISBLANK(A1528),"",VLOOKUP(A1528,'Tabla de equipos'!$B$3:$D$107,3,FALSE))</f>
        <v/>
      </c>
      <c r="F1528" s="132" t="str">
        <f t="shared" si="27"/>
        <v/>
      </c>
    </row>
    <row r="1529" spans="4:6" x14ac:dyDescent="0.2">
      <c r="D1529" s="130" t="str">
        <f>IF(ISBLANK(A1529),"",VLOOKUP(A1529,'Tabla de equipos'!$B$3:$D$107,3,FALSE))</f>
        <v/>
      </c>
      <c r="F1529" s="132" t="str">
        <f t="shared" si="27"/>
        <v/>
      </c>
    </row>
    <row r="1530" spans="4:6" x14ac:dyDescent="0.2">
      <c r="D1530" s="130" t="str">
        <f>IF(ISBLANK(A1530),"",VLOOKUP(A1530,'Tabla de equipos'!$B$3:$D$107,3,FALSE))</f>
        <v/>
      </c>
      <c r="F1530" s="132" t="str">
        <f t="shared" si="27"/>
        <v/>
      </c>
    </row>
    <row r="1531" spans="4:6" x14ac:dyDescent="0.2">
      <c r="D1531" s="130" t="str">
        <f>IF(ISBLANK(A1531),"",VLOOKUP(A1531,'Tabla de equipos'!$B$3:$D$107,3,FALSE))</f>
        <v/>
      </c>
      <c r="F1531" s="132" t="str">
        <f t="shared" si="27"/>
        <v/>
      </c>
    </row>
    <row r="1532" spans="4:6" x14ac:dyDescent="0.2">
      <c r="D1532" s="130" t="str">
        <f>IF(ISBLANK(A1532),"",VLOOKUP(A1532,'Tabla de equipos'!$B$3:$D$107,3,FALSE))</f>
        <v/>
      </c>
      <c r="F1532" s="132" t="str">
        <f t="shared" si="27"/>
        <v/>
      </c>
    </row>
    <row r="1533" spans="4:6" x14ac:dyDescent="0.2">
      <c r="D1533" s="130" t="str">
        <f>IF(ISBLANK(A1533),"",VLOOKUP(A1533,'Tabla de equipos'!$B$3:$D$107,3,FALSE))</f>
        <v/>
      </c>
      <c r="F1533" s="132" t="str">
        <f t="shared" si="27"/>
        <v/>
      </c>
    </row>
    <row r="1534" spans="4:6" x14ac:dyDescent="0.2">
      <c r="D1534" s="130" t="str">
        <f>IF(ISBLANK(A1534),"",VLOOKUP(A1534,'Tabla de equipos'!$B$3:$D$107,3,FALSE))</f>
        <v/>
      </c>
      <c r="F1534" s="132" t="str">
        <f t="shared" si="27"/>
        <v/>
      </c>
    </row>
    <row r="1535" spans="4:6" x14ac:dyDescent="0.2">
      <c r="D1535" s="130" t="str">
        <f>IF(ISBLANK(A1535),"",VLOOKUP(A1535,'Tabla de equipos'!$B$3:$D$107,3,FALSE))</f>
        <v/>
      </c>
      <c r="F1535" s="132" t="str">
        <f t="shared" si="27"/>
        <v/>
      </c>
    </row>
    <row r="1536" spans="4:6" x14ac:dyDescent="0.2">
      <c r="D1536" s="130" t="str">
        <f>IF(ISBLANK(A1536),"",VLOOKUP(A1536,'Tabla de equipos'!$B$3:$D$107,3,FALSE))</f>
        <v/>
      </c>
      <c r="F1536" s="132" t="str">
        <f t="shared" si="27"/>
        <v/>
      </c>
    </row>
    <row r="1537" spans="4:6" x14ac:dyDescent="0.2">
      <c r="D1537" s="130" t="str">
        <f>IF(ISBLANK(A1537),"",VLOOKUP(A1537,'Tabla de equipos'!$B$3:$D$107,3,FALSE))</f>
        <v/>
      </c>
      <c r="F1537" s="132" t="str">
        <f t="shared" si="27"/>
        <v/>
      </c>
    </row>
    <row r="1538" spans="4:6" x14ac:dyDescent="0.2">
      <c r="D1538" s="130" t="str">
        <f>IF(ISBLANK(A1538),"",VLOOKUP(A1538,'Tabla de equipos'!$B$3:$D$107,3,FALSE))</f>
        <v/>
      </c>
      <c r="F1538" s="132" t="str">
        <f t="shared" si="27"/>
        <v/>
      </c>
    </row>
    <row r="1539" spans="4:6" x14ac:dyDescent="0.2">
      <c r="D1539" s="130" t="str">
        <f>IF(ISBLANK(A1539),"",VLOOKUP(A1539,'Tabla de equipos'!$B$3:$D$107,3,FALSE))</f>
        <v/>
      </c>
      <c r="F1539" s="132" t="str">
        <f t="shared" si="27"/>
        <v/>
      </c>
    </row>
    <row r="1540" spans="4:6" x14ac:dyDescent="0.2">
      <c r="D1540" s="130" t="str">
        <f>IF(ISBLANK(A1540),"",VLOOKUP(A1540,'Tabla de equipos'!$B$3:$D$107,3,FALSE))</f>
        <v/>
      </c>
      <c r="F1540" s="132" t="str">
        <f t="shared" si="27"/>
        <v/>
      </c>
    </row>
    <row r="1541" spans="4:6" x14ac:dyDescent="0.2">
      <c r="D1541" s="130" t="str">
        <f>IF(ISBLANK(A1541),"",VLOOKUP(A1541,'Tabla de equipos'!$B$3:$D$107,3,FALSE))</f>
        <v/>
      </c>
      <c r="F1541" s="132" t="str">
        <f t="shared" si="27"/>
        <v/>
      </c>
    </row>
    <row r="1542" spans="4:6" x14ac:dyDescent="0.2">
      <c r="D1542" s="130" t="str">
        <f>IF(ISBLANK(A1542),"",VLOOKUP(A1542,'Tabla de equipos'!$B$3:$D$107,3,FALSE))</f>
        <v/>
      </c>
      <c r="F1542" s="132" t="str">
        <f t="shared" si="27"/>
        <v/>
      </c>
    </row>
    <row r="1543" spans="4:6" x14ac:dyDescent="0.2">
      <c r="D1543" s="130" t="str">
        <f>IF(ISBLANK(A1543),"",VLOOKUP(A1543,'Tabla de equipos'!$B$3:$D$107,3,FALSE))</f>
        <v/>
      </c>
      <c r="F1543" s="132" t="str">
        <f t="shared" si="27"/>
        <v/>
      </c>
    </row>
    <row r="1544" spans="4:6" x14ac:dyDescent="0.2">
      <c r="D1544" s="130" t="str">
        <f>IF(ISBLANK(A1544),"",VLOOKUP(A1544,'Tabla de equipos'!$B$3:$D$107,3,FALSE))</f>
        <v/>
      </c>
      <c r="F1544" s="132" t="str">
        <f t="shared" si="27"/>
        <v/>
      </c>
    </row>
    <row r="1545" spans="4:6" x14ac:dyDescent="0.2">
      <c r="D1545" s="130" t="str">
        <f>IF(ISBLANK(A1545),"",VLOOKUP(A1545,'Tabla de equipos'!$B$3:$D$107,3,FALSE))</f>
        <v/>
      </c>
      <c r="F1545" s="132" t="str">
        <f t="shared" si="27"/>
        <v/>
      </c>
    </row>
    <row r="1546" spans="4:6" x14ac:dyDescent="0.2">
      <c r="D1546" s="130" t="str">
        <f>IF(ISBLANK(A1546),"",VLOOKUP(A1546,'Tabla de equipos'!$B$3:$D$107,3,FALSE))</f>
        <v/>
      </c>
      <c r="F1546" s="132" t="str">
        <f t="shared" si="27"/>
        <v/>
      </c>
    </row>
    <row r="1547" spans="4:6" x14ac:dyDescent="0.2">
      <c r="D1547" s="130" t="str">
        <f>IF(ISBLANK(A1547),"",VLOOKUP(A1547,'Tabla de equipos'!$B$3:$D$107,3,FALSE))</f>
        <v/>
      </c>
      <c r="F1547" s="132" t="str">
        <f t="shared" si="27"/>
        <v/>
      </c>
    </row>
    <row r="1548" spans="4:6" x14ac:dyDescent="0.2">
      <c r="D1548" s="130" t="str">
        <f>IF(ISBLANK(A1548),"",VLOOKUP(A1548,'Tabla de equipos'!$B$3:$D$107,3,FALSE))</f>
        <v/>
      </c>
      <c r="F1548" s="132" t="str">
        <f t="shared" si="27"/>
        <v/>
      </c>
    </row>
    <row r="1549" spans="4:6" x14ac:dyDescent="0.2">
      <c r="D1549" s="130" t="str">
        <f>IF(ISBLANK(A1549),"",VLOOKUP(A1549,'Tabla de equipos'!$B$3:$D$107,3,FALSE))</f>
        <v/>
      </c>
      <c r="F1549" s="132" t="str">
        <f t="shared" si="27"/>
        <v/>
      </c>
    </row>
    <row r="1550" spans="4:6" x14ac:dyDescent="0.2">
      <c r="D1550" s="130" t="str">
        <f>IF(ISBLANK(A1550),"",VLOOKUP(A1550,'Tabla de equipos'!$B$3:$D$107,3,FALSE))</f>
        <v/>
      </c>
      <c r="F1550" s="132" t="str">
        <f t="shared" si="27"/>
        <v/>
      </c>
    </row>
    <row r="1551" spans="4:6" x14ac:dyDescent="0.2">
      <c r="D1551" s="130" t="str">
        <f>IF(ISBLANK(A1551),"",VLOOKUP(A1551,'Tabla de equipos'!$B$3:$D$107,3,FALSE))</f>
        <v/>
      </c>
      <c r="F1551" s="132" t="str">
        <f t="shared" si="27"/>
        <v/>
      </c>
    </row>
    <row r="1552" spans="4:6" x14ac:dyDescent="0.2">
      <c r="D1552" s="130" t="str">
        <f>IF(ISBLANK(A1552),"",VLOOKUP(A1552,'Tabla de equipos'!$B$3:$D$107,3,FALSE))</f>
        <v/>
      </c>
      <c r="F1552" s="132" t="str">
        <f t="shared" si="27"/>
        <v/>
      </c>
    </row>
    <row r="1553" spans="4:6" x14ac:dyDescent="0.2">
      <c r="D1553" s="130" t="str">
        <f>IF(ISBLANK(A1553),"",VLOOKUP(A1553,'Tabla de equipos'!$B$3:$D$107,3,FALSE))</f>
        <v/>
      </c>
      <c r="F1553" s="132" t="str">
        <f t="shared" si="27"/>
        <v/>
      </c>
    </row>
    <row r="1554" spans="4:6" x14ac:dyDescent="0.2">
      <c r="D1554" s="130" t="str">
        <f>IF(ISBLANK(A1554),"",VLOOKUP(A1554,'Tabla de equipos'!$B$3:$D$107,3,FALSE))</f>
        <v/>
      </c>
      <c r="F1554" s="132" t="str">
        <f t="shared" si="27"/>
        <v/>
      </c>
    </row>
    <row r="1555" spans="4:6" x14ac:dyDescent="0.2">
      <c r="D1555" s="130" t="str">
        <f>IF(ISBLANK(A1555),"",VLOOKUP(A1555,'Tabla de equipos'!$B$3:$D$107,3,FALSE))</f>
        <v/>
      </c>
      <c r="F1555" s="132" t="str">
        <f t="shared" si="27"/>
        <v/>
      </c>
    </row>
    <row r="1556" spans="4:6" x14ac:dyDescent="0.2">
      <c r="D1556" s="130" t="str">
        <f>IF(ISBLANK(A1556),"",VLOOKUP(A1556,'Tabla de equipos'!$B$3:$D$107,3,FALSE))</f>
        <v/>
      </c>
      <c r="F1556" s="132" t="str">
        <f t="shared" si="27"/>
        <v/>
      </c>
    </row>
    <row r="1557" spans="4:6" x14ac:dyDescent="0.2">
      <c r="D1557" s="130" t="str">
        <f>IF(ISBLANK(A1557),"",VLOOKUP(A1557,'Tabla de equipos'!$B$3:$D$107,3,FALSE))</f>
        <v/>
      </c>
      <c r="F1557" s="132" t="str">
        <f t="shared" si="27"/>
        <v/>
      </c>
    </row>
    <row r="1558" spans="4:6" x14ac:dyDescent="0.2">
      <c r="D1558" s="130" t="str">
        <f>IF(ISBLANK(A1558),"",VLOOKUP(A1558,'Tabla de equipos'!$B$3:$D$107,3,FALSE))</f>
        <v/>
      </c>
      <c r="F1558" s="132" t="str">
        <f t="shared" si="27"/>
        <v/>
      </c>
    </row>
    <row r="1559" spans="4:6" x14ac:dyDescent="0.2">
      <c r="D1559" s="130" t="str">
        <f>IF(ISBLANK(A1559),"",VLOOKUP(A1559,'Tabla de equipos'!$B$3:$D$107,3,FALSE))</f>
        <v/>
      </c>
      <c r="F1559" s="132" t="str">
        <f t="shared" si="27"/>
        <v/>
      </c>
    </row>
    <row r="1560" spans="4:6" x14ac:dyDescent="0.2">
      <c r="D1560" s="130" t="str">
        <f>IF(ISBLANK(A1560),"",VLOOKUP(A1560,'Tabla de equipos'!$B$3:$D$107,3,FALSE))</f>
        <v/>
      </c>
      <c r="F1560" s="132" t="str">
        <f t="shared" si="27"/>
        <v/>
      </c>
    </row>
    <row r="1561" spans="4:6" x14ac:dyDescent="0.2">
      <c r="D1561" s="130" t="str">
        <f>IF(ISBLANK(A1561),"",VLOOKUP(A1561,'Tabla de equipos'!$B$3:$D$107,3,FALSE))</f>
        <v/>
      </c>
      <c r="F1561" s="132" t="str">
        <f t="shared" si="27"/>
        <v/>
      </c>
    </row>
    <row r="1562" spans="4:6" x14ac:dyDescent="0.2">
      <c r="D1562" s="130" t="str">
        <f>IF(ISBLANK(A1562),"",VLOOKUP(A1562,'Tabla de equipos'!$B$3:$D$107,3,FALSE))</f>
        <v/>
      </c>
      <c r="F1562" s="132" t="str">
        <f t="shared" si="27"/>
        <v/>
      </c>
    </row>
    <row r="1563" spans="4:6" x14ac:dyDescent="0.2">
      <c r="D1563" s="130" t="str">
        <f>IF(ISBLANK(A1563),"",VLOOKUP(A1563,'Tabla de equipos'!$B$3:$D$107,3,FALSE))</f>
        <v/>
      </c>
      <c r="F1563" s="132" t="str">
        <f t="shared" si="27"/>
        <v/>
      </c>
    </row>
    <row r="1564" spans="4:6" x14ac:dyDescent="0.2">
      <c r="D1564" s="130" t="str">
        <f>IF(ISBLANK(A1564),"",VLOOKUP(A1564,'Tabla de equipos'!$B$3:$D$107,3,FALSE))</f>
        <v/>
      </c>
      <c r="F1564" s="132" t="str">
        <f t="shared" si="27"/>
        <v/>
      </c>
    </row>
    <row r="1565" spans="4:6" x14ac:dyDescent="0.2">
      <c r="D1565" s="130" t="str">
        <f>IF(ISBLANK(A1565),"",VLOOKUP(A1565,'Tabla de equipos'!$B$3:$D$107,3,FALSE))</f>
        <v/>
      </c>
      <c r="F1565" s="132" t="str">
        <f t="shared" si="27"/>
        <v/>
      </c>
    </row>
    <row r="1566" spans="4:6" x14ac:dyDescent="0.2">
      <c r="D1566" s="130" t="str">
        <f>IF(ISBLANK(A1566),"",VLOOKUP(A1566,'Tabla de equipos'!$B$3:$D$107,3,FALSE))</f>
        <v/>
      </c>
      <c r="F1566" s="132" t="str">
        <f t="shared" si="27"/>
        <v/>
      </c>
    </row>
    <row r="1567" spans="4:6" x14ac:dyDescent="0.2">
      <c r="D1567" s="130" t="str">
        <f>IF(ISBLANK(A1567),"",VLOOKUP(A1567,'Tabla de equipos'!$B$3:$D$107,3,FALSE))</f>
        <v/>
      </c>
      <c r="F1567" s="132" t="str">
        <f t="shared" si="27"/>
        <v/>
      </c>
    </row>
    <row r="1568" spans="4:6" x14ac:dyDescent="0.2">
      <c r="D1568" s="130" t="str">
        <f>IF(ISBLANK(A1568),"",VLOOKUP(A1568,'Tabla de equipos'!$B$3:$D$107,3,FALSE))</f>
        <v/>
      </c>
      <c r="F1568" s="132" t="str">
        <f t="shared" si="27"/>
        <v/>
      </c>
    </row>
    <row r="1569" spans="4:6" x14ac:dyDescent="0.2">
      <c r="D1569" s="130" t="str">
        <f>IF(ISBLANK(A1569),"",VLOOKUP(A1569,'Tabla de equipos'!$B$3:$D$107,3,FALSE))</f>
        <v/>
      </c>
      <c r="F1569" s="132" t="str">
        <f t="shared" si="27"/>
        <v/>
      </c>
    </row>
    <row r="1570" spans="4:6" x14ac:dyDescent="0.2">
      <c r="D1570" s="130" t="str">
        <f>IF(ISBLANK(A1570),"",VLOOKUP(A1570,'Tabla de equipos'!$B$3:$D$107,3,FALSE))</f>
        <v/>
      </c>
      <c r="F1570" s="132" t="str">
        <f t="shared" si="27"/>
        <v/>
      </c>
    </row>
    <row r="1571" spans="4:6" x14ac:dyDescent="0.2">
      <c r="D1571" s="130" t="str">
        <f>IF(ISBLANK(A1571),"",VLOOKUP(A1571,'Tabla de equipos'!$B$3:$D$107,3,FALSE))</f>
        <v/>
      </c>
      <c r="F1571" s="132" t="str">
        <f t="shared" si="27"/>
        <v/>
      </c>
    </row>
    <row r="1572" spans="4:6" x14ac:dyDescent="0.2">
      <c r="D1572" s="130" t="str">
        <f>IF(ISBLANK(A1572),"",VLOOKUP(A1572,'Tabla de equipos'!$B$3:$D$107,3,FALSE))</f>
        <v/>
      </c>
      <c r="F1572" s="132" t="str">
        <f t="shared" si="27"/>
        <v/>
      </c>
    </row>
    <row r="1573" spans="4:6" x14ac:dyDescent="0.2">
      <c r="D1573" s="130" t="str">
        <f>IF(ISBLANK(A1573),"",VLOOKUP(A1573,'Tabla de equipos'!$B$3:$D$107,3,FALSE))</f>
        <v/>
      </c>
      <c r="F1573" s="132" t="str">
        <f t="shared" si="27"/>
        <v/>
      </c>
    </row>
    <row r="1574" spans="4:6" x14ac:dyDescent="0.2">
      <c r="D1574" s="130" t="str">
        <f>IF(ISBLANK(A1574),"",VLOOKUP(A1574,'Tabla de equipos'!$B$3:$D$107,3,FALSE))</f>
        <v/>
      </c>
      <c r="F1574" s="132" t="str">
        <f t="shared" si="27"/>
        <v/>
      </c>
    </row>
    <row r="1575" spans="4:6" x14ac:dyDescent="0.2">
      <c r="D1575" s="130" t="str">
        <f>IF(ISBLANK(A1575),"",VLOOKUP(A1575,'Tabla de equipos'!$B$3:$D$107,3,FALSE))</f>
        <v/>
      </c>
      <c r="F1575" s="132" t="str">
        <f t="shared" si="27"/>
        <v/>
      </c>
    </row>
    <row r="1576" spans="4:6" x14ac:dyDescent="0.2">
      <c r="D1576" s="130" t="str">
        <f>IF(ISBLANK(A1576),"",VLOOKUP(A1576,'Tabla de equipos'!$B$3:$D$107,3,FALSE))</f>
        <v/>
      </c>
      <c r="F1576" s="132" t="str">
        <f t="shared" si="27"/>
        <v/>
      </c>
    </row>
    <row r="1577" spans="4:6" x14ac:dyDescent="0.2">
      <c r="D1577" s="130" t="str">
        <f>IF(ISBLANK(A1577),"",VLOOKUP(A1577,'Tabla de equipos'!$B$3:$D$107,3,FALSE))</f>
        <v/>
      </c>
      <c r="F1577" s="132" t="str">
        <f t="shared" ref="F1577:F1640" si="28">IF(AND(E1577="",A1577=""),"",IF(AND(A1577&lt;&gt;"",E1577=""),"Falta incluir unidades",IF(AND(A1577&lt;&gt;"",E1577&gt;0),"","Falta elegir equipo/soporte")))</f>
        <v/>
      </c>
    </row>
    <row r="1578" spans="4:6" x14ac:dyDescent="0.2">
      <c r="D1578" s="130" t="str">
        <f>IF(ISBLANK(A1578),"",VLOOKUP(A1578,'Tabla de equipos'!$B$3:$D$107,3,FALSE))</f>
        <v/>
      </c>
      <c r="F1578" s="132" t="str">
        <f t="shared" si="28"/>
        <v/>
      </c>
    </row>
    <row r="1579" spans="4:6" x14ac:dyDescent="0.2">
      <c r="D1579" s="130" t="str">
        <f>IF(ISBLANK(A1579),"",VLOOKUP(A1579,'Tabla de equipos'!$B$3:$D$107,3,FALSE))</f>
        <v/>
      </c>
      <c r="F1579" s="132" t="str">
        <f t="shared" si="28"/>
        <v/>
      </c>
    </row>
    <row r="1580" spans="4:6" x14ac:dyDescent="0.2">
      <c r="D1580" s="130" t="str">
        <f>IF(ISBLANK(A1580),"",VLOOKUP(A1580,'Tabla de equipos'!$B$3:$D$107,3,FALSE))</f>
        <v/>
      </c>
      <c r="F1580" s="132" t="str">
        <f t="shared" si="28"/>
        <v/>
      </c>
    </row>
    <row r="1581" spans="4:6" x14ac:dyDescent="0.2">
      <c r="D1581" s="130" t="str">
        <f>IF(ISBLANK(A1581),"",VLOOKUP(A1581,'Tabla de equipos'!$B$3:$D$107,3,FALSE))</f>
        <v/>
      </c>
      <c r="F1581" s="132" t="str">
        <f t="shared" si="28"/>
        <v/>
      </c>
    </row>
    <row r="1582" spans="4:6" x14ac:dyDescent="0.2">
      <c r="D1582" s="130" t="str">
        <f>IF(ISBLANK(A1582),"",VLOOKUP(A1582,'Tabla de equipos'!$B$3:$D$107,3,FALSE))</f>
        <v/>
      </c>
      <c r="F1582" s="132" t="str">
        <f t="shared" si="28"/>
        <v/>
      </c>
    </row>
    <row r="1583" spans="4:6" x14ac:dyDescent="0.2">
      <c r="D1583" s="130" t="str">
        <f>IF(ISBLANK(A1583),"",VLOOKUP(A1583,'Tabla de equipos'!$B$3:$D$107,3,FALSE))</f>
        <v/>
      </c>
      <c r="F1583" s="132" t="str">
        <f t="shared" si="28"/>
        <v/>
      </c>
    </row>
    <row r="1584" spans="4:6" x14ac:dyDescent="0.2">
      <c r="D1584" s="130" t="str">
        <f>IF(ISBLANK(A1584),"",VLOOKUP(A1584,'Tabla de equipos'!$B$3:$D$107,3,FALSE))</f>
        <v/>
      </c>
      <c r="F1584" s="132" t="str">
        <f t="shared" si="28"/>
        <v/>
      </c>
    </row>
    <row r="1585" spans="4:6" x14ac:dyDescent="0.2">
      <c r="D1585" s="130" t="str">
        <f>IF(ISBLANK(A1585),"",VLOOKUP(A1585,'Tabla de equipos'!$B$3:$D$107,3,FALSE))</f>
        <v/>
      </c>
      <c r="F1585" s="132" t="str">
        <f t="shared" si="28"/>
        <v/>
      </c>
    </row>
    <row r="1586" spans="4:6" x14ac:dyDescent="0.2">
      <c r="D1586" s="130" t="str">
        <f>IF(ISBLANK(A1586),"",VLOOKUP(A1586,'Tabla de equipos'!$B$3:$D$107,3,FALSE))</f>
        <v/>
      </c>
      <c r="F1586" s="132" t="str">
        <f t="shared" si="28"/>
        <v/>
      </c>
    </row>
    <row r="1587" spans="4:6" x14ac:dyDescent="0.2">
      <c r="D1587" s="130" t="str">
        <f>IF(ISBLANK(A1587),"",VLOOKUP(A1587,'Tabla de equipos'!$B$3:$D$107,3,FALSE))</f>
        <v/>
      </c>
      <c r="F1587" s="132" t="str">
        <f t="shared" si="28"/>
        <v/>
      </c>
    </row>
    <row r="1588" spans="4:6" x14ac:dyDescent="0.2">
      <c r="D1588" s="130" t="str">
        <f>IF(ISBLANK(A1588),"",VLOOKUP(A1588,'Tabla de equipos'!$B$3:$D$107,3,FALSE))</f>
        <v/>
      </c>
      <c r="F1588" s="132" t="str">
        <f t="shared" si="28"/>
        <v/>
      </c>
    </row>
    <row r="1589" spans="4:6" x14ac:dyDescent="0.2">
      <c r="D1589" s="130" t="str">
        <f>IF(ISBLANK(A1589),"",VLOOKUP(A1589,'Tabla de equipos'!$B$3:$D$107,3,FALSE))</f>
        <v/>
      </c>
      <c r="F1589" s="132" t="str">
        <f t="shared" si="28"/>
        <v/>
      </c>
    </row>
    <row r="1590" spans="4:6" x14ac:dyDescent="0.2">
      <c r="D1590" s="130" t="str">
        <f>IF(ISBLANK(A1590),"",VLOOKUP(A1590,'Tabla de equipos'!$B$3:$D$107,3,FALSE))</f>
        <v/>
      </c>
      <c r="F1590" s="132" t="str">
        <f t="shared" si="28"/>
        <v/>
      </c>
    </row>
    <row r="1591" spans="4:6" x14ac:dyDescent="0.2">
      <c r="D1591" s="130" t="str">
        <f>IF(ISBLANK(A1591),"",VLOOKUP(A1591,'Tabla de equipos'!$B$3:$D$107,3,FALSE))</f>
        <v/>
      </c>
      <c r="F1591" s="132" t="str">
        <f t="shared" si="28"/>
        <v/>
      </c>
    </row>
    <row r="1592" spans="4:6" x14ac:dyDescent="0.2">
      <c r="D1592" s="130" t="str">
        <f>IF(ISBLANK(A1592),"",VLOOKUP(A1592,'Tabla de equipos'!$B$3:$D$107,3,FALSE))</f>
        <v/>
      </c>
      <c r="F1592" s="132" t="str">
        <f t="shared" si="28"/>
        <v/>
      </c>
    </row>
    <row r="1593" spans="4:6" x14ac:dyDescent="0.2">
      <c r="D1593" s="130" t="str">
        <f>IF(ISBLANK(A1593),"",VLOOKUP(A1593,'Tabla de equipos'!$B$3:$D$107,3,FALSE))</f>
        <v/>
      </c>
      <c r="F1593" s="132" t="str">
        <f t="shared" si="28"/>
        <v/>
      </c>
    </row>
    <row r="1594" spans="4:6" x14ac:dyDescent="0.2">
      <c r="D1594" s="130" t="str">
        <f>IF(ISBLANK(A1594),"",VLOOKUP(A1594,'Tabla de equipos'!$B$3:$D$107,3,FALSE))</f>
        <v/>
      </c>
      <c r="F1594" s="132" t="str">
        <f t="shared" si="28"/>
        <v/>
      </c>
    </row>
    <row r="1595" spans="4:6" x14ac:dyDescent="0.2">
      <c r="D1595" s="130" t="str">
        <f>IF(ISBLANK(A1595),"",VLOOKUP(A1595,'Tabla de equipos'!$B$3:$D$107,3,FALSE))</f>
        <v/>
      </c>
      <c r="F1595" s="132" t="str">
        <f t="shared" si="28"/>
        <v/>
      </c>
    </row>
    <row r="1596" spans="4:6" x14ac:dyDescent="0.2">
      <c r="D1596" s="130" t="str">
        <f>IF(ISBLANK(A1596),"",VLOOKUP(A1596,'Tabla de equipos'!$B$3:$D$107,3,FALSE))</f>
        <v/>
      </c>
      <c r="F1596" s="132" t="str">
        <f t="shared" si="28"/>
        <v/>
      </c>
    </row>
    <row r="1597" spans="4:6" x14ac:dyDescent="0.2">
      <c r="D1597" s="130" t="str">
        <f>IF(ISBLANK(A1597),"",VLOOKUP(A1597,'Tabla de equipos'!$B$3:$D$107,3,FALSE))</f>
        <v/>
      </c>
      <c r="F1597" s="132" t="str">
        <f t="shared" si="28"/>
        <v/>
      </c>
    </row>
    <row r="1598" spans="4:6" x14ac:dyDescent="0.2">
      <c r="D1598" s="130" t="str">
        <f>IF(ISBLANK(A1598),"",VLOOKUP(A1598,'Tabla de equipos'!$B$3:$D$107,3,FALSE))</f>
        <v/>
      </c>
      <c r="F1598" s="132" t="str">
        <f t="shared" si="28"/>
        <v/>
      </c>
    </row>
    <row r="1599" spans="4:6" x14ac:dyDescent="0.2">
      <c r="D1599" s="130" t="str">
        <f>IF(ISBLANK(A1599),"",VLOOKUP(A1599,'Tabla de equipos'!$B$3:$D$107,3,FALSE))</f>
        <v/>
      </c>
      <c r="F1599" s="132" t="str">
        <f t="shared" si="28"/>
        <v/>
      </c>
    </row>
    <row r="1600" spans="4:6" x14ac:dyDescent="0.2">
      <c r="D1600" s="130" t="str">
        <f>IF(ISBLANK(A1600),"",VLOOKUP(A1600,'Tabla de equipos'!$B$3:$D$107,3,FALSE))</f>
        <v/>
      </c>
      <c r="F1600" s="132" t="str">
        <f t="shared" si="28"/>
        <v/>
      </c>
    </row>
    <row r="1601" spans="4:6" x14ac:dyDescent="0.2">
      <c r="D1601" s="130" t="str">
        <f>IF(ISBLANK(A1601),"",VLOOKUP(A1601,'Tabla de equipos'!$B$3:$D$107,3,FALSE))</f>
        <v/>
      </c>
      <c r="F1601" s="132" t="str">
        <f t="shared" si="28"/>
        <v/>
      </c>
    </row>
    <row r="1602" spans="4:6" x14ac:dyDescent="0.2">
      <c r="D1602" s="130" t="str">
        <f>IF(ISBLANK(A1602),"",VLOOKUP(A1602,'Tabla de equipos'!$B$3:$D$107,3,FALSE))</f>
        <v/>
      </c>
      <c r="F1602" s="132" t="str">
        <f t="shared" si="28"/>
        <v/>
      </c>
    </row>
    <row r="1603" spans="4:6" x14ac:dyDescent="0.2">
      <c r="D1603" s="130" t="str">
        <f>IF(ISBLANK(A1603),"",VLOOKUP(A1603,'Tabla de equipos'!$B$3:$D$107,3,FALSE))</f>
        <v/>
      </c>
      <c r="F1603" s="132" t="str">
        <f t="shared" si="28"/>
        <v/>
      </c>
    </row>
    <row r="1604" spans="4:6" x14ac:dyDescent="0.2">
      <c r="D1604" s="130" t="str">
        <f>IF(ISBLANK(A1604),"",VLOOKUP(A1604,'Tabla de equipos'!$B$3:$D$107,3,FALSE))</f>
        <v/>
      </c>
      <c r="F1604" s="132" t="str">
        <f t="shared" si="28"/>
        <v/>
      </c>
    </row>
    <row r="1605" spans="4:6" x14ac:dyDescent="0.2">
      <c r="D1605" s="130" t="str">
        <f>IF(ISBLANK(A1605),"",VLOOKUP(A1605,'Tabla de equipos'!$B$3:$D$107,3,FALSE))</f>
        <v/>
      </c>
      <c r="F1605" s="132" t="str">
        <f t="shared" si="28"/>
        <v/>
      </c>
    </row>
    <row r="1606" spans="4:6" x14ac:dyDescent="0.2">
      <c r="D1606" s="130" t="str">
        <f>IF(ISBLANK(A1606),"",VLOOKUP(A1606,'Tabla de equipos'!$B$3:$D$107,3,FALSE))</f>
        <v/>
      </c>
      <c r="F1606" s="132" t="str">
        <f t="shared" si="28"/>
        <v/>
      </c>
    </row>
    <row r="1607" spans="4:6" x14ac:dyDescent="0.2">
      <c r="D1607" s="130" t="str">
        <f>IF(ISBLANK(A1607),"",VLOOKUP(A1607,'Tabla de equipos'!$B$3:$D$107,3,FALSE))</f>
        <v/>
      </c>
      <c r="F1607" s="132" t="str">
        <f t="shared" si="28"/>
        <v/>
      </c>
    </row>
    <row r="1608" spans="4:6" x14ac:dyDescent="0.2">
      <c r="D1608" s="130" t="str">
        <f>IF(ISBLANK(A1608),"",VLOOKUP(A1608,'Tabla de equipos'!$B$3:$D$107,3,FALSE))</f>
        <v/>
      </c>
      <c r="F1608" s="132" t="str">
        <f t="shared" si="28"/>
        <v/>
      </c>
    </row>
    <row r="1609" spans="4:6" x14ac:dyDescent="0.2">
      <c r="D1609" s="130" t="str">
        <f>IF(ISBLANK(A1609),"",VLOOKUP(A1609,'Tabla de equipos'!$B$3:$D$107,3,FALSE))</f>
        <v/>
      </c>
      <c r="F1609" s="132" t="str">
        <f t="shared" si="28"/>
        <v/>
      </c>
    </row>
    <row r="1610" spans="4:6" x14ac:dyDescent="0.2">
      <c r="D1610" s="130" t="str">
        <f>IF(ISBLANK(A1610),"",VLOOKUP(A1610,'Tabla de equipos'!$B$3:$D$107,3,FALSE))</f>
        <v/>
      </c>
      <c r="F1610" s="132" t="str">
        <f t="shared" si="28"/>
        <v/>
      </c>
    </row>
    <row r="1611" spans="4:6" x14ac:dyDescent="0.2">
      <c r="D1611" s="130" t="str">
        <f>IF(ISBLANK(A1611),"",VLOOKUP(A1611,'Tabla de equipos'!$B$3:$D$107,3,FALSE))</f>
        <v/>
      </c>
      <c r="F1611" s="132" t="str">
        <f t="shared" si="28"/>
        <v/>
      </c>
    </row>
    <row r="1612" spans="4:6" x14ac:dyDescent="0.2">
      <c r="D1612" s="130" t="str">
        <f>IF(ISBLANK(A1612),"",VLOOKUP(A1612,'Tabla de equipos'!$B$3:$D$107,3,FALSE))</f>
        <v/>
      </c>
      <c r="F1612" s="132" t="str">
        <f t="shared" si="28"/>
        <v/>
      </c>
    </row>
    <row r="1613" spans="4:6" x14ac:dyDescent="0.2">
      <c r="D1613" s="130" t="str">
        <f>IF(ISBLANK(A1613),"",VLOOKUP(A1613,'Tabla de equipos'!$B$3:$D$107,3,FALSE))</f>
        <v/>
      </c>
      <c r="F1613" s="132" t="str">
        <f t="shared" si="28"/>
        <v/>
      </c>
    </row>
    <row r="1614" spans="4:6" x14ac:dyDescent="0.2">
      <c r="D1614" s="130" t="str">
        <f>IF(ISBLANK(A1614),"",VLOOKUP(A1614,'Tabla de equipos'!$B$3:$D$107,3,FALSE))</f>
        <v/>
      </c>
      <c r="F1614" s="132" t="str">
        <f t="shared" si="28"/>
        <v/>
      </c>
    </row>
    <row r="1615" spans="4:6" x14ac:dyDescent="0.2">
      <c r="D1615" s="130" t="str">
        <f>IF(ISBLANK(A1615),"",VLOOKUP(A1615,'Tabla de equipos'!$B$3:$D$107,3,FALSE))</f>
        <v/>
      </c>
      <c r="F1615" s="132" t="str">
        <f t="shared" si="28"/>
        <v/>
      </c>
    </row>
    <row r="1616" spans="4:6" x14ac:dyDescent="0.2">
      <c r="D1616" s="130" t="str">
        <f>IF(ISBLANK(A1616),"",VLOOKUP(A1616,'Tabla de equipos'!$B$3:$D$107,3,FALSE))</f>
        <v/>
      </c>
      <c r="F1616" s="132" t="str">
        <f t="shared" si="28"/>
        <v/>
      </c>
    </row>
    <row r="1617" spans="4:6" x14ac:dyDescent="0.2">
      <c r="D1617" s="130" t="str">
        <f>IF(ISBLANK(A1617),"",VLOOKUP(A1617,'Tabla de equipos'!$B$3:$D$107,3,FALSE))</f>
        <v/>
      </c>
      <c r="F1617" s="132" t="str">
        <f t="shared" si="28"/>
        <v/>
      </c>
    </row>
    <row r="1618" spans="4:6" x14ac:dyDescent="0.2">
      <c r="D1618" s="130" t="str">
        <f>IF(ISBLANK(A1618),"",VLOOKUP(A1618,'Tabla de equipos'!$B$3:$D$107,3,FALSE))</f>
        <v/>
      </c>
      <c r="F1618" s="132" t="str">
        <f t="shared" si="28"/>
        <v/>
      </c>
    </row>
    <row r="1619" spans="4:6" x14ac:dyDescent="0.2">
      <c r="D1619" s="130" t="str">
        <f>IF(ISBLANK(A1619),"",VLOOKUP(A1619,'Tabla de equipos'!$B$3:$D$107,3,FALSE))</f>
        <v/>
      </c>
      <c r="F1619" s="132" t="str">
        <f t="shared" si="28"/>
        <v/>
      </c>
    </row>
    <row r="1620" spans="4:6" x14ac:dyDescent="0.2">
      <c r="D1620" s="130" t="str">
        <f>IF(ISBLANK(A1620),"",VLOOKUP(A1620,'Tabla de equipos'!$B$3:$D$107,3,FALSE))</f>
        <v/>
      </c>
      <c r="F1620" s="132" t="str">
        <f t="shared" si="28"/>
        <v/>
      </c>
    </row>
    <row r="1621" spans="4:6" x14ac:dyDescent="0.2">
      <c r="D1621" s="130" t="str">
        <f>IF(ISBLANK(A1621),"",VLOOKUP(A1621,'Tabla de equipos'!$B$3:$D$107,3,FALSE))</f>
        <v/>
      </c>
      <c r="F1621" s="132" t="str">
        <f t="shared" si="28"/>
        <v/>
      </c>
    </row>
    <row r="1622" spans="4:6" x14ac:dyDescent="0.2">
      <c r="D1622" s="130" t="str">
        <f>IF(ISBLANK(A1622),"",VLOOKUP(A1622,'Tabla de equipos'!$B$3:$D$107,3,FALSE))</f>
        <v/>
      </c>
      <c r="F1622" s="132" t="str">
        <f t="shared" si="28"/>
        <v/>
      </c>
    </row>
    <row r="1623" spans="4:6" x14ac:dyDescent="0.2">
      <c r="D1623" s="130" t="str">
        <f>IF(ISBLANK(A1623),"",VLOOKUP(A1623,'Tabla de equipos'!$B$3:$D$107,3,FALSE))</f>
        <v/>
      </c>
      <c r="F1623" s="132" t="str">
        <f t="shared" si="28"/>
        <v/>
      </c>
    </row>
    <row r="1624" spans="4:6" x14ac:dyDescent="0.2">
      <c r="D1624" s="130" t="str">
        <f>IF(ISBLANK(A1624),"",VLOOKUP(A1624,'Tabla de equipos'!$B$3:$D$107,3,FALSE))</f>
        <v/>
      </c>
      <c r="F1624" s="132" t="str">
        <f t="shared" si="28"/>
        <v/>
      </c>
    </row>
    <row r="1625" spans="4:6" x14ac:dyDescent="0.2">
      <c r="D1625" s="130" t="str">
        <f>IF(ISBLANK(A1625),"",VLOOKUP(A1625,'Tabla de equipos'!$B$3:$D$107,3,FALSE))</f>
        <v/>
      </c>
      <c r="F1625" s="132" t="str">
        <f t="shared" si="28"/>
        <v/>
      </c>
    </row>
    <row r="1626" spans="4:6" x14ac:dyDescent="0.2">
      <c r="D1626" s="130" t="str">
        <f>IF(ISBLANK(A1626),"",VLOOKUP(A1626,'Tabla de equipos'!$B$3:$D$107,3,FALSE))</f>
        <v/>
      </c>
      <c r="F1626" s="132" t="str">
        <f t="shared" si="28"/>
        <v/>
      </c>
    </row>
    <row r="1627" spans="4:6" x14ac:dyDescent="0.2">
      <c r="D1627" s="130" t="str">
        <f>IF(ISBLANK(A1627),"",VLOOKUP(A1627,'Tabla de equipos'!$B$3:$D$107,3,FALSE))</f>
        <v/>
      </c>
      <c r="F1627" s="132" t="str">
        <f t="shared" si="28"/>
        <v/>
      </c>
    </row>
    <row r="1628" spans="4:6" x14ac:dyDescent="0.2">
      <c r="D1628" s="130" t="str">
        <f>IF(ISBLANK(A1628),"",VLOOKUP(A1628,'Tabla de equipos'!$B$3:$D$107,3,FALSE))</f>
        <v/>
      </c>
      <c r="F1628" s="132" t="str">
        <f t="shared" si="28"/>
        <v/>
      </c>
    </row>
    <row r="1629" spans="4:6" x14ac:dyDescent="0.2">
      <c r="D1629" s="130" t="str">
        <f>IF(ISBLANK(A1629),"",VLOOKUP(A1629,'Tabla de equipos'!$B$3:$D$107,3,FALSE))</f>
        <v/>
      </c>
      <c r="F1629" s="132" t="str">
        <f t="shared" si="28"/>
        <v/>
      </c>
    </row>
    <row r="1630" spans="4:6" x14ac:dyDescent="0.2">
      <c r="D1630" s="130" t="str">
        <f>IF(ISBLANK(A1630),"",VLOOKUP(A1630,'Tabla de equipos'!$B$3:$D$107,3,FALSE))</f>
        <v/>
      </c>
      <c r="F1630" s="132" t="str">
        <f t="shared" si="28"/>
        <v/>
      </c>
    </row>
    <row r="1631" spans="4:6" x14ac:dyDescent="0.2">
      <c r="D1631" s="130" t="str">
        <f>IF(ISBLANK(A1631),"",VLOOKUP(A1631,'Tabla de equipos'!$B$3:$D$107,3,FALSE))</f>
        <v/>
      </c>
      <c r="F1631" s="132" t="str">
        <f t="shared" si="28"/>
        <v/>
      </c>
    </row>
    <row r="1632" spans="4:6" x14ac:dyDescent="0.2">
      <c r="D1632" s="130" t="str">
        <f>IF(ISBLANK(A1632),"",VLOOKUP(A1632,'Tabla de equipos'!$B$3:$D$107,3,FALSE))</f>
        <v/>
      </c>
      <c r="F1632" s="132" t="str">
        <f t="shared" si="28"/>
        <v/>
      </c>
    </row>
    <row r="1633" spans="4:6" x14ac:dyDescent="0.2">
      <c r="D1633" s="130" t="str">
        <f>IF(ISBLANK(A1633),"",VLOOKUP(A1633,'Tabla de equipos'!$B$3:$D$107,3,FALSE))</f>
        <v/>
      </c>
      <c r="F1633" s="132" t="str">
        <f t="shared" si="28"/>
        <v/>
      </c>
    </row>
    <row r="1634" spans="4:6" x14ac:dyDescent="0.2">
      <c r="D1634" s="130" t="str">
        <f>IF(ISBLANK(A1634),"",VLOOKUP(A1634,'Tabla de equipos'!$B$3:$D$107,3,FALSE))</f>
        <v/>
      </c>
      <c r="F1634" s="132" t="str">
        <f t="shared" si="28"/>
        <v/>
      </c>
    </row>
    <row r="1635" spans="4:6" x14ac:dyDescent="0.2">
      <c r="D1635" s="130" t="str">
        <f>IF(ISBLANK(A1635),"",VLOOKUP(A1635,'Tabla de equipos'!$B$3:$D$107,3,FALSE))</f>
        <v/>
      </c>
      <c r="F1635" s="132" t="str">
        <f t="shared" si="28"/>
        <v/>
      </c>
    </row>
    <row r="1636" spans="4:6" x14ac:dyDescent="0.2">
      <c r="D1636" s="130" t="str">
        <f>IF(ISBLANK(A1636),"",VLOOKUP(A1636,'Tabla de equipos'!$B$3:$D$107,3,FALSE))</f>
        <v/>
      </c>
      <c r="F1636" s="132" t="str">
        <f t="shared" si="28"/>
        <v/>
      </c>
    </row>
    <row r="1637" spans="4:6" x14ac:dyDescent="0.2">
      <c r="D1637" s="130" t="str">
        <f>IF(ISBLANK(A1637),"",VLOOKUP(A1637,'Tabla de equipos'!$B$3:$D$107,3,FALSE))</f>
        <v/>
      </c>
      <c r="F1637" s="132" t="str">
        <f t="shared" si="28"/>
        <v/>
      </c>
    </row>
    <row r="1638" spans="4:6" x14ac:dyDescent="0.2">
      <c r="D1638" s="130" t="str">
        <f>IF(ISBLANK(A1638),"",VLOOKUP(A1638,'Tabla de equipos'!$B$3:$D$107,3,FALSE))</f>
        <v/>
      </c>
      <c r="F1638" s="132" t="str">
        <f t="shared" si="28"/>
        <v/>
      </c>
    </row>
    <row r="1639" spans="4:6" x14ac:dyDescent="0.2">
      <c r="D1639" s="130" t="str">
        <f>IF(ISBLANK(A1639),"",VLOOKUP(A1639,'Tabla de equipos'!$B$3:$D$107,3,FALSE))</f>
        <v/>
      </c>
      <c r="F1639" s="132" t="str">
        <f t="shared" si="28"/>
        <v/>
      </c>
    </row>
    <row r="1640" spans="4:6" x14ac:dyDescent="0.2">
      <c r="D1640" s="130" t="str">
        <f>IF(ISBLANK(A1640),"",VLOOKUP(A1640,'Tabla de equipos'!$B$3:$D$107,3,FALSE))</f>
        <v/>
      </c>
      <c r="F1640" s="132" t="str">
        <f t="shared" si="28"/>
        <v/>
      </c>
    </row>
    <row r="1641" spans="4:6" x14ac:dyDescent="0.2">
      <c r="D1641" s="130" t="str">
        <f>IF(ISBLANK(A1641),"",VLOOKUP(A1641,'Tabla de equipos'!$B$3:$D$107,3,FALSE))</f>
        <v/>
      </c>
      <c r="F1641" s="132" t="str">
        <f t="shared" ref="F1641:F1704" si="29">IF(AND(E1641="",A1641=""),"",IF(AND(A1641&lt;&gt;"",E1641=""),"Falta incluir unidades",IF(AND(A1641&lt;&gt;"",E1641&gt;0),"","Falta elegir equipo/soporte")))</f>
        <v/>
      </c>
    </row>
    <row r="1642" spans="4:6" x14ac:dyDescent="0.2">
      <c r="D1642" s="130" t="str">
        <f>IF(ISBLANK(A1642),"",VLOOKUP(A1642,'Tabla de equipos'!$B$3:$D$107,3,FALSE))</f>
        <v/>
      </c>
      <c r="F1642" s="132" t="str">
        <f t="shared" si="29"/>
        <v/>
      </c>
    </row>
    <row r="1643" spans="4:6" x14ac:dyDescent="0.2">
      <c r="D1643" s="130" t="str">
        <f>IF(ISBLANK(A1643),"",VLOOKUP(A1643,'Tabla de equipos'!$B$3:$D$107,3,FALSE))</f>
        <v/>
      </c>
      <c r="F1643" s="132" t="str">
        <f t="shared" si="29"/>
        <v/>
      </c>
    </row>
    <row r="1644" spans="4:6" x14ac:dyDescent="0.2">
      <c r="D1644" s="130" t="str">
        <f>IF(ISBLANK(A1644),"",VLOOKUP(A1644,'Tabla de equipos'!$B$3:$D$107,3,FALSE))</f>
        <v/>
      </c>
      <c r="F1644" s="132" t="str">
        <f t="shared" si="29"/>
        <v/>
      </c>
    </row>
    <row r="1645" spans="4:6" x14ac:dyDescent="0.2">
      <c r="D1645" s="130" t="str">
        <f>IF(ISBLANK(A1645),"",VLOOKUP(A1645,'Tabla de equipos'!$B$3:$D$107,3,FALSE))</f>
        <v/>
      </c>
      <c r="F1645" s="132" t="str">
        <f t="shared" si="29"/>
        <v/>
      </c>
    </row>
    <row r="1646" spans="4:6" x14ac:dyDescent="0.2">
      <c r="D1646" s="130" t="str">
        <f>IF(ISBLANK(A1646),"",VLOOKUP(A1646,'Tabla de equipos'!$B$3:$D$107,3,FALSE))</f>
        <v/>
      </c>
      <c r="F1646" s="132" t="str">
        <f t="shared" si="29"/>
        <v/>
      </c>
    </row>
    <row r="1647" spans="4:6" x14ac:dyDescent="0.2">
      <c r="D1647" s="130" t="str">
        <f>IF(ISBLANK(A1647),"",VLOOKUP(A1647,'Tabla de equipos'!$B$3:$D$107,3,FALSE))</f>
        <v/>
      </c>
      <c r="F1647" s="132" t="str">
        <f t="shared" si="29"/>
        <v/>
      </c>
    </row>
    <row r="1648" spans="4:6" x14ac:dyDescent="0.2">
      <c r="D1648" s="130" t="str">
        <f>IF(ISBLANK(A1648),"",VLOOKUP(A1648,'Tabla de equipos'!$B$3:$D$107,3,FALSE))</f>
        <v/>
      </c>
      <c r="F1648" s="132" t="str">
        <f t="shared" si="29"/>
        <v/>
      </c>
    </row>
    <row r="1649" spans="4:6" x14ac:dyDescent="0.2">
      <c r="D1649" s="130" t="str">
        <f>IF(ISBLANK(A1649),"",VLOOKUP(A1649,'Tabla de equipos'!$B$3:$D$107,3,FALSE))</f>
        <v/>
      </c>
      <c r="F1649" s="132" t="str">
        <f t="shared" si="29"/>
        <v/>
      </c>
    </row>
    <row r="1650" spans="4:6" x14ac:dyDescent="0.2">
      <c r="D1650" s="130" t="str">
        <f>IF(ISBLANK(A1650),"",VLOOKUP(A1650,'Tabla de equipos'!$B$3:$D$107,3,FALSE))</f>
        <v/>
      </c>
      <c r="F1650" s="132" t="str">
        <f t="shared" si="29"/>
        <v/>
      </c>
    </row>
    <row r="1651" spans="4:6" x14ac:dyDescent="0.2">
      <c r="D1651" s="130" t="str">
        <f>IF(ISBLANK(A1651),"",VLOOKUP(A1651,'Tabla de equipos'!$B$3:$D$107,3,FALSE))</f>
        <v/>
      </c>
      <c r="F1651" s="132" t="str">
        <f t="shared" si="29"/>
        <v/>
      </c>
    </row>
    <row r="1652" spans="4:6" x14ac:dyDescent="0.2">
      <c r="D1652" s="130" t="str">
        <f>IF(ISBLANK(A1652),"",VLOOKUP(A1652,'Tabla de equipos'!$B$3:$D$107,3,FALSE))</f>
        <v/>
      </c>
      <c r="F1652" s="132" t="str">
        <f t="shared" si="29"/>
        <v/>
      </c>
    </row>
    <row r="1653" spans="4:6" x14ac:dyDescent="0.2">
      <c r="D1653" s="130" t="str">
        <f>IF(ISBLANK(A1653),"",VLOOKUP(A1653,'Tabla de equipos'!$B$3:$D$107,3,FALSE))</f>
        <v/>
      </c>
      <c r="F1653" s="132" t="str">
        <f t="shared" si="29"/>
        <v/>
      </c>
    </row>
    <row r="1654" spans="4:6" x14ac:dyDescent="0.2">
      <c r="D1654" s="130" t="str">
        <f>IF(ISBLANK(A1654),"",VLOOKUP(A1654,'Tabla de equipos'!$B$3:$D$107,3,FALSE))</f>
        <v/>
      </c>
      <c r="F1654" s="132" t="str">
        <f t="shared" si="29"/>
        <v/>
      </c>
    </row>
    <row r="1655" spans="4:6" x14ac:dyDescent="0.2">
      <c r="D1655" s="130" t="str">
        <f>IF(ISBLANK(A1655),"",VLOOKUP(A1655,'Tabla de equipos'!$B$3:$D$107,3,FALSE))</f>
        <v/>
      </c>
      <c r="F1655" s="132" t="str">
        <f t="shared" si="29"/>
        <v/>
      </c>
    </row>
    <row r="1656" spans="4:6" x14ac:dyDescent="0.2">
      <c r="D1656" s="130" t="str">
        <f>IF(ISBLANK(A1656),"",VLOOKUP(A1656,'Tabla de equipos'!$B$3:$D$107,3,FALSE))</f>
        <v/>
      </c>
      <c r="F1656" s="132" t="str">
        <f t="shared" si="29"/>
        <v/>
      </c>
    </row>
    <row r="1657" spans="4:6" x14ac:dyDescent="0.2">
      <c r="D1657" s="130" t="str">
        <f>IF(ISBLANK(A1657),"",VLOOKUP(A1657,'Tabla de equipos'!$B$3:$D$107,3,FALSE))</f>
        <v/>
      </c>
      <c r="F1657" s="132" t="str">
        <f t="shared" si="29"/>
        <v/>
      </c>
    </row>
    <row r="1658" spans="4:6" x14ac:dyDescent="0.2">
      <c r="D1658" s="130" t="str">
        <f>IF(ISBLANK(A1658),"",VLOOKUP(A1658,'Tabla de equipos'!$B$3:$D$107,3,FALSE))</f>
        <v/>
      </c>
      <c r="F1658" s="132" t="str">
        <f t="shared" si="29"/>
        <v/>
      </c>
    </row>
    <row r="1659" spans="4:6" x14ac:dyDescent="0.2">
      <c r="D1659" s="130" t="str">
        <f>IF(ISBLANK(A1659),"",VLOOKUP(A1659,'Tabla de equipos'!$B$3:$D$107,3,FALSE))</f>
        <v/>
      </c>
      <c r="F1659" s="132" t="str">
        <f t="shared" si="29"/>
        <v/>
      </c>
    </row>
    <row r="1660" spans="4:6" x14ac:dyDescent="0.2">
      <c r="D1660" s="130" t="str">
        <f>IF(ISBLANK(A1660),"",VLOOKUP(A1660,'Tabla de equipos'!$B$3:$D$107,3,FALSE))</f>
        <v/>
      </c>
      <c r="F1660" s="132" t="str">
        <f t="shared" si="29"/>
        <v/>
      </c>
    </row>
    <row r="1661" spans="4:6" x14ac:dyDescent="0.2">
      <c r="D1661" s="130" t="str">
        <f>IF(ISBLANK(A1661),"",VLOOKUP(A1661,'Tabla de equipos'!$B$3:$D$107,3,FALSE))</f>
        <v/>
      </c>
      <c r="F1661" s="132" t="str">
        <f t="shared" si="29"/>
        <v/>
      </c>
    </row>
    <row r="1662" spans="4:6" x14ac:dyDescent="0.2">
      <c r="D1662" s="130" t="str">
        <f>IF(ISBLANK(A1662),"",VLOOKUP(A1662,'Tabla de equipos'!$B$3:$D$107,3,FALSE))</f>
        <v/>
      </c>
      <c r="F1662" s="132" t="str">
        <f t="shared" si="29"/>
        <v/>
      </c>
    </row>
    <row r="1663" spans="4:6" x14ac:dyDescent="0.2">
      <c r="D1663" s="130" t="str">
        <f>IF(ISBLANK(A1663),"",VLOOKUP(A1663,'Tabla de equipos'!$B$3:$D$107,3,FALSE))</f>
        <v/>
      </c>
      <c r="F1663" s="132" t="str">
        <f t="shared" si="29"/>
        <v/>
      </c>
    </row>
    <row r="1664" spans="4:6" x14ac:dyDescent="0.2">
      <c r="D1664" s="130" t="str">
        <f>IF(ISBLANK(A1664),"",VLOOKUP(A1664,'Tabla de equipos'!$B$3:$D$107,3,FALSE))</f>
        <v/>
      </c>
      <c r="F1664" s="132" t="str">
        <f t="shared" si="29"/>
        <v/>
      </c>
    </row>
    <row r="1665" spans="4:6" x14ac:dyDescent="0.2">
      <c r="D1665" s="130" t="str">
        <f>IF(ISBLANK(A1665),"",VLOOKUP(A1665,'Tabla de equipos'!$B$3:$D$107,3,FALSE))</f>
        <v/>
      </c>
      <c r="F1665" s="132" t="str">
        <f t="shared" si="29"/>
        <v/>
      </c>
    </row>
    <row r="1666" spans="4:6" x14ac:dyDescent="0.2">
      <c r="D1666" s="130" t="str">
        <f>IF(ISBLANK(A1666),"",VLOOKUP(A1666,'Tabla de equipos'!$B$3:$D$107,3,FALSE))</f>
        <v/>
      </c>
      <c r="F1666" s="132" t="str">
        <f t="shared" si="29"/>
        <v/>
      </c>
    </row>
    <row r="1667" spans="4:6" x14ac:dyDescent="0.2">
      <c r="D1667" s="130" t="str">
        <f>IF(ISBLANK(A1667),"",VLOOKUP(A1667,'Tabla de equipos'!$B$3:$D$107,3,FALSE))</f>
        <v/>
      </c>
      <c r="F1667" s="132" t="str">
        <f t="shared" si="29"/>
        <v/>
      </c>
    </row>
    <row r="1668" spans="4:6" x14ac:dyDescent="0.2">
      <c r="D1668" s="130" t="str">
        <f>IF(ISBLANK(A1668),"",VLOOKUP(A1668,'Tabla de equipos'!$B$3:$D$107,3,FALSE))</f>
        <v/>
      </c>
      <c r="F1668" s="132" t="str">
        <f t="shared" si="29"/>
        <v/>
      </c>
    </row>
    <row r="1669" spans="4:6" x14ac:dyDescent="0.2">
      <c r="D1669" s="130" t="str">
        <f>IF(ISBLANK(A1669),"",VLOOKUP(A1669,'Tabla de equipos'!$B$3:$D$107,3,FALSE))</f>
        <v/>
      </c>
      <c r="F1669" s="132" t="str">
        <f t="shared" si="29"/>
        <v/>
      </c>
    </row>
    <row r="1670" spans="4:6" x14ac:dyDescent="0.2">
      <c r="D1670" s="130" t="str">
        <f>IF(ISBLANK(A1670),"",VLOOKUP(A1670,'Tabla de equipos'!$B$3:$D$107,3,FALSE))</f>
        <v/>
      </c>
      <c r="F1670" s="132" t="str">
        <f t="shared" si="29"/>
        <v/>
      </c>
    </row>
    <row r="1671" spans="4:6" x14ac:dyDescent="0.2">
      <c r="D1671" s="130" t="str">
        <f>IF(ISBLANK(A1671),"",VLOOKUP(A1671,'Tabla de equipos'!$B$3:$D$107,3,FALSE))</f>
        <v/>
      </c>
      <c r="F1671" s="132" t="str">
        <f t="shared" si="29"/>
        <v/>
      </c>
    </row>
    <row r="1672" spans="4:6" x14ac:dyDescent="0.2">
      <c r="D1672" s="130" t="str">
        <f>IF(ISBLANK(A1672),"",VLOOKUP(A1672,'Tabla de equipos'!$B$3:$D$107,3,FALSE))</f>
        <v/>
      </c>
      <c r="F1672" s="132" t="str">
        <f t="shared" si="29"/>
        <v/>
      </c>
    </row>
    <row r="1673" spans="4:6" x14ac:dyDescent="0.2">
      <c r="D1673" s="130" t="str">
        <f>IF(ISBLANK(A1673),"",VLOOKUP(A1673,'Tabla de equipos'!$B$3:$D$107,3,FALSE))</f>
        <v/>
      </c>
      <c r="F1673" s="132" t="str">
        <f t="shared" si="29"/>
        <v/>
      </c>
    </row>
    <row r="1674" spans="4:6" x14ac:dyDescent="0.2">
      <c r="D1674" s="130" t="str">
        <f>IF(ISBLANK(A1674),"",VLOOKUP(A1674,'Tabla de equipos'!$B$3:$D$107,3,FALSE))</f>
        <v/>
      </c>
      <c r="F1674" s="132" t="str">
        <f t="shared" si="29"/>
        <v/>
      </c>
    </row>
    <row r="1675" spans="4:6" x14ac:dyDescent="0.2">
      <c r="D1675" s="130" t="str">
        <f>IF(ISBLANK(A1675),"",VLOOKUP(A1675,'Tabla de equipos'!$B$3:$D$107,3,FALSE))</f>
        <v/>
      </c>
      <c r="F1675" s="132" t="str">
        <f t="shared" si="29"/>
        <v/>
      </c>
    </row>
    <row r="1676" spans="4:6" x14ac:dyDescent="0.2">
      <c r="D1676" s="130" t="str">
        <f>IF(ISBLANK(A1676),"",VLOOKUP(A1676,'Tabla de equipos'!$B$3:$D$107,3,FALSE))</f>
        <v/>
      </c>
      <c r="F1676" s="132" t="str">
        <f t="shared" si="29"/>
        <v/>
      </c>
    </row>
    <row r="1677" spans="4:6" x14ac:dyDescent="0.2">
      <c r="D1677" s="130" t="str">
        <f>IF(ISBLANK(A1677),"",VLOOKUP(A1677,'Tabla de equipos'!$B$3:$D$107,3,FALSE))</f>
        <v/>
      </c>
      <c r="F1677" s="132" t="str">
        <f t="shared" si="29"/>
        <v/>
      </c>
    </row>
    <row r="1678" spans="4:6" x14ac:dyDescent="0.2">
      <c r="D1678" s="130" t="str">
        <f>IF(ISBLANK(A1678),"",VLOOKUP(A1678,'Tabla de equipos'!$B$3:$D$107,3,FALSE))</f>
        <v/>
      </c>
      <c r="F1678" s="132" t="str">
        <f t="shared" si="29"/>
        <v/>
      </c>
    </row>
    <row r="1679" spans="4:6" x14ac:dyDescent="0.2">
      <c r="D1679" s="130" t="str">
        <f>IF(ISBLANK(A1679),"",VLOOKUP(A1679,'Tabla de equipos'!$B$3:$D$107,3,FALSE))</f>
        <v/>
      </c>
      <c r="F1679" s="132" t="str">
        <f t="shared" si="29"/>
        <v/>
      </c>
    </row>
    <row r="1680" spans="4:6" x14ac:dyDescent="0.2">
      <c r="D1680" s="130" t="str">
        <f>IF(ISBLANK(A1680),"",VLOOKUP(A1680,'Tabla de equipos'!$B$3:$D$107,3,FALSE))</f>
        <v/>
      </c>
      <c r="F1680" s="132" t="str">
        <f t="shared" si="29"/>
        <v/>
      </c>
    </row>
    <row r="1681" spans="4:6" x14ac:dyDescent="0.2">
      <c r="D1681" s="130" t="str">
        <f>IF(ISBLANK(A1681),"",VLOOKUP(A1681,'Tabla de equipos'!$B$3:$D$107,3,FALSE))</f>
        <v/>
      </c>
      <c r="F1681" s="132" t="str">
        <f t="shared" si="29"/>
        <v/>
      </c>
    </row>
    <row r="1682" spans="4:6" x14ac:dyDescent="0.2">
      <c r="D1682" s="130" t="str">
        <f>IF(ISBLANK(A1682),"",VLOOKUP(A1682,'Tabla de equipos'!$B$3:$D$107,3,FALSE))</f>
        <v/>
      </c>
      <c r="F1682" s="132" t="str">
        <f t="shared" si="29"/>
        <v/>
      </c>
    </row>
    <row r="1683" spans="4:6" x14ac:dyDescent="0.2">
      <c r="D1683" s="130" t="str">
        <f>IF(ISBLANK(A1683),"",VLOOKUP(A1683,'Tabla de equipos'!$B$3:$D$107,3,FALSE))</f>
        <v/>
      </c>
      <c r="F1683" s="132" t="str">
        <f t="shared" si="29"/>
        <v/>
      </c>
    </row>
    <row r="1684" spans="4:6" x14ac:dyDescent="0.2">
      <c r="D1684" s="130" t="str">
        <f>IF(ISBLANK(A1684),"",VLOOKUP(A1684,'Tabla de equipos'!$B$3:$D$107,3,FALSE))</f>
        <v/>
      </c>
      <c r="F1684" s="132" t="str">
        <f t="shared" si="29"/>
        <v/>
      </c>
    </row>
    <row r="1685" spans="4:6" x14ac:dyDescent="0.2">
      <c r="D1685" s="130" t="str">
        <f>IF(ISBLANK(A1685),"",VLOOKUP(A1685,'Tabla de equipos'!$B$3:$D$107,3,FALSE))</f>
        <v/>
      </c>
      <c r="F1685" s="132" t="str">
        <f t="shared" si="29"/>
        <v/>
      </c>
    </row>
    <row r="1686" spans="4:6" x14ac:dyDescent="0.2">
      <c r="D1686" s="130" t="str">
        <f>IF(ISBLANK(A1686),"",VLOOKUP(A1686,'Tabla de equipos'!$B$3:$D$107,3,FALSE))</f>
        <v/>
      </c>
      <c r="F1686" s="132" t="str">
        <f t="shared" si="29"/>
        <v/>
      </c>
    </row>
    <row r="1687" spans="4:6" x14ac:dyDescent="0.2">
      <c r="D1687" s="130" t="str">
        <f>IF(ISBLANK(A1687),"",VLOOKUP(A1687,'Tabla de equipos'!$B$3:$D$107,3,FALSE))</f>
        <v/>
      </c>
      <c r="F1687" s="132" t="str">
        <f t="shared" si="29"/>
        <v/>
      </c>
    </row>
    <row r="1688" spans="4:6" x14ac:dyDescent="0.2">
      <c r="D1688" s="130" t="str">
        <f>IF(ISBLANK(A1688),"",VLOOKUP(A1688,'Tabla de equipos'!$B$3:$D$107,3,FALSE))</f>
        <v/>
      </c>
      <c r="F1688" s="132" t="str">
        <f t="shared" si="29"/>
        <v/>
      </c>
    </row>
    <row r="1689" spans="4:6" x14ac:dyDescent="0.2">
      <c r="D1689" s="130" t="str">
        <f>IF(ISBLANK(A1689),"",VLOOKUP(A1689,'Tabla de equipos'!$B$3:$D$107,3,FALSE))</f>
        <v/>
      </c>
      <c r="F1689" s="132" t="str">
        <f t="shared" si="29"/>
        <v/>
      </c>
    </row>
    <row r="1690" spans="4:6" x14ac:dyDescent="0.2">
      <c r="D1690" s="130" t="str">
        <f>IF(ISBLANK(A1690),"",VLOOKUP(A1690,'Tabla de equipos'!$B$3:$D$107,3,FALSE))</f>
        <v/>
      </c>
      <c r="F1690" s="132" t="str">
        <f t="shared" si="29"/>
        <v/>
      </c>
    </row>
    <row r="1691" spans="4:6" x14ac:dyDescent="0.2">
      <c r="D1691" s="130" t="str">
        <f>IF(ISBLANK(A1691),"",VLOOKUP(A1691,'Tabla de equipos'!$B$3:$D$107,3,FALSE))</f>
        <v/>
      </c>
      <c r="F1691" s="132" t="str">
        <f t="shared" si="29"/>
        <v/>
      </c>
    </row>
    <row r="1692" spans="4:6" x14ac:dyDescent="0.2">
      <c r="D1692" s="130" t="str">
        <f>IF(ISBLANK(A1692),"",VLOOKUP(A1692,'Tabla de equipos'!$B$3:$D$107,3,FALSE))</f>
        <v/>
      </c>
      <c r="F1692" s="132" t="str">
        <f t="shared" si="29"/>
        <v/>
      </c>
    </row>
    <row r="1693" spans="4:6" x14ac:dyDescent="0.2">
      <c r="D1693" s="130" t="str">
        <f>IF(ISBLANK(A1693),"",VLOOKUP(A1693,'Tabla de equipos'!$B$3:$D$107,3,FALSE))</f>
        <v/>
      </c>
      <c r="F1693" s="132" t="str">
        <f t="shared" si="29"/>
        <v/>
      </c>
    </row>
    <row r="1694" spans="4:6" x14ac:dyDescent="0.2">
      <c r="D1694" s="130" t="str">
        <f>IF(ISBLANK(A1694),"",VLOOKUP(A1694,'Tabla de equipos'!$B$3:$D$107,3,FALSE))</f>
        <v/>
      </c>
      <c r="F1694" s="132" t="str">
        <f t="shared" si="29"/>
        <v/>
      </c>
    </row>
    <row r="1695" spans="4:6" x14ac:dyDescent="0.2">
      <c r="D1695" s="130" t="str">
        <f>IF(ISBLANK(A1695),"",VLOOKUP(A1695,'Tabla de equipos'!$B$3:$D$107,3,FALSE))</f>
        <v/>
      </c>
      <c r="F1695" s="132" t="str">
        <f t="shared" si="29"/>
        <v/>
      </c>
    </row>
    <row r="1696" spans="4:6" x14ac:dyDescent="0.2">
      <c r="D1696" s="130" t="str">
        <f>IF(ISBLANK(A1696),"",VLOOKUP(A1696,'Tabla de equipos'!$B$3:$D$107,3,FALSE))</f>
        <v/>
      </c>
      <c r="F1696" s="132" t="str">
        <f t="shared" si="29"/>
        <v/>
      </c>
    </row>
    <row r="1697" spans="4:6" x14ac:dyDescent="0.2">
      <c r="D1697" s="130" t="str">
        <f>IF(ISBLANK(A1697),"",VLOOKUP(A1697,'Tabla de equipos'!$B$3:$D$107,3,FALSE))</f>
        <v/>
      </c>
      <c r="F1697" s="132" t="str">
        <f t="shared" si="29"/>
        <v/>
      </c>
    </row>
    <row r="1698" spans="4:6" x14ac:dyDescent="0.2">
      <c r="D1698" s="130" t="str">
        <f>IF(ISBLANK(A1698),"",VLOOKUP(A1698,'Tabla de equipos'!$B$3:$D$107,3,FALSE))</f>
        <v/>
      </c>
      <c r="F1698" s="132" t="str">
        <f t="shared" si="29"/>
        <v/>
      </c>
    </row>
    <row r="1699" spans="4:6" x14ac:dyDescent="0.2">
      <c r="D1699" s="130" t="str">
        <f>IF(ISBLANK(A1699),"",VLOOKUP(A1699,'Tabla de equipos'!$B$3:$D$107,3,FALSE))</f>
        <v/>
      </c>
      <c r="F1699" s="132" t="str">
        <f t="shared" si="29"/>
        <v/>
      </c>
    </row>
    <row r="1700" spans="4:6" x14ac:dyDescent="0.2">
      <c r="D1700" s="130" t="str">
        <f>IF(ISBLANK(A1700),"",VLOOKUP(A1700,'Tabla de equipos'!$B$3:$D$107,3,FALSE))</f>
        <v/>
      </c>
      <c r="F1700" s="132" t="str">
        <f t="shared" si="29"/>
        <v/>
      </c>
    </row>
    <row r="1701" spans="4:6" x14ac:dyDescent="0.2">
      <c r="D1701" s="130" t="str">
        <f>IF(ISBLANK(A1701),"",VLOOKUP(A1701,'Tabla de equipos'!$B$3:$D$107,3,FALSE))</f>
        <v/>
      </c>
      <c r="F1701" s="132" t="str">
        <f t="shared" si="29"/>
        <v/>
      </c>
    </row>
    <row r="1702" spans="4:6" x14ac:dyDescent="0.2">
      <c r="D1702" s="130" t="str">
        <f>IF(ISBLANK(A1702),"",VLOOKUP(A1702,'Tabla de equipos'!$B$3:$D$107,3,FALSE))</f>
        <v/>
      </c>
      <c r="F1702" s="132" t="str">
        <f t="shared" si="29"/>
        <v/>
      </c>
    </row>
    <row r="1703" spans="4:6" x14ac:dyDescent="0.2">
      <c r="D1703" s="130" t="str">
        <f>IF(ISBLANK(A1703),"",VLOOKUP(A1703,'Tabla de equipos'!$B$3:$D$107,3,FALSE))</f>
        <v/>
      </c>
      <c r="F1703" s="132" t="str">
        <f t="shared" si="29"/>
        <v/>
      </c>
    </row>
    <row r="1704" spans="4:6" x14ac:dyDescent="0.2">
      <c r="D1704" s="130" t="str">
        <f>IF(ISBLANK(A1704),"",VLOOKUP(A1704,'Tabla de equipos'!$B$3:$D$107,3,FALSE))</f>
        <v/>
      </c>
      <c r="F1704" s="132" t="str">
        <f t="shared" si="29"/>
        <v/>
      </c>
    </row>
    <row r="1705" spans="4:6" x14ac:dyDescent="0.2">
      <c r="D1705" s="130" t="str">
        <f>IF(ISBLANK(A1705),"",VLOOKUP(A1705,'Tabla de equipos'!$B$3:$D$107,3,FALSE))</f>
        <v/>
      </c>
      <c r="F1705" s="132" t="str">
        <f t="shared" ref="F1705:F1768" si="30">IF(AND(E1705="",A1705=""),"",IF(AND(A1705&lt;&gt;"",E1705=""),"Falta incluir unidades",IF(AND(A1705&lt;&gt;"",E1705&gt;0),"","Falta elegir equipo/soporte")))</f>
        <v/>
      </c>
    </row>
    <row r="1706" spans="4:6" x14ac:dyDescent="0.2">
      <c r="D1706" s="130" t="str">
        <f>IF(ISBLANK(A1706),"",VLOOKUP(A1706,'Tabla de equipos'!$B$3:$D$107,3,FALSE))</f>
        <v/>
      </c>
      <c r="F1706" s="132" t="str">
        <f t="shared" si="30"/>
        <v/>
      </c>
    </row>
    <row r="1707" spans="4:6" x14ac:dyDescent="0.2">
      <c r="D1707" s="130" t="str">
        <f>IF(ISBLANK(A1707),"",VLOOKUP(A1707,'Tabla de equipos'!$B$3:$D$107,3,FALSE))</f>
        <v/>
      </c>
      <c r="F1707" s="132" t="str">
        <f t="shared" si="30"/>
        <v/>
      </c>
    </row>
    <row r="1708" spans="4:6" x14ac:dyDescent="0.2">
      <c r="D1708" s="130" t="str">
        <f>IF(ISBLANK(A1708),"",VLOOKUP(A1708,'Tabla de equipos'!$B$3:$D$107,3,FALSE))</f>
        <v/>
      </c>
      <c r="F1708" s="132" t="str">
        <f t="shared" si="30"/>
        <v/>
      </c>
    </row>
    <row r="1709" spans="4:6" x14ac:dyDescent="0.2">
      <c r="D1709" s="130" t="str">
        <f>IF(ISBLANK(A1709),"",VLOOKUP(A1709,'Tabla de equipos'!$B$3:$D$107,3,FALSE))</f>
        <v/>
      </c>
      <c r="F1709" s="132" t="str">
        <f t="shared" si="30"/>
        <v/>
      </c>
    </row>
    <row r="1710" spans="4:6" x14ac:dyDescent="0.2">
      <c r="D1710" s="130" t="str">
        <f>IF(ISBLANK(A1710),"",VLOOKUP(A1710,'Tabla de equipos'!$B$3:$D$107,3,FALSE))</f>
        <v/>
      </c>
      <c r="F1710" s="132" t="str">
        <f t="shared" si="30"/>
        <v/>
      </c>
    </row>
    <row r="1711" spans="4:6" x14ac:dyDescent="0.2">
      <c r="D1711" s="130" t="str">
        <f>IF(ISBLANK(A1711),"",VLOOKUP(A1711,'Tabla de equipos'!$B$3:$D$107,3,FALSE))</f>
        <v/>
      </c>
      <c r="F1711" s="132" t="str">
        <f t="shared" si="30"/>
        <v/>
      </c>
    </row>
    <row r="1712" spans="4:6" x14ac:dyDescent="0.2">
      <c r="D1712" s="130" t="str">
        <f>IF(ISBLANK(A1712),"",VLOOKUP(A1712,'Tabla de equipos'!$B$3:$D$107,3,FALSE))</f>
        <v/>
      </c>
      <c r="F1712" s="132" t="str">
        <f t="shared" si="30"/>
        <v/>
      </c>
    </row>
    <row r="1713" spans="4:6" x14ac:dyDescent="0.2">
      <c r="D1713" s="130" t="str">
        <f>IF(ISBLANK(A1713),"",VLOOKUP(A1713,'Tabla de equipos'!$B$3:$D$107,3,FALSE))</f>
        <v/>
      </c>
      <c r="F1713" s="132" t="str">
        <f t="shared" si="30"/>
        <v/>
      </c>
    </row>
    <row r="1714" spans="4:6" x14ac:dyDescent="0.2">
      <c r="D1714" s="130" t="str">
        <f>IF(ISBLANK(A1714),"",VLOOKUP(A1714,'Tabla de equipos'!$B$3:$D$107,3,FALSE))</f>
        <v/>
      </c>
      <c r="F1714" s="132" t="str">
        <f t="shared" si="30"/>
        <v/>
      </c>
    </row>
    <row r="1715" spans="4:6" x14ac:dyDescent="0.2">
      <c r="D1715" s="130" t="str">
        <f>IF(ISBLANK(A1715),"",VLOOKUP(A1715,'Tabla de equipos'!$B$3:$D$107,3,FALSE))</f>
        <v/>
      </c>
      <c r="F1715" s="132" t="str">
        <f t="shared" si="30"/>
        <v/>
      </c>
    </row>
    <row r="1716" spans="4:6" x14ac:dyDescent="0.2">
      <c r="D1716" s="130" t="str">
        <f>IF(ISBLANK(A1716),"",VLOOKUP(A1716,'Tabla de equipos'!$B$3:$D$107,3,FALSE))</f>
        <v/>
      </c>
      <c r="F1716" s="132" t="str">
        <f t="shared" si="30"/>
        <v/>
      </c>
    </row>
    <row r="1717" spans="4:6" x14ac:dyDescent="0.2">
      <c r="D1717" s="130" t="str">
        <f>IF(ISBLANK(A1717),"",VLOOKUP(A1717,'Tabla de equipos'!$B$3:$D$107,3,FALSE))</f>
        <v/>
      </c>
      <c r="F1717" s="132" t="str">
        <f t="shared" si="30"/>
        <v/>
      </c>
    </row>
    <row r="1718" spans="4:6" x14ac:dyDescent="0.2">
      <c r="D1718" s="130" t="str">
        <f>IF(ISBLANK(A1718),"",VLOOKUP(A1718,'Tabla de equipos'!$B$3:$D$107,3,FALSE))</f>
        <v/>
      </c>
      <c r="F1718" s="132" t="str">
        <f t="shared" si="30"/>
        <v/>
      </c>
    </row>
    <row r="1719" spans="4:6" x14ac:dyDescent="0.2">
      <c r="D1719" s="130" t="str">
        <f>IF(ISBLANK(A1719),"",VLOOKUP(A1719,'Tabla de equipos'!$B$3:$D$107,3,FALSE))</f>
        <v/>
      </c>
      <c r="F1719" s="132" t="str">
        <f t="shared" si="30"/>
        <v/>
      </c>
    </row>
    <row r="1720" spans="4:6" x14ac:dyDescent="0.2">
      <c r="D1720" s="130" t="str">
        <f>IF(ISBLANK(A1720),"",VLOOKUP(A1720,'Tabla de equipos'!$B$3:$D$107,3,FALSE))</f>
        <v/>
      </c>
      <c r="F1720" s="132" t="str">
        <f t="shared" si="30"/>
        <v/>
      </c>
    </row>
    <row r="1721" spans="4:6" x14ac:dyDescent="0.2">
      <c r="D1721" s="130" t="str">
        <f>IF(ISBLANK(A1721),"",VLOOKUP(A1721,'Tabla de equipos'!$B$3:$D$107,3,FALSE))</f>
        <v/>
      </c>
      <c r="F1721" s="132" t="str">
        <f t="shared" si="30"/>
        <v/>
      </c>
    </row>
    <row r="1722" spans="4:6" x14ac:dyDescent="0.2">
      <c r="D1722" s="130" t="str">
        <f>IF(ISBLANK(A1722),"",VLOOKUP(A1722,'Tabla de equipos'!$B$3:$D$107,3,FALSE))</f>
        <v/>
      </c>
      <c r="F1722" s="132" t="str">
        <f t="shared" si="30"/>
        <v/>
      </c>
    </row>
    <row r="1723" spans="4:6" x14ac:dyDescent="0.2">
      <c r="D1723" s="130" t="str">
        <f>IF(ISBLANK(A1723),"",VLOOKUP(A1723,'Tabla de equipos'!$B$3:$D$107,3,FALSE))</f>
        <v/>
      </c>
      <c r="F1723" s="132" t="str">
        <f t="shared" si="30"/>
        <v/>
      </c>
    </row>
    <row r="1724" spans="4:6" x14ac:dyDescent="0.2">
      <c r="D1724" s="130" t="str">
        <f>IF(ISBLANK(A1724),"",VLOOKUP(A1724,'Tabla de equipos'!$B$3:$D$107,3,FALSE))</f>
        <v/>
      </c>
      <c r="F1724" s="132" t="str">
        <f t="shared" si="30"/>
        <v/>
      </c>
    </row>
    <row r="1725" spans="4:6" x14ac:dyDescent="0.2">
      <c r="D1725" s="130" t="str">
        <f>IF(ISBLANK(A1725),"",VLOOKUP(A1725,'Tabla de equipos'!$B$3:$D$107,3,FALSE))</f>
        <v/>
      </c>
      <c r="F1725" s="132" t="str">
        <f t="shared" si="30"/>
        <v/>
      </c>
    </row>
    <row r="1726" spans="4:6" x14ac:dyDescent="0.2">
      <c r="D1726" s="130" t="str">
        <f>IF(ISBLANK(A1726),"",VLOOKUP(A1726,'Tabla de equipos'!$B$3:$D$107,3,FALSE))</f>
        <v/>
      </c>
      <c r="F1726" s="132" t="str">
        <f t="shared" si="30"/>
        <v/>
      </c>
    </row>
    <row r="1727" spans="4:6" x14ac:dyDescent="0.2">
      <c r="D1727" s="130" t="str">
        <f>IF(ISBLANK(A1727),"",VLOOKUP(A1727,'Tabla de equipos'!$B$3:$D$107,3,FALSE))</f>
        <v/>
      </c>
      <c r="F1727" s="132" t="str">
        <f t="shared" si="30"/>
        <v/>
      </c>
    </row>
    <row r="1728" spans="4:6" x14ac:dyDescent="0.2">
      <c r="D1728" s="130" t="str">
        <f>IF(ISBLANK(A1728),"",VLOOKUP(A1728,'Tabla de equipos'!$B$3:$D$107,3,FALSE))</f>
        <v/>
      </c>
      <c r="F1728" s="132" t="str">
        <f t="shared" si="30"/>
        <v/>
      </c>
    </row>
    <row r="1729" spans="4:6" x14ac:dyDescent="0.2">
      <c r="D1729" s="130" t="str">
        <f>IF(ISBLANK(A1729),"",VLOOKUP(A1729,'Tabla de equipos'!$B$3:$D$107,3,FALSE))</f>
        <v/>
      </c>
      <c r="F1729" s="132" t="str">
        <f t="shared" si="30"/>
        <v/>
      </c>
    </row>
    <row r="1730" spans="4:6" x14ac:dyDescent="0.2">
      <c r="D1730" s="130" t="str">
        <f>IF(ISBLANK(A1730),"",VLOOKUP(A1730,'Tabla de equipos'!$B$3:$D$107,3,FALSE))</f>
        <v/>
      </c>
      <c r="F1730" s="132" t="str">
        <f t="shared" si="30"/>
        <v/>
      </c>
    </row>
    <row r="1731" spans="4:6" x14ac:dyDescent="0.2">
      <c r="D1731" s="130" t="str">
        <f>IF(ISBLANK(A1731),"",VLOOKUP(A1731,'Tabla de equipos'!$B$3:$D$107,3,FALSE))</f>
        <v/>
      </c>
      <c r="F1731" s="132" t="str">
        <f t="shared" si="30"/>
        <v/>
      </c>
    </row>
    <row r="1732" spans="4:6" x14ac:dyDescent="0.2">
      <c r="D1732" s="130" t="str">
        <f>IF(ISBLANK(A1732),"",VLOOKUP(A1732,'Tabla de equipos'!$B$3:$D$107,3,FALSE))</f>
        <v/>
      </c>
      <c r="F1732" s="132" t="str">
        <f t="shared" si="30"/>
        <v/>
      </c>
    </row>
    <row r="1733" spans="4:6" x14ac:dyDescent="0.2">
      <c r="D1733" s="130" t="str">
        <f>IF(ISBLANK(A1733),"",VLOOKUP(A1733,'Tabla de equipos'!$B$3:$D$107,3,FALSE))</f>
        <v/>
      </c>
      <c r="F1733" s="132" t="str">
        <f t="shared" si="30"/>
        <v/>
      </c>
    </row>
    <row r="1734" spans="4:6" x14ac:dyDescent="0.2">
      <c r="D1734" s="130" t="str">
        <f>IF(ISBLANK(A1734),"",VLOOKUP(A1734,'Tabla de equipos'!$B$3:$D$107,3,FALSE))</f>
        <v/>
      </c>
      <c r="F1734" s="132" t="str">
        <f t="shared" si="30"/>
        <v/>
      </c>
    </row>
    <row r="1735" spans="4:6" x14ac:dyDescent="0.2">
      <c r="D1735" s="130" t="str">
        <f>IF(ISBLANK(A1735),"",VLOOKUP(A1735,'Tabla de equipos'!$B$3:$D$107,3,FALSE))</f>
        <v/>
      </c>
      <c r="F1735" s="132" t="str">
        <f t="shared" si="30"/>
        <v/>
      </c>
    </row>
    <row r="1736" spans="4:6" x14ac:dyDescent="0.2">
      <c r="D1736" s="130" t="str">
        <f>IF(ISBLANK(A1736),"",VLOOKUP(A1736,'Tabla de equipos'!$B$3:$D$107,3,FALSE))</f>
        <v/>
      </c>
      <c r="F1736" s="132" t="str">
        <f t="shared" si="30"/>
        <v/>
      </c>
    </row>
    <row r="1737" spans="4:6" x14ac:dyDescent="0.2">
      <c r="D1737" s="130" t="str">
        <f>IF(ISBLANK(A1737),"",VLOOKUP(A1737,'Tabla de equipos'!$B$3:$D$107,3,FALSE))</f>
        <v/>
      </c>
      <c r="F1737" s="132" t="str">
        <f t="shared" si="30"/>
        <v/>
      </c>
    </row>
    <row r="1738" spans="4:6" x14ac:dyDescent="0.2">
      <c r="D1738" s="130" t="str">
        <f>IF(ISBLANK(A1738),"",VLOOKUP(A1738,'Tabla de equipos'!$B$3:$D$107,3,FALSE))</f>
        <v/>
      </c>
      <c r="F1738" s="132" t="str">
        <f t="shared" si="30"/>
        <v/>
      </c>
    </row>
    <row r="1739" spans="4:6" x14ac:dyDescent="0.2">
      <c r="D1739" s="130" t="str">
        <f>IF(ISBLANK(A1739),"",VLOOKUP(A1739,'Tabla de equipos'!$B$3:$D$107,3,FALSE))</f>
        <v/>
      </c>
      <c r="F1739" s="132" t="str">
        <f t="shared" si="30"/>
        <v/>
      </c>
    </row>
    <row r="1740" spans="4:6" x14ac:dyDescent="0.2">
      <c r="D1740" s="130" t="str">
        <f>IF(ISBLANK(A1740),"",VLOOKUP(A1740,'Tabla de equipos'!$B$3:$D$107,3,FALSE))</f>
        <v/>
      </c>
      <c r="F1740" s="132" t="str">
        <f t="shared" si="30"/>
        <v/>
      </c>
    </row>
    <row r="1741" spans="4:6" x14ac:dyDescent="0.2">
      <c r="D1741" s="130" t="str">
        <f>IF(ISBLANK(A1741),"",VLOOKUP(A1741,'Tabla de equipos'!$B$3:$D$107,3,FALSE))</f>
        <v/>
      </c>
      <c r="F1741" s="132" t="str">
        <f t="shared" si="30"/>
        <v/>
      </c>
    </row>
    <row r="1742" spans="4:6" x14ac:dyDescent="0.2">
      <c r="D1742" s="130" t="str">
        <f>IF(ISBLANK(A1742),"",VLOOKUP(A1742,'Tabla de equipos'!$B$3:$D$107,3,FALSE))</f>
        <v/>
      </c>
      <c r="F1742" s="132" t="str">
        <f t="shared" si="30"/>
        <v/>
      </c>
    </row>
    <row r="1743" spans="4:6" x14ac:dyDescent="0.2">
      <c r="D1743" s="130" t="str">
        <f>IF(ISBLANK(A1743),"",VLOOKUP(A1743,'Tabla de equipos'!$B$3:$D$107,3,FALSE))</f>
        <v/>
      </c>
      <c r="F1743" s="132" t="str">
        <f t="shared" si="30"/>
        <v/>
      </c>
    </row>
    <row r="1744" spans="4:6" x14ac:dyDescent="0.2">
      <c r="D1744" s="130" t="str">
        <f>IF(ISBLANK(A1744),"",VLOOKUP(A1744,'Tabla de equipos'!$B$3:$D$107,3,FALSE))</f>
        <v/>
      </c>
      <c r="F1744" s="132" t="str">
        <f t="shared" si="30"/>
        <v/>
      </c>
    </row>
    <row r="1745" spans="4:6" x14ac:dyDescent="0.2">
      <c r="D1745" s="130" t="str">
        <f>IF(ISBLANK(A1745),"",VLOOKUP(A1745,'Tabla de equipos'!$B$3:$D$107,3,FALSE))</f>
        <v/>
      </c>
      <c r="F1745" s="132" t="str">
        <f t="shared" si="30"/>
        <v/>
      </c>
    </row>
    <row r="1746" spans="4:6" x14ac:dyDescent="0.2">
      <c r="D1746" s="130" t="str">
        <f>IF(ISBLANK(A1746),"",VLOOKUP(A1746,'Tabla de equipos'!$B$3:$D$107,3,FALSE))</f>
        <v/>
      </c>
      <c r="F1746" s="132" t="str">
        <f t="shared" si="30"/>
        <v/>
      </c>
    </row>
    <row r="1747" spans="4:6" x14ac:dyDescent="0.2">
      <c r="D1747" s="130" t="str">
        <f>IF(ISBLANK(A1747),"",VLOOKUP(A1747,'Tabla de equipos'!$B$3:$D$107,3,FALSE))</f>
        <v/>
      </c>
      <c r="F1747" s="132" t="str">
        <f t="shared" si="30"/>
        <v/>
      </c>
    </row>
    <row r="1748" spans="4:6" x14ac:dyDescent="0.2">
      <c r="D1748" s="130" t="str">
        <f>IF(ISBLANK(A1748),"",VLOOKUP(A1748,'Tabla de equipos'!$B$3:$D$107,3,FALSE))</f>
        <v/>
      </c>
      <c r="F1748" s="132" t="str">
        <f t="shared" si="30"/>
        <v/>
      </c>
    </row>
    <row r="1749" spans="4:6" x14ac:dyDescent="0.2">
      <c r="D1749" s="130" t="str">
        <f>IF(ISBLANK(A1749),"",VLOOKUP(A1749,'Tabla de equipos'!$B$3:$D$107,3,FALSE))</f>
        <v/>
      </c>
      <c r="F1749" s="132" t="str">
        <f t="shared" si="30"/>
        <v/>
      </c>
    </row>
    <row r="1750" spans="4:6" x14ac:dyDescent="0.2">
      <c r="D1750" s="130" t="str">
        <f>IF(ISBLANK(A1750),"",VLOOKUP(A1750,'Tabla de equipos'!$B$3:$D$107,3,FALSE))</f>
        <v/>
      </c>
      <c r="F1750" s="132" t="str">
        <f t="shared" si="30"/>
        <v/>
      </c>
    </row>
    <row r="1751" spans="4:6" x14ac:dyDescent="0.2">
      <c r="D1751" s="130" t="str">
        <f>IF(ISBLANK(A1751),"",VLOOKUP(A1751,'Tabla de equipos'!$B$3:$D$107,3,FALSE))</f>
        <v/>
      </c>
      <c r="F1751" s="132" t="str">
        <f t="shared" si="30"/>
        <v/>
      </c>
    </row>
    <row r="1752" spans="4:6" x14ac:dyDescent="0.2">
      <c r="D1752" s="130" t="str">
        <f>IF(ISBLANK(A1752),"",VLOOKUP(A1752,'Tabla de equipos'!$B$3:$D$107,3,FALSE))</f>
        <v/>
      </c>
      <c r="F1752" s="132" t="str">
        <f t="shared" si="30"/>
        <v/>
      </c>
    </row>
    <row r="1753" spans="4:6" x14ac:dyDescent="0.2">
      <c r="D1753" s="130" t="str">
        <f>IF(ISBLANK(A1753),"",VLOOKUP(A1753,'Tabla de equipos'!$B$3:$D$107,3,FALSE))</f>
        <v/>
      </c>
      <c r="F1753" s="132" t="str">
        <f t="shared" si="30"/>
        <v/>
      </c>
    </row>
    <row r="1754" spans="4:6" x14ac:dyDescent="0.2">
      <c r="D1754" s="130" t="str">
        <f>IF(ISBLANK(A1754),"",VLOOKUP(A1754,'Tabla de equipos'!$B$3:$D$107,3,FALSE))</f>
        <v/>
      </c>
      <c r="F1754" s="132" t="str">
        <f t="shared" si="30"/>
        <v/>
      </c>
    </row>
    <row r="1755" spans="4:6" x14ac:dyDescent="0.2">
      <c r="D1755" s="130" t="str">
        <f>IF(ISBLANK(A1755),"",VLOOKUP(A1755,'Tabla de equipos'!$B$3:$D$107,3,FALSE))</f>
        <v/>
      </c>
      <c r="F1755" s="132" t="str">
        <f t="shared" si="30"/>
        <v/>
      </c>
    </row>
    <row r="1756" spans="4:6" x14ac:dyDescent="0.2">
      <c r="D1756" s="130" t="str">
        <f>IF(ISBLANK(A1756),"",VLOOKUP(A1756,'Tabla de equipos'!$B$3:$D$107,3,FALSE))</f>
        <v/>
      </c>
      <c r="F1756" s="132" t="str">
        <f t="shared" si="30"/>
        <v/>
      </c>
    </row>
    <row r="1757" spans="4:6" x14ac:dyDescent="0.2">
      <c r="D1757" s="130" t="str">
        <f>IF(ISBLANK(A1757),"",VLOOKUP(A1757,'Tabla de equipos'!$B$3:$D$107,3,FALSE))</f>
        <v/>
      </c>
      <c r="F1757" s="132" t="str">
        <f t="shared" si="30"/>
        <v/>
      </c>
    </row>
    <row r="1758" spans="4:6" x14ac:dyDescent="0.2">
      <c r="D1758" s="130" t="str">
        <f>IF(ISBLANK(A1758),"",VLOOKUP(A1758,'Tabla de equipos'!$B$3:$D$107,3,FALSE))</f>
        <v/>
      </c>
      <c r="F1758" s="132" t="str">
        <f t="shared" si="30"/>
        <v/>
      </c>
    </row>
    <row r="1759" spans="4:6" x14ac:dyDescent="0.2">
      <c r="D1759" s="130" t="str">
        <f>IF(ISBLANK(A1759),"",VLOOKUP(A1759,'Tabla de equipos'!$B$3:$D$107,3,FALSE))</f>
        <v/>
      </c>
      <c r="F1759" s="132" t="str">
        <f t="shared" si="30"/>
        <v/>
      </c>
    </row>
    <row r="1760" spans="4:6" x14ac:dyDescent="0.2">
      <c r="D1760" s="130" t="str">
        <f>IF(ISBLANK(A1760),"",VLOOKUP(A1760,'Tabla de equipos'!$B$3:$D$107,3,FALSE))</f>
        <v/>
      </c>
      <c r="F1760" s="132" t="str">
        <f t="shared" si="30"/>
        <v/>
      </c>
    </row>
    <row r="1761" spans="4:6" x14ac:dyDescent="0.2">
      <c r="D1761" s="130" t="str">
        <f>IF(ISBLANK(A1761),"",VLOOKUP(A1761,'Tabla de equipos'!$B$3:$D$107,3,FALSE))</f>
        <v/>
      </c>
      <c r="F1761" s="132" t="str">
        <f t="shared" si="30"/>
        <v/>
      </c>
    </row>
    <row r="1762" spans="4:6" x14ac:dyDescent="0.2">
      <c r="D1762" s="130" t="str">
        <f>IF(ISBLANK(A1762),"",VLOOKUP(A1762,'Tabla de equipos'!$B$3:$D$107,3,FALSE))</f>
        <v/>
      </c>
      <c r="F1762" s="132" t="str">
        <f t="shared" si="30"/>
        <v/>
      </c>
    </row>
    <row r="1763" spans="4:6" x14ac:dyDescent="0.2">
      <c r="D1763" s="130" t="str">
        <f>IF(ISBLANK(A1763),"",VLOOKUP(A1763,'Tabla de equipos'!$B$3:$D$107,3,FALSE))</f>
        <v/>
      </c>
      <c r="F1763" s="132" t="str">
        <f t="shared" si="30"/>
        <v/>
      </c>
    </row>
    <row r="1764" spans="4:6" x14ac:dyDescent="0.2">
      <c r="D1764" s="130" t="str">
        <f>IF(ISBLANK(A1764),"",VLOOKUP(A1764,'Tabla de equipos'!$B$3:$D$107,3,FALSE))</f>
        <v/>
      </c>
      <c r="F1764" s="132" t="str">
        <f t="shared" si="30"/>
        <v/>
      </c>
    </row>
    <row r="1765" spans="4:6" x14ac:dyDescent="0.2">
      <c r="D1765" s="130" t="str">
        <f>IF(ISBLANK(A1765),"",VLOOKUP(A1765,'Tabla de equipos'!$B$3:$D$107,3,FALSE))</f>
        <v/>
      </c>
      <c r="F1765" s="132" t="str">
        <f t="shared" si="30"/>
        <v/>
      </c>
    </row>
    <row r="1766" spans="4:6" x14ac:dyDescent="0.2">
      <c r="D1766" s="130" t="str">
        <f>IF(ISBLANK(A1766),"",VLOOKUP(A1766,'Tabla de equipos'!$B$3:$D$107,3,FALSE))</f>
        <v/>
      </c>
      <c r="F1766" s="132" t="str">
        <f t="shared" si="30"/>
        <v/>
      </c>
    </row>
    <row r="1767" spans="4:6" x14ac:dyDescent="0.2">
      <c r="D1767" s="130" t="str">
        <f>IF(ISBLANK(A1767),"",VLOOKUP(A1767,'Tabla de equipos'!$B$3:$D$107,3,FALSE))</f>
        <v/>
      </c>
      <c r="F1767" s="132" t="str">
        <f t="shared" si="30"/>
        <v/>
      </c>
    </row>
    <row r="1768" spans="4:6" x14ac:dyDescent="0.2">
      <c r="D1768" s="130" t="str">
        <f>IF(ISBLANK(A1768),"",VLOOKUP(A1768,'Tabla de equipos'!$B$3:$D$107,3,FALSE))</f>
        <v/>
      </c>
      <c r="F1768" s="132" t="str">
        <f t="shared" si="30"/>
        <v/>
      </c>
    </row>
    <row r="1769" spans="4:6" x14ac:dyDescent="0.2">
      <c r="D1769" s="130" t="str">
        <f>IF(ISBLANK(A1769),"",VLOOKUP(A1769,'Tabla de equipos'!$B$3:$D$107,3,FALSE))</f>
        <v/>
      </c>
      <c r="F1769" s="132" t="str">
        <f t="shared" ref="F1769:F1832" si="31">IF(AND(E1769="",A1769=""),"",IF(AND(A1769&lt;&gt;"",E1769=""),"Falta incluir unidades",IF(AND(A1769&lt;&gt;"",E1769&gt;0),"","Falta elegir equipo/soporte")))</f>
        <v/>
      </c>
    </row>
    <row r="1770" spans="4:6" x14ac:dyDescent="0.2">
      <c r="D1770" s="130" t="str">
        <f>IF(ISBLANK(A1770),"",VLOOKUP(A1770,'Tabla de equipos'!$B$3:$D$107,3,FALSE))</f>
        <v/>
      </c>
      <c r="F1770" s="132" t="str">
        <f t="shared" si="31"/>
        <v/>
      </c>
    </row>
    <row r="1771" spans="4:6" x14ac:dyDescent="0.2">
      <c r="D1771" s="130" t="str">
        <f>IF(ISBLANK(A1771),"",VLOOKUP(A1771,'Tabla de equipos'!$B$3:$D$107,3,FALSE))</f>
        <v/>
      </c>
      <c r="F1771" s="132" t="str">
        <f t="shared" si="31"/>
        <v/>
      </c>
    </row>
    <row r="1772" spans="4:6" x14ac:dyDescent="0.2">
      <c r="D1772" s="130" t="str">
        <f>IF(ISBLANK(A1772),"",VLOOKUP(A1772,'Tabla de equipos'!$B$3:$D$107,3,FALSE))</f>
        <v/>
      </c>
      <c r="F1772" s="132" t="str">
        <f t="shared" si="31"/>
        <v/>
      </c>
    </row>
    <row r="1773" spans="4:6" x14ac:dyDescent="0.2">
      <c r="D1773" s="130" t="str">
        <f>IF(ISBLANK(A1773),"",VLOOKUP(A1773,'Tabla de equipos'!$B$3:$D$107,3,FALSE))</f>
        <v/>
      </c>
      <c r="F1773" s="132" t="str">
        <f t="shared" si="31"/>
        <v/>
      </c>
    </row>
    <row r="1774" spans="4:6" x14ac:dyDescent="0.2">
      <c r="D1774" s="130" t="str">
        <f>IF(ISBLANK(A1774),"",VLOOKUP(A1774,'Tabla de equipos'!$B$3:$D$107,3,FALSE))</f>
        <v/>
      </c>
      <c r="F1774" s="132" t="str">
        <f t="shared" si="31"/>
        <v/>
      </c>
    </row>
    <row r="1775" spans="4:6" x14ac:dyDescent="0.2">
      <c r="D1775" s="130" t="str">
        <f>IF(ISBLANK(A1775),"",VLOOKUP(A1775,'Tabla de equipos'!$B$3:$D$107,3,FALSE))</f>
        <v/>
      </c>
      <c r="F1775" s="132" t="str">
        <f t="shared" si="31"/>
        <v/>
      </c>
    </row>
    <row r="1776" spans="4:6" x14ac:dyDescent="0.2">
      <c r="D1776" s="130" t="str">
        <f>IF(ISBLANK(A1776),"",VLOOKUP(A1776,'Tabla de equipos'!$B$3:$D$107,3,FALSE))</f>
        <v/>
      </c>
      <c r="F1776" s="132" t="str">
        <f t="shared" si="31"/>
        <v/>
      </c>
    </row>
    <row r="1777" spans="4:6" x14ac:dyDescent="0.2">
      <c r="D1777" s="130" t="str">
        <f>IF(ISBLANK(A1777),"",VLOOKUP(A1777,'Tabla de equipos'!$B$3:$D$107,3,FALSE))</f>
        <v/>
      </c>
      <c r="F1777" s="132" t="str">
        <f t="shared" si="31"/>
        <v/>
      </c>
    </row>
    <row r="1778" spans="4:6" x14ac:dyDescent="0.2">
      <c r="D1778" s="130" t="str">
        <f>IF(ISBLANK(A1778),"",VLOOKUP(A1778,'Tabla de equipos'!$B$3:$D$107,3,FALSE))</f>
        <v/>
      </c>
      <c r="F1778" s="132" t="str">
        <f t="shared" si="31"/>
        <v/>
      </c>
    </row>
    <row r="1779" spans="4:6" x14ac:dyDescent="0.2">
      <c r="D1779" s="130" t="str">
        <f>IF(ISBLANK(A1779),"",VLOOKUP(A1779,'Tabla de equipos'!$B$3:$D$107,3,FALSE))</f>
        <v/>
      </c>
      <c r="F1779" s="132" t="str">
        <f t="shared" si="31"/>
        <v/>
      </c>
    </row>
    <row r="1780" spans="4:6" x14ac:dyDescent="0.2">
      <c r="D1780" s="130" t="str">
        <f>IF(ISBLANK(A1780),"",VLOOKUP(A1780,'Tabla de equipos'!$B$3:$D$107,3,FALSE))</f>
        <v/>
      </c>
      <c r="F1780" s="132" t="str">
        <f t="shared" si="31"/>
        <v/>
      </c>
    </row>
    <row r="1781" spans="4:6" x14ac:dyDescent="0.2">
      <c r="D1781" s="130" t="str">
        <f>IF(ISBLANK(A1781),"",VLOOKUP(A1781,'Tabla de equipos'!$B$3:$D$107,3,FALSE))</f>
        <v/>
      </c>
      <c r="F1781" s="132" t="str">
        <f t="shared" si="31"/>
        <v/>
      </c>
    </row>
    <row r="1782" spans="4:6" x14ac:dyDescent="0.2">
      <c r="D1782" s="130" t="str">
        <f>IF(ISBLANK(A1782),"",VLOOKUP(A1782,'Tabla de equipos'!$B$3:$D$107,3,FALSE))</f>
        <v/>
      </c>
      <c r="F1782" s="132" t="str">
        <f t="shared" si="31"/>
        <v/>
      </c>
    </row>
    <row r="1783" spans="4:6" x14ac:dyDescent="0.2">
      <c r="D1783" s="130" t="str">
        <f>IF(ISBLANK(A1783),"",VLOOKUP(A1783,'Tabla de equipos'!$B$3:$D$107,3,FALSE))</f>
        <v/>
      </c>
      <c r="F1783" s="132" t="str">
        <f t="shared" si="31"/>
        <v/>
      </c>
    </row>
    <row r="1784" spans="4:6" x14ac:dyDescent="0.2">
      <c r="D1784" s="130" t="str">
        <f>IF(ISBLANK(A1784),"",VLOOKUP(A1784,'Tabla de equipos'!$B$3:$D$107,3,FALSE))</f>
        <v/>
      </c>
      <c r="F1784" s="132" t="str">
        <f t="shared" si="31"/>
        <v/>
      </c>
    </row>
    <row r="1785" spans="4:6" x14ac:dyDescent="0.2">
      <c r="D1785" s="130" t="str">
        <f>IF(ISBLANK(A1785),"",VLOOKUP(A1785,'Tabla de equipos'!$B$3:$D$107,3,FALSE))</f>
        <v/>
      </c>
      <c r="F1785" s="132" t="str">
        <f t="shared" si="31"/>
        <v/>
      </c>
    </row>
    <row r="1786" spans="4:6" x14ac:dyDescent="0.2">
      <c r="D1786" s="130" t="str">
        <f>IF(ISBLANK(A1786),"",VLOOKUP(A1786,'Tabla de equipos'!$B$3:$D$107,3,FALSE))</f>
        <v/>
      </c>
      <c r="F1786" s="132" t="str">
        <f t="shared" si="31"/>
        <v/>
      </c>
    </row>
    <row r="1787" spans="4:6" x14ac:dyDescent="0.2">
      <c r="D1787" s="130" t="str">
        <f>IF(ISBLANK(A1787),"",VLOOKUP(A1787,'Tabla de equipos'!$B$3:$D$107,3,FALSE))</f>
        <v/>
      </c>
      <c r="F1787" s="132" t="str">
        <f t="shared" si="31"/>
        <v/>
      </c>
    </row>
    <row r="1788" spans="4:6" x14ac:dyDescent="0.2">
      <c r="D1788" s="130" t="str">
        <f>IF(ISBLANK(A1788),"",VLOOKUP(A1788,'Tabla de equipos'!$B$3:$D$107,3,FALSE))</f>
        <v/>
      </c>
      <c r="F1788" s="132" t="str">
        <f t="shared" si="31"/>
        <v/>
      </c>
    </row>
    <row r="1789" spans="4:6" x14ac:dyDescent="0.2">
      <c r="D1789" s="130" t="str">
        <f>IF(ISBLANK(A1789),"",VLOOKUP(A1789,'Tabla de equipos'!$B$3:$D$107,3,FALSE))</f>
        <v/>
      </c>
      <c r="F1789" s="132" t="str">
        <f t="shared" si="31"/>
        <v/>
      </c>
    </row>
    <row r="1790" spans="4:6" x14ac:dyDescent="0.2">
      <c r="D1790" s="130" t="str">
        <f>IF(ISBLANK(A1790),"",VLOOKUP(A1790,'Tabla de equipos'!$B$3:$D$107,3,FALSE))</f>
        <v/>
      </c>
      <c r="F1790" s="132" t="str">
        <f t="shared" si="31"/>
        <v/>
      </c>
    </row>
    <row r="1791" spans="4:6" x14ac:dyDescent="0.2">
      <c r="D1791" s="130" t="str">
        <f>IF(ISBLANK(A1791),"",VLOOKUP(A1791,'Tabla de equipos'!$B$3:$D$107,3,FALSE))</f>
        <v/>
      </c>
      <c r="F1791" s="132" t="str">
        <f t="shared" si="31"/>
        <v/>
      </c>
    </row>
    <row r="1792" spans="4:6" x14ac:dyDescent="0.2">
      <c r="D1792" s="130" t="str">
        <f>IF(ISBLANK(A1792),"",VLOOKUP(A1792,'Tabla de equipos'!$B$3:$D$107,3,FALSE))</f>
        <v/>
      </c>
      <c r="F1792" s="132" t="str">
        <f t="shared" si="31"/>
        <v/>
      </c>
    </row>
    <row r="1793" spans="4:6" x14ac:dyDescent="0.2">
      <c r="D1793" s="130" t="str">
        <f>IF(ISBLANK(A1793),"",VLOOKUP(A1793,'Tabla de equipos'!$B$3:$D$107,3,FALSE))</f>
        <v/>
      </c>
      <c r="F1793" s="132" t="str">
        <f t="shared" si="31"/>
        <v/>
      </c>
    </row>
    <row r="1794" spans="4:6" x14ac:dyDescent="0.2">
      <c r="D1794" s="130" t="str">
        <f>IF(ISBLANK(A1794),"",VLOOKUP(A1794,'Tabla de equipos'!$B$3:$D$107,3,FALSE))</f>
        <v/>
      </c>
      <c r="F1794" s="132" t="str">
        <f t="shared" si="31"/>
        <v/>
      </c>
    </row>
    <row r="1795" spans="4:6" x14ac:dyDescent="0.2">
      <c r="D1795" s="130" t="str">
        <f>IF(ISBLANK(A1795),"",VLOOKUP(A1795,'Tabla de equipos'!$B$3:$D$107,3,FALSE))</f>
        <v/>
      </c>
      <c r="F1795" s="132" t="str">
        <f t="shared" si="31"/>
        <v/>
      </c>
    </row>
    <row r="1796" spans="4:6" x14ac:dyDescent="0.2">
      <c r="D1796" s="130" t="str">
        <f>IF(ISBLANK(A1796),"",VLOOKUP(A1796,'Tabla de equipos'!$B$3:$D$107,3,FALSE))</f>
        <v/>
      </c>
      <c r="F1796" s="132" t="str">
        <f t="shared" si="31"/>
        <v/>
      </c>
    </row>
    <row r="1797" spans="4:6" x14ac:dyDescent="0.2">
      <c r="D1797" s="130" t="str">
        <f>IF(ISBLANK(A1797),"",VLOOKUP(A1797,'Tabla de equipos'!$B$3:$D$107,3,FALSE))</f>
        <v/>
      </c>
      <c r="F1797" s="132" t="str">
        <f t="shared" si="31"/>
        <v/>
      </c>
    </row>
    <row r="1798" spans="4:6" x14ac:dyDescent="0.2">
      <c r="D1798" s="130" t="str">
        <f>IF(ISBLANK(A1798),"",VLOOKUP(A1798,'Tabla de equipos'!$B$3:$D$107,3,FALSE))</f>
        <v/>
      </c>
      <c r="F1798" s="132" t="str">
        <f t="shared" si="31"/>
        <v/>
      </c>
    </row>
    <row r="1799" spans="4:6" x14ac:dyDescent="0.2">
      <c r="D1799" s="130" t="str">
        <f>IF(ISBLANK(A1799),"",VLOOKUP(A1799,'Tabla de equipos'!$B$3:$D$107,3,FALSE))</f>
        <v/>
      </c>
      <c r="F1799" s="132" t="str">
        <f t="shared" si="31"/>
        <v/>
      </c>
    </row>
    <row r="1800" spans="4:6" x14ac:dyDescent="0.2">
      <c r="D1800" s="130" t="str">
        <f>IF(ISBLANK(A1800),"",VLOOKUP(A1800,'Tabla de equipos'!$B$3:$D$107,3,FALSE))</f>
        <v/>
      </c>
      <c r="F1800" s="132" t="str">
        <f t="shared" si="31"/>
        <v/>
      </c>
    </row>
    <row r="1801" spans="4:6" x14ac:dyDescent="0.2">
      <c r="D1801" s="130" t="str">
        <f>IF(ISBLANK(A1801),"",VLOOKUP(A1801,'Tabla de equipos'!$B$3:$D$107,3,FALSE))</f>
        <v/>
      </c>
      <c r="F1801" s="132" t="str">
        <f t="shared" si="31"/>
        <v/>
      </c>
    </row>
    <row r="1802" spans="4:6" x14ac:dyDescent="0.2">
      <c r="D1802" s="130" t="str">
        <f>IF(ISBLANK(A1802),"",VLOOKUP(A1802,'Tabla de equipos'!$B$3:$D$107,3,FALSE))</f>
        <v/>
      </c>
      <c r="F1802" s="132" t="str">
        <f t="shared" si="31"/>
        <v/>
      </c>
    </row>
    <row r="1803" spans="4:6" x14ac:dyDescent="0.2">
      <c r="D1803" s="130" t="str">
        <f>IF(ISBLANK(A1803),"",VLOOKUP(A1803,'Tabla de equipos'!$B$3:$D$107,3,FALSE))</f>
        <v/>
      </c>
      <c r="F1803" s="132" t="str">
        <f t="shared" si="31"/>
        <v/>
      </c>
    </row>
    <row r="1804" spans="4:6" x14ac:dyDescent="0.2">
      <c r="D1804" s="130" t="str">
        <f>IF(ISBLANK(A1804),"",VLOOKUP(A1804,'Tabla de equipos'!$B$3:$D$107,3,FALSE))</f>
        <v/>
      </c>
      <c r="F1804" s="132" t="str">
        <f t="shared" si="31"/>
        <v/>
      </c>
    </row>
    <row r="1805" spans="4:6" x14ac:dyDescent="0.2">
      <c r="D1805" s="130" t="str">
        <f>IF(ISBLANK(A1805),"",VLOOKUP(A1805,'Tabla de equipos'!$B$3:$D$107,3,FALSE))</f>
        <v/>
      </c>
      <c r="F1805" s="132" t="str">
        <f t="shared" si="31"/>
        <v/>
      </c>
    </row>
    <row r="1806" spans="4:6" x14ac:dyDescent="0.2">
      <c r="D1806" s="130" t="str">
        <f>IF(ISBLANK(A1806),"",VLOOKUP(A1806,'Tabla de equipos'!$B$3:$D$107,3,FALSE))</f>
        <v/>
      </c>
      <c r="F1806" s="132" t="str">
        <f t="shared" si="31"/>
        <v/>
      </c>
    </row>
    <row r="1807" spans="4:6" x14ac:dyDescent="0.2">
      <c r="D1807" s="130" t="str">
        <f>IF(ISBLANK(A1807),"",VLOOKUP(A1807,'Tabla de equipos'!$B$3:$D$107,3,FALSE))</f>
        <v/>
      </c>
      <c r="F1807" s="132" t="str">
        <f t="shared" si="31"/>
        <v/>
      </c>
    </row>
    <row r="1808" spans="4:6" x14ac:dyDescent="0.2">
      <c r="D1808" s="130" t="str">
        <f>IF(ISBLANK(A1808),"",VLOOKUP(A1808,'Tabla de equipos'!$B$3:$D$107,3,FALSE))</f>
        <v/>
      </c>
      <c r="F1808" s="132" t="str">
        <f t="shared" si="31"/>
        <v/>
      </c>
    </row>
    <row r="1809" spans="4:6" x14ac:dyDescent="0.2">
      <c r="D1809" s="130" t="str">
        <f>IF(ISBLANK(A1809),"",VLOOKUP(A1809,'Tabla de equipos'!$B$3:$D$107,3,FALSE))</f>
        <v/>
      </c>
      <c r="F1809" s="132" t="str">
        <f t="shared" si="31"/>
        <v/>
      </c>
    </row>
    <row r="1810" spans="4:6" x14ac:dyDescent="0.2">
      <c r="D1810" s="130" t="str">
        <f>IF(ISBLANK(A1810),"",VLOOKUP(A1810,'Tabla de equipos'!$B$3:$D$107,3,FALSE))</f>
        <v/>
      </c>
      <c r="F1810" s="132" t="str">
        <f t="shared" si="31"/>
        <v/>
      </c>
    </row>
    <row r="1811" spans="4:6" x14ac:dyDescent="0.2">
      <c r="D1811" s="130" t="str">
        <f>IF(ISBLANK(A1811),"",VLOOKUP(A1811,'Tabla de equipos'!$B$3:$D$107,3,FALSE))</f>
        <v/>
      </c>
      <c r="F1811" s="132" t="str">
        <f t="shared" si="31"/>
        <v/>
      </c>
    </row>
    <row r="1812" spans="4:6" x14ac:dyDescent="0.2">
      <c r="D1812" s="130" t="str">
        <f>IF(ISBLANK(A1812),"",VLOOKUP(A1812,'Tabla de equipos'!$B$3:$D$107,3,FALSE))</f>
        <v/>
      </c>
      <c r="F1812" s="132" t="str">
        <f t="shared" si="31"/>
        <v/>
      </c>
    </row>
    <row r="1813" spans="4:6" x14ac:dyDescent="0.2">
      <c r="D1813" s="130" t="str">
        <f>IF(ISBLANK(A1813),"",VLOOKUP(A1813,'Tabla de equipos'!$B$3:$D$107,3,FALSE))</f>
        <v/>
      </c>
      <c r="F1813" s="132" t="str">
        <f t="shared" si="31"/>
        <v/>
      </c>
    </row>
    <row r="1814" spans="4:6" x14ac:dyDescent="0.2">
      <c r="D1814" s="130" t="str">
        <f>IF(ISBLANK(A1814),"",VLOOKUP(A1814,'Tabla de equipos'!$B$3:$D$107,3,FALSE))</f>
        <v/>
      </c>
      <c r="F1814" s="132" t="str">
        <f t="shared" si="31"/>
        <v/>
      </c>
    </row>
    <row r="1815" spans="4:6" x14ac:dyDescent="0.2">
      <c r="D1815" s="130" t="str">
        <f>IF(ISBLANK(A1815),"",VLOOKUP(A1815,'Tabla de equipos'!$B$3:$D$107,3,FALSE))</f>
        <v/>
      </c>
      <c r="F1815" s="132" t="str">
        <f t="shared" si="31"/>
        <v/>
      </c>
    </row>
    <row r="1816" spans="4:6" x14ac:dyDescent="0.2">
      <c r="D1816" s="130" t="str">
        <f>IF(ISBLANK(A1816),"",VLOOKUP(A1816,'Tabla de equipos'!$B$3:$D$107,3,FALSE))</f>
        <v/>
      </c>
      <c r="F1816" s="132" t="str">
        <f t="shared" si="31"/>
        <v/>
      </c>
    </row>
    <row r="1817" spans="4:6" x14ac:dyDescent="0.2">
      <c r="D1817" s="130" t="str">
        <f>IF(ISBLANK(A1817),"",VLOOKUP(A1817,'Tabla de equipos'!$B$3:$D$107,3,FALSE))</f>
        <v/>
      </c>
      <c r="F1817" s="132" t="str">
        <f t="shared" si="31"/>
        <v/>
      </c>
    </row>
    <row r="1818" spans="4:6" x14ac:dyDescent="0.2">
      <c r="D1818" s="130" t="str">
        <f>IF(ISBLANK(A1818),"",VLOOKUP(A1818,'Tabla de equipos'!$B$3:$D$107,3,FALSE))</f>
        <v/>
      </c>
      <c r="F1818" s="132" t="str">
        <f t="shared" si="31"/>
        <v/>
      </c>
    </row>
    <row r="1819" spans="4:6" x14ac:dyDescent="0.2">
      <c r="D1819" s="130" t="str">
        <f>IF(ISBLANK(A1819),"",VLOOKUP(A1819,'Tabla de equipos'!$B$3:$D$107,3,FALSE))</f>
        <v/>
      </c>
      <c r="F1819" s="132" t="str">
        <f t="shared" si="31"/>
        <v/>
      </c>
    </row>
    <row r="1820" spans="4:6" x14ac:dyDescent="0.2">
      <c r="D1820" s="130" t="str">
        <f>IF(ISBLANK(A1820),"",VLOOKUP(A1820,'Tabla de equipos'!$B$3:$D$107,3,FALSE))</f>
        <v/>
      </c>
      <c r="F1820" s="132" t="str">
        <f t="shared" si="31"/>
        <v/>
      </c>
    </row>
    <row r="1821" spans="4:6" x14ac:dyDescent="0.2">
      <c r="D1821" s="130" t="str">
        <f>IF(ISBLANK(A1821),"",VLOOKUP(A1821,'Tabla de equipos'!$B$3:$D$107,3,FALSE))</f>
        <v/>
      </c>
      <c r="F1821" s="132" t="str">
        <f t="shared" si="31"/>
        <v/>
      </c>
    </row>
    <row r="1822" spans="4:6" x14ac:dyDescent="0.2">
      <c r="D1822" s="130" t="str">
        <f>IF(ISBLANK(A1822),"",VLOOKUP(A1822,'Tabla de equipos'!$B$3:$D$107,3,FALSE))</f>
        <v/>
      </c>
      <c r="F1822" s="132" t="str">
        <f t="shared" si="31"/>
        <v/>
      </c>
    </row>
    <row r="1823" spans="4:6" x14ac:dyDescent="0.2">
      <c r="D1823" s="130" t="str">
        <f>IF(ISBLANK(A1823),"",VLOOKUP(A1823,'Tabla de equipos'!$B$3:$D$107,3,FALSE))</f>
        <v/>
      </c>
      <c r="F1823" s="132" t="str">
        <f t="shared" si="31"/>
        <v/>
      </c>
    </row>
    <row r="1824" spans="4:6" x14ac:dyDescent="0.2">
      <c r="D1824" s="130" t="str">
        <f>IF(ISBLANK(A1824),"",VLOOKUP(A1824,'Tabla de equipos'!$B$3:$D$107,3,FALSE))</f>
        <v/>
      </c>
      <c r="F1824" s="132" t="str">
        <f t="shared" si="31"/>
        <v/>
      </c>
    </row>
    <row r="1825" spans="4:6" x14ac:dyDescent="0.2">
      <c r="D1825" s="130" t="str">
        <f>IF(ISBLANK(A1825),"",VLOOKUP(A1825,'Tabla de equipos'!$B$3:$D$107,3,FALSE))</f>
        <v/>
      </c>
      <c r="F1825" s="132" t="str">
        <f t="shared" si="31"/>
        <v/>
      </c>
    </row>
    <row r="1826" spans="4:6" x14ac:dyDescent="0.2">
      <c r="D1826" s="130" t="str">
        <f>IF(ISBLANK(A1826),"",VLOOKUP(A1826,'Tabla de equipos'!$B$3:$D$107,3,FALSE))</f>
        <v/>
      </c>
      <c r="F1826" s="132" t="str">
        <f t="shared" si="31"/>
        <v/>
      </c>
    </row>
    <row r="1827" spans="4:6" x14ac:dyDescent="0.2">
      <c r="D1827" s="130" t="str">
        <f>IF(ISBLANK(A1827),"",VLOOKUP(A1827,'Tabla de equipos'!$B$3:$D$107,3,FALSE))</f>
        <v/>
      </c>
      <c r="F1827" s="132" t="str">
        <f t="shared" si="31"/>
        <v/>
      </c>
    </row>
    <row r="1828" spans="4:6" x14ac:dyDescent="0.2">
      <c r="D1828" s="130" t="str">
        <f>IF(ISBLANK(A1828),"",VLOOKUP(A1828,'Tabla de equipos'!$B$3:$D$107,3,FALSE))</f>
        <v/>
      </c>
      <c r="F1828" s="132" t="str">
        <f t="shared" si="31"/>
        <v/>
      </c>
    </row>
    <row r="1829" spans="4:6" x14ac:dyDescent="0.2">
      <c r="D1829" s="130" t="str">
        <f>IF(ISBLANK(A1829),"",VLOOKUP(A1829,'Tabla de equipos'!$B$3:$D$107,3,FALSE))</f>
        <v/>
      </c>
      <c r="F1829" s="132" t="str">
        <f t="shared" si="31"/>
        <v/>
      </c>
    </row>
    <row r="1830" spans="4:6" x14ac:dyDescent="0.2">
      <c r="D1830" s="130" t="str">
        <f>IF(ISBLANK(A1830),"",VLOOKUP(A1830,'Tabla de equipos'!$B$3:$D$107,3,FALSE))</f>
        <v/>
      </c>
      <c r="F1830" s="132" t="str">
        <f t="shared" si="31"/>
        <v/>
      </c>
    </row>
    <row r="1831" spans="4:6" x14ac:dyDescent="0.2">
      <c r="D1831" s="130" t="str">
        <f>IF(ISBLANK(A1831),"",VLOOKUP(A1831,'Tabla de equipos'!$B$3:$D$107,3,FALSE))</f>
        <v/>
      </c>
      <c r="F1831" s="132" t="str">
        <f t="shared" si="31"/>
        <v/>
      </c>
    </row>
    <row r="1832" spans="4:6" x14ac:dyDescent="0.2">
      <c r="D1832" s="130" t="str">
        <f>IF(ISBLANK(A1832),"",VLOOKUP(A1832,'Tabla de equipos'!$B$3:$D$107,3,FALSE))</f>
        <v/>
      </c>
      <c r="F1832" s="132" t="str">
        <f t="shared" si="31"/>
        <v/>
      </c>
    </row>
    <row r="1833" spans="4:6" x14ac:dyDescent="0.2">
      <c r="D1833" s="130" t="str">
        <f>IF(ISBLANK(A1833),"",VLOOKUP(A1833,'Tabla de equipos'!$B$3:$D$107,3,FALSE))</f>
        <v/>
      </c>
      <c r="F1833" s="132" t="str">
        <f t="shared" ref="F1833:F1896" si="32">IF(AND(E1833="",A1833=""),"",IF(AND(A1833&lt;&gt;"",E1833=""),"Falta incluir unidades",IF(AND(A1833&lt;&gt;"",E1833&gt;0),"","Falta elegir equipo/soporte")))</f>
        <v/>
      </c>
    </row>
    <row r="1834" spans="4:6" x14ac:dyDescent="0.2">
      <c r="D1834" s="130" t="str">
        <f>IF(ISBLANK(A1834),"",VLOOKUP(A1834,'Tabla de equipos'!$B$3:$D$107,3,FALSE))</f>
        <v/>
      </c>
      <c r="F1834" s="132" t="str">
        <f t="shared" si="32"/>
        <v/>
      </c>
    </row>
    <row r="1835" spans="4:6" x14ac:dyDescent="0.2">
      <c r="D1835" s="130" t="str">
        <f>IF(ISBLANK(A1835),"",VLOOKUP(A1835,'Tabla de equipos'!$B$3:$D$107,3,FALSE))</f>
        <v/>
      </c>
      <c r="F1835" s="132" t="str">
        <f t="shared" si="32"/>
        <v/>
      </c>
    </row>
    <row r="1836" spans="4:6" x14ac:dyDescent="0.2">
      <c r="D1836" s="130" t="str">
        <f>IF(ISBLANK(A1836),"",VLOOKUP(A1836,'Tabla de equipos'!$B$3:$D$107,3,FALSE))</f>
        <v/>
      </c>
      <c r="F1836" s="132" t="str">
        <f t="shared" si="32"/>
        <v/>
      </c>
    </row>
    <row r="1837" spans="4:6" x14ac:dyDescent="0.2">
      <c r="D1837" s="130" t="str">
        <f>IF(ISBLANK(A1837),"",VLOOKUP(A1837,'Tabla de equipos'!$B$3:$D$107,3,FALSE))</f>
        <v/>
      </c>
      <c r="F1837" s="132" t="str">
        <f t="shared" si="32"/>
        <v/>
      </c>
    </row>
    <row r="1838" spans="4:6" x14ac:dyDescent="0.2">
      <c r="D1838" s="130" t="str">
        <f>IF(ISBLANK(A1838),"",VLOOKUP(A1838,'Tabla de equipos'!$B$3:$D$107,3,FALSE))</f>
        <v/>
      </c>
      <c r="F1838" s="132" t="str">
        <f t="shared" si="32"/>
        <v/>
      </c>
    </row>
    <row r="1839" spans="4:6" x14ac:dyDescent="0.2">
      <c r="D1839" s="130" t="str">
        <f>IF(ISBLANK(A1839),"",VLOOKUP(A1839,'Tabla de equipos'!$B$3:$D$107,3,FALSE))</f>
        <v/>
      </c>
      <c r="F1839" s="132" t="str">
        <f t="shared" si="32"/>
        <v/>
      </c>
    </row>
    <row r="1840" spans="4:6" x14ac:dyDescent="0.2">
      <c r="D1840" s="130" t="str">
        <f>IF(ISBLANK(A1840),"",VLOOKUP(A1840,'Tabla de equipos'!$B$3:$D$107,3,FALSE))</f>
        <v/>
      </c>
      <c r="F1840" s="132" t="str">
        <f t="shared" si="32"/>
        <v/>
      </c>
    </row>
    <row r="1841" spans="4:6" x14ac:dyDescent="0.2">
      <c r="D1841" s="130" t="str">
        <f>IF(ISBLANK(A1841),"",VLOOKUP(A1841,'Tabla de equipos'!$B$3:$D$107,3,FALSE))</f>
        <v/>
      </c>
      <c r="F1841" s="132" t="str">
        <f t="shared" si="32"/>
        <v/>
      </c>
    </row>
    <row r="1842" spans="4:6" x14ac:dyDescent="0.2">
      <c r="D1842" s="130" t="str">
        <f>IF(ISBLANK(A1842),"",VLOOKUP(A1842,'Tabla de equipos'!$B$3:$D$107,3,FALSE))</f>
        <v/>
      </c>
      <c r="F1842" s="132" t="str">
        <f t="shared" si="32"/>
        <v/>
      </c>
    </row>
    <row r="1843" spans="4:6" x14ac:dyDescent="0.2">
      <c r="D1843" s="130" t="str">
        <f>IF(ISBLANK(A1843),"",VLOOKUP(A1843,'Tabla de equipos'!$B$3:$D$107,3,FALSE))</f>
        <v/>
      </c>
      <c r="F1843" s="132" t="str">
        <f t="shared" si="32"/>
        <v/>
      </c>
    </row>
    <row r="1844" spans="4:6" x14ac:dyDescent="0.2">
      <c r="D1844" s="130" t="str">
        <f>IF(ISBLANK(A1844),"",VLOOKUP(A1844,'Tabla de equipos'!$B$3:$D$107,3,FALSE))</f>
        <v/>
      </c>
      <c r="F1844" s="132" t="str">
        <f t="shared" si="32"/>
        <v/>
      </c>
    </row>
    <row r="1845" spans="4:6" x14ac:dyDescent="0.2">
      <c r="D1845" s="130" t="str">
        <f>IF(ISBLANK(A1845),"",VLOOKUP(A1845,'Tabla de equipos'!$B$3:$D$107,3,FALSE))</f>
        <v/>
      </c>
      <c r="F1845" s="132" t="str">
        <f t="shared" si="32"/>
        <v/>
      </c>
    </row>
    <row r="1846" spans="4:6" x14ac:dyDescent="0.2">
      <c r="D1846" s="130" t="str">
        <f>IF(ISBLANK(A1846),"",VLOOKUP(A1846,'Tabla de equipos'!$B$3:$D$107,3,FALSE))</f>
        <v/>
      </c>
      <c r="F1846" s="132" t="str">
        <f t="shared" si="32"/>
        <v/>
      </c>
    </row>
    <row r="1847" spans="4:6" x14ac:dyDescent="0.2">
      <c r="D1847" s="130" t="str">
        <f>IF(ISBLANK(A1847),"",VLOOKUP(A1847,'Tabla de equipos'!$B$3:$D$107,3,FALSE))</f>
        <v/>
      </c>
      <c r="F1847" s="132" t="str">
        <f t="shared" si="32"/>
        <v/>
      </c>
    </row>
    <row r="1848" spans="4:6" x14ac:dyDescent="0.2">
      <c r="D1848" s="130" t="str">
        <f>IF(ISBLANK(A1848),"",VLOOKUP(A1848,'Tabla de equipos'!$B$3:$D$107,3,FALSE))</f>
        <v/>
      </c>
      <c r="F1848" s="132" t="str">
        <f t="shared" si="32"/>
        <v/>
      </c>
    </row>
    <row r="1849" spans="4:6" x14ac:dyDescent="0.2">
      <c r="D1849" s="130" t="str">
        <f>IF(ISBLANK(A1849),"",VLOOKUP(A1849,'Tabla de equipos'!$B$3:$D$107,3,FALSE))</f>
        <v/>
      </c>
      <c r="F1849" s="132" t="str">
        <f t="shared" si="32"/>
        <v/>
      </c>
    </row>
    <row r="1850" spans="4:6" x14ac:dyDescent="0.2">
      <c r="D1850" s="130" t="str">
        <f>IF(ISBLANK(A1850),"",VLOOKUP(A1850,'Tabla de equipos'!$B$3:$D$107,3,FALSE))</f>
        <v/>
      </c>
      <c r="F1850" s="132" t="str">
        <f t="shared" si="32"/>
        <v/>
      </c>
    </row>
    <row r="1851" spans="4:6" x14ac:dyDescent="0.2">
      <c r="D1851" s="130" t="str">
        <f>IF(ISBLANK(A1851),"",VLOOKUP(A1851,'Tabla de equipos'!$B$3:$D$107,3,FALSE))</f>
        <v/>
      </c>
      <c r="F1851" s="132" t="str">
        <f t="shared" si="32"/>
        <v/>
      </c>
    </row>
    <row r="1852" spans="4:6" x14ac:dyDescent="0.2">
      <c r="D1852" s="130" t="str">
        <f>IF(ISBLANK(A1852),"",VLOOKUP(A1852,'Tabla de equipos'!$B$3:$D$107,3,FALSE))</f>
        <v/>
      </c>
      <c r="F1852" s="132" t="str">
        <f t="shared" si="32"/>
        <v/>
      </c>
    </row>
    <row r="1853" spans="4:6" x14ac:dyDescent="0.2">
      <c r="D1853" s="130" t="str">
        <f>IF(ISBLANK(A1853),"",VLOOKUP(A1853,'Tabla de equipos'!$B$3:$D$107,3,FALSE))</f>
        <v/>
      </c>
      <c r="F1853" s="132" t="str">
        <f t="shared" si="32"/>
        <v/>
      </c>
    </row>
    <row r="1854" spans="4:6" x14ac:dyDescent="0.2">
      <c r="D1854" s="130" t="str">
        <f>IF(ISBLANK(A1854),"",VLOOKUP(A1854,'Tabla de equipos'!$B$3:$D$107,3,FALSE))</f>
        <v/>
      </c>
      <c r="F1854" s="132" t="str">
        <f t="shared" si="32"/>
        <v/>
      </c>
    </row>
    <row r="1855" spans="4:6" x14ac:dyDescent="0.2">
      <c r="D1855" s="130" t="str">
        <f>IF(ISBLANK(A1855),"",VLOOKUP(A1855,'Tabla de equipos'!$B$3:$D$107,3,FALSE))</f>
        <v/>
      </c>
      <c r="F1855" s="132" t="str">
        <f t="shared" si="32"/>
        <v/>
      </c>
    </row>
    <row r="1856" spans="4:6" x14ac:dyDescent="0.2">
      <c r="D1856" s="130" t="str">
        <f>IF(ISBLANK(A1856),"",VLOOKUP(A1856,'Tabla de equipos'!$B$3:$D$107,3,FALSE))</f>
        <v/>
      </c>
      <c r="F1856" s="132" t="str">
        <f t="shared" si="32"/>
        <v/>
      </c>
    </row>
    <row r="1857" spans="4:6" x14ac:dyDescent="0.2">
      <c r="D1857" s="130" t="str">
        <f>IF(ISBLANK(A1857),"",VLOOKUP(A1857,'Tabla de equipos'!$B$3:$D$107,3,FALSE))</f>
        <v/>
      </c>
      <c r="F1857" s="132" t="str">
        <f t="shared" si="32"/>
        <v/>
      </c>
    </row>
    <row r="1858" spans="4:6" x14ac:dyDescent="0.2">
      <c r="D1858" s="130" t="str">
        <f>IF(ISBLANK(A1858),"",VLOOKUP(A1858,'Tabla de equipos'!$B$3:$D$107,3,FALSE))</f>
        <v/>
      </c>
      <c r="F1858" s="132" t="str">
        <f t="shared" si="32"/>
        <v/>
      </c>
    </row>
    <row r="1859" spans="4:6" x14ac:dyDescent="0.2">
      <c r="D1859" s="130" t="str">
        <f>IF(ISBLANK(A1859),"",VLOOKUP(A1859,'Tabla de equipos'!$B$3:$D$107,3,FALSE))</f>
        <v/>
      </c>
      <c r="F1859" s="132" t="str">
        <f t="shared" si="32"/>
        <v/>
      </c>
    </row>
    <row r="1860" spans="4:6" x14ac:dyDescent="0.2">
      <c r="D1860" s="130" t="str">
        <f>IF(ISBLANK(A1860),"",VLOOKUP(A1860,'Tabla de equipos'!$B$3:$D$107,3,FALSE))</f>
        <v/>
      </c>
      <c r="F1860" s="132" t="str">
        <f t="shared" si="32"/>
        <v/>
      </c>
    </row>
    <row r="1861" spans="4:6" x14ac:dyDescent="0.2">
      <c r="D1861" s="130" t="str">
        <f>IF(ISBLANK(A1861),"",VLOOKUP(A1861,'Tabla de equipos'!$B$3:$D$107,3,FALSE))</f>
        <v/>
      </c>
      <c r="F1861" s="132" t="str">
        <f t="shared" si="32"/>
        <v/>
      </c>
    </row>
    <row r="1862" spans="4:6" x14ac:dyDescent="0.2">
      <c r="D1862" s="130" t="str">
        <f>IF(ISBLANK(A1862),"",VLOOKUP(A1862,'Tabla de equipos'!$B$3:$D$107,3,FALSE))</f>
        <v/>
      </c>
      <c r="F1862" s="132" t="str">
        <f t="shared" si="32"/>
        <v/>
      </c>
    </row>
    <row r="1863" spans="4:6" x14ac:dyDescent="0.2">
      <c r="D1863" s="130" t="str">
        <f>IF(ISBLANK(A1863),"",VLOOKUP(A1863,'Tabla de equipos'!$B$3:$D$107,3,FALSE))</f>
        <v/>
      </c>
      <c r="F1863" s="132" t="str">
        <f t="shared" si="32"/>
        <v/>
      </c>
    </row>
    <row r="1864" spans="4:6" x14ac:dyDescent="0.2">
      <c r="D1864" s="130" t="str">
        <f>IF(ISBLANK(A1864),"",VLOOKUP(A1864,'Tabla de equipos'!$B$3:$D$107,3,FALSE))</f>
        <v/>
      </c>
      <c r="F1864" s="132" t="str">
        <f t="shared" si="32"/>
        <v/>
      </c>
    </row>
    <row r="1865" spans="4:6" x14ac:dyDescent="0.2">
      <c r="D1865" s="130" t="str">
        <f>IF(ISBLANK(A1865),"",VLOOKUP(A1865,'Tabla de equipos'!$B$3:$D$107,3,FALSE))</f>
        <v/>
      </c>
      <c r="F1865" s="132" t="str">
        <f t="shared" si="32"/>
        <v/>
      </c>
    </row>
    <row r="1866" spans="4:6" x14ac:dyDescent="0.2">
      <c r="D1866" s="130" t="str">
        <f>IF(ISBLANK(A1866),"",VLOOKUP(A1866,'Tabla de equipos'!$B$3:$D$107,3,FALSE))</f>
        <v/>
      </c>
      <c r="F1866" s="132" t="str">
        <f t="shared" si="32"/>
        <v/>
      </c>
    </row>
    <row r="1867" spans="4:6" x14ac:dyDescent="0.2">
      <c r="D1867" s="130" t="str">
        <f>IF(ISBLANK(A1867),"",VLOOKUP(A1867,'Tabla de equipos'!$B$3:$D$107,3,FALSE))</f>
        <v/>
      </c>
      <c r="F1867" s="132" t="str">
        <f t="shared" si="32"/>
        <v/>
      </c>
    </row>
    <row r="1868" spans="4:6" x14ac:dyDescent="0.2">
      <c r="D1868" s="130" t="str">
        <f>IF(ISBLANK(A1868),"",VLOOKUP(A1868,'Tabla de equipos'!$B$3:$D$107,3,FALSE))</f>
        <v/>
      </c>
      <c r="F1868" s="132" t="str">
        <f t="shared" si="32"/>
        <v/>
      </c>
    </row>
    <row r="1869" spans="4:6" x14ac:dyDescent="0.2">
      <c r="D1869" s="130" t="str">
        <f>IF(ISBLANK(A1869),"",VLOOKUP(A1869,'Tabla de equipos'!$B$3:$D$107,3,FALSE))</f>
        <v/>
      </c>
      <c r="F1869" s="132" t="str">
        <f t="shared" si="32"/>
        <v/>
      </c>
    </row>
    <row r="1870" spans="4:6" x14ac:dyDescent="0.2">
      <c r="D1870" s="130" t="str">
        <f>IF(ISBLANK(A1870),"",VLOOKUP(A1870,'Tabla de equipos'!$B$3:$D$107,3,FALSE))</f>
        <v/>
      </c>
      <c r="F1870" s="132" t="str">
        <f t="shared" si="32"/>
        <v/>
      </c>
    </row>
    <row r="1871" spans="4:6" x14ac:dyDescent="0.2">
      <c r="D1871" s="130" t="str">
        <f>IF(ISBLANK(A1871),"",VLOOKUP(A1871,'Tabla de equipos'!$B$3:$D$107,3,FALSE))</f>
        <v/>
      </c>
      <c r="F1871" s="132" t="str">
        <f t="shared" si="32"/>
        <v/>
      </c>
    </row>
    <row r="1872" spans="4:6" x14ac:dyDescent="0.2">
      <c r="D1872" s="130" t="str">
        <f>IF(ISBLANK(A1872),"",VLOOKUP(A1872,'Tabla de equipos'!$B$3:$D$107,3,FALSE))</f>
        <v/>
      </c>
      <c r="F1872" s="132" t="str">
        <f t="shared" si="32"/>
        <v/>
      </c>
    </row>
    <row r="1873" spans="4:6" x14ac:dyDescent="0.2">
      <c r="D1873" s="130" t="str">
        <f>IF(ISBLANK(A1873),"",VLOOKUP(A1873,'Tabla de equipos'!$B$3:$D$107,3,FALSE))</f>
        <v/>
      </c>
      <c r="F1873" s="132" t="str">
        <f t="shared" si="32"/>
        <v/>
      </c>
    </row>
    <row r="1874" spans="4:6" x14ac:dyDescent="0.2">
      <c r="D1874" s="130" t="str">
        <f>IF(ISBLANK(A1874),"",VLOOKUP(A1874,'Tabla de equipos'!$B$3:$D$107,3,FALSE))</f>
        <v/>
      </c>
      <c r="F1874" s="132" t="str">
        <f t="shared" si="32"/>
        <v/>
      </c>
    </row>
    <row r="1875" spans="4:6" x14ac:dyDescent="0.2">
      <c r="D1875" s="130" t="str">
        <f>IF(ISBLANK(A1875),"",VLOOKUP(A1875,'Tabla de equipos'!$B$3:$D$107,3,FALSE))</f>
        <v/>
      </c>
      <c r="F1875" s="132" t="str">
        <f t="shared" si="32"/>
        <v/>
      </c>
    </row>
    <row r="1876" spans="4:6" x14ac:dyDescent="0.2">
      <c r="D1876" s="130" t="str">
        <f>IF(ISBLANK(A1876),"",VLOOKUP(A1876,'Tabla de equipos'!$B$3:$D$107,3,FALSE))</f>
        <v/>
      </c>
      <c r="F1876" s="132" t="str">
        <f t="shared" si="32"/>
        <v/>
      </c>
    </row>
    <row r="1877" spans="4:6" x14ac:dyDescent="0.2">
      <c r="D1877" s="130" t="str">
        <f>IF(ISBLANK(A1877),"",VLOOKUP(A1877,'Tabla de equipos'!$B$3:$D$107,3,FALSE))</f>
        <v/>
      </c>
      <c r="F1877" s="132" t="str">
        <f t="shared" si="32"/>
        <v/>
      </c>
    </row>
    <row r="1878" spans="4:6" x14ac:dyDescent="0.2">
      <c r="D1878" s="130" t="str">
        <f>IF(ISBLANK(A1878),"",VLOOKUP(A1878,'Tabla de equipos'!$B$3:$D$107,3,FALSE))</f>
        <v/>
      </c>
      <c r="F1878" s="132" t="str">
        <f t="shared" si="32"/>
        <v/>
      </c>
    </row>
    <row r="1879" spans="4:6" x14ac:dyDescent="0.2">
      <c r="D1879" s="130" t="str">
        <f>IF(ISBLANK(A1879),"",VLOOKUP(A1879,'Tabla de equipos'!$B$3:$D$107,3,FALSE))</f>
        <v/>
      </c>
      <c r="F1879" s="132" t="str">
        <f t="shared" si="32"/>
        <v/>
      </c>
    </row>
    <row r="1880" spans="4:6" x14ac:dyDescent="0.2">
      <c r="D1880" s="130" t="str">
        <f>IF(ISBLANK(A1880),"",VLOOKUP(A1880,'Tabla de equipos'!$B$3:$D$107,3,FALSE))</f>
        <v/>
      </c>
      <c r="F1880" s="132" t="str">
        <f t="shared" si="32"/>
        <v/>
      </c>
    </row>
    <row r="1881" spans="4:6" x14ac:dyDescent="0.2">
      <c r="D1881" s="130" t="str">
        <f>IF(ISBLANK(A1881),"",VLOOKUP(A1881,'Tabla de equipos'!$B$3:$D$107,3,FALSE))</f>
        <v/>
      </c>
      <c r="F1881" s="132" t="str">
        <f t="shared" si="32"/>
        <v/>
      </c>
    </row>
    <row r="1882" spans="4:6" x14ac:dyDescent="0.2">
      <c r="D1882" s="130" t="str">
        <f>IF(ISBLANK(A1882),"",VLOOKUP(A1882,'Tabla de equipos'!$B$3:$D$107,3,FALSE))</f>
        <v/>
      </c>
      <c r="F1882" s="132" t="str">
        <f t="shared" si="32"/>
        <v/>
      </c>
    </row>
    <row r="1883" spans="4:6" x14ac:dyDescent="0.2">
      <c r="D1883" s="130" t="str">
        <f>IF(ISBLANK(A1883),"",VLOOKUP(A1883,'Tabla de equipos'!$B$3:$D$107,3,FALSE))</f>
        <v/>
      </c>
      <c r="F1883" s="132" t="str">
        <f t="shared" si="32"/>
        <v/>
      </c>
    </row>
    <row r="1884" spans="4:6" x14ac:dyDescent="0.2">
      <c r="D1884" s="130" t="str">
        <f>IF(ISBLANK(A1884),"",VLOOKUP(A1884,'Tabla de equipos'!$B$3:$D$107,3,FALSE))</f>
        <v/>
      </c>
      <c r="F1884" s="132" t="str">
        <f t="shared" si="32"/>
        <v/>
      </c>
    </row>
    <row r="1885" spans="4:6" x14ac:dyDescent="0.2">
      <c r="D1885" s="130" t="str">
        <f>IF(ISBLANK(A1885),"",VLOOKUP(A1885,'Tabla de equipos'!$B$3:$D$107,3,FALSE))</f>
        <v/>
      </c>
      <c r="F1885" s="132" t="str">
        <f t="shared" si="32"/>
        <v/>
      </c>
    </row>
    <row r="1886" spans="4:6" x14ac:dyDescent="0.2">
      <c r="D1886" s="130" t="str">
        <f>IF(ISBLANK(A1886),"",VLOOKUP(A1886,'Tabla de equipos'!$B$3:$D$107,3,FALSE))</f>
        <v/>
      </c>
      <c r="F1886" s="132" t="str">
        <f t="shared" si="32"/>
        <v/>
      </c>
    </row>
    <row r="1887" spans="4:6" x14ac:dyDescent="0.2">
      <c r="D1887" s="130" t="str">
        <f>IF(ISBLANK(A1887),"",VLOOKUP(A1887,'Tabla de equipos'!$B$3:$D$107,3,FALSE))</f>
        <v/>
      </c>
      <c r="F1887" s="132" t="str">
        <f t="shared" si="32"/>
        <v/>
      </c>
    </row>
    <row r="1888" spans="4:6" x14ac:dyDescent="0.2">
      <c r="D1888" s="130" t="str">
        <f>IF(ISBLANK(A1888),"",VLOOKUP(A1888,'Tabla de equipos'!$B$3:$D$107,3,FALSE))</f>
        <v/>
      </c>
      <c r="F1888" s="132" t="str">
        <f t="shared" si="32"/>
        <v/>
      </c>
    </row>
    <row r="1889" spans="4:6" x14ac:dyDescent="0.2">
      <c r="D1889" s="130" t="str">
        <f>IF(ISBLANK(A1889),"",VLOOKUP(A1889,'Tabla de equipos'!$B$3:$D$107,3,FALSE))</f>
        <v/>
      </c>
      <c r="F1889" s="132" t="str">
        <f t="shared" si="32"/>
        <v/>
      </c>
    </row>
    <row r="1890" spans="4:6" x14ac:dyDescent="0.2">
      <c r="D1890" s="130" t="str">
        <f>IF(ISBLANK(A1890),"",VLOOKUP(A1890,'Tabla de equipos'!$B$3:$D$107,3,FALSE))</f>
        <v/>
      </c>
      <c r="F1890" s="132" t="str">
        <f t="shared" si="32"/>
        <v/>
      </c>
    </row>
    <row r="1891" spans="4:6" x14ac:dyDescent="0.2">
      <c r="D1891" s="130" t="str">
        <f>IF(ISBLANK(A1891),"",VLOOKUP(A1891,'Tabla de equipos'!$B$3:$D$107,3,FALSE))</f>
        <v/>
      </c>
      <c r="F1891" s="132" t="str">
        <f t="shared" si="32"/>
        <v/>
      </c>
    </row>
    <row r="1892" spans="4:6" x14ac:dyDescent="0.2">
      <c r="D1892" s="130" t="str">
        <f>IF(ISBLANK(A1892),"",VLOOKUP(A1892,'Tabla de equipos'!$B$3:$D$107,3,FALSE))</f>
        <v/>
      </c>
      <c r="F1892" s="132" t="str">
        <f t="shared" si="32"/>
        <v/>
      </c>
    </row>
    <row r="1893" spans="4:6" x14ac:dyDescent="0.2">
      <c r="D1893" s="130" t="str">
        <f>IF(ISBLANK(A1893),"",VLOOKUP(A1893,'Tabla de equipos'!$B$3:$D$107,3,FALSE))</f>
        <v/>
      </c>
      <c r="F1893" s="132" t="str">
        <f t="shared" si="32"/>
        <v/>
      </c>
    </row>
    <row r="1894" spans="4:6" x14ac:dyDescent="0.2">
      <c r="D1894" s="130" t="str">
        <f>IF(ISBLANK(A1894),"",VLOOKUP(A1894,'Tabla de equipos'!$B$3:$D$107,3,FALSE))</f>
        <v/>
      </c>
      <c r="F1894" s="132" t="str">
        <f t="shared" si="32"/>
        <v/>
      </c>
    </row>
    <row r="1895" spans="4:6" x14ac:dyDescent="0.2">
      <c r="D1895" s="130" t="str">
        <f>IF(ISBLANK(A1895),"",VLOOKUP(A1895,'Tabla de equipos'!$B$3:$D$107,3,FALSE))</f>
        <v/>
      </c>
      <c r="F1895" s="132" t="str">
        <f t="shared" si="32"/>
        <v/>
      </c>
    </row>
    <row r="1896" spans="4:6" x14ac:dyDescent="0.2">
      <c r="D1896" s="130" t="str">
        <f>IF(ISBLANK(A1896),"",VLOOKUP(A1896,'Tabla de equipos'!$B$3:$D$107,3,FALSE))</f>
        <v/>
      </c>
      <c r="F1896" s="132" t="str">
        <f t="shared" si="32"/>
        <v/>
      </c>
    </row>
    <row r="1897" spans="4:6" x14ac:dyDescent="0.2">
      <c r="D1897" s="130" t="str">
        <f>IF(ISBLANK(A1897),"",VLOOKUP(A1897,'Tabla de equipos'!$B$3:$D$107,3,FALSE))</f>
        <v/>
      </c>
      <c r="F1897" s="132" t="str">
        <f t="shared" ref="F1897:F1960" si="33">IF(AND(E1897="",A1897=""),"",IF(AND(A1897&lt;&gt;"",E1897=""),"Falta incluir unidades",IF(AND(A1897&lt;&gt;"",E1897&gt;0),"","Falta elegir equipo/soporte")))</f>
        <v/>
      </c>
    </row>
    <row r="1898" spans="4:6" x14ac:dyDescent="0.2">
      <c r="D1898" s="130" t="str">
        <f>IF(ISBLANK(A1898),"",VLOOKUP(A1898,'Tabla de equipos'!$B$3:$D$107,3,FALSE))</f>
        <v/>
      </c>
      <c r="F1898" s="132" t="str">
        <f t="shared" si="33"/>
        <v/>
      </c>
    </row>
    <row r="1899" spans="4:6" x14ac:dyDescent="0.2">
      <c r="D1899" s="130" t="str">
        <f>IF(ISBLANK(A1899),"",VLOOKUP(A1899,'Tabla de equipos'!$B$3:$D$107,3,FALSE))</f>
        <v/>
      </c>
      <c r="F1899" s="132" t="str">
        <f t="shared" si="33"/>
        <v/>
      </c>
    </row>
    <row r="1900" spans="4:6" x14ac:dyDescent="0.2">
      <c r="D1900" s="130" t="str">
        <f>IF(ISBLANK(A1900),"",VLOOKUP(A1900,'Tabla de equipos'!$B$3:$D$107,3,FALSE))</f>
        <v/>
      </c>
      <c r="F1900" s="132" t="str">
        <f t="shared" si="33"/>
        <v/>
      </c>
    </row>
    <row r="1901" spans="4:6" x14ac:dyDescent="0.2">
      <c r="D1901" s="130" t="str">
        <f>IF(ISBLANK(A1901),"",VLOOKUP(A1901,'Tabla de equipos'!$B$3:$D$107,3,FALSE))</f>
        <v/>
      </c>
      <c r="F1901" s="132" t="str">
        <f t="shared" si="33"/>
        <v/>
      </c>
    </row>
    <row r="1902" spans="4:6" x14ac:dyDescent="0.2">
      <c r="D1902" s="130" t="str">
        <f>IF(ISBLANK(A1902),"",VLOOKUP(A1902,'Tabla de equipos'!$B$3:$D$107,3,FALSE))</f>
        <v/>
      </c>
      <c r="F1902" s="132" t="str">
        <f t="shared" si="33"/>
        <v/>
      </c>
    </row>
    <row r="1903" spans="4:6" x14ac:dyDescent="0.2">
      <c r="D1903" s="130" t="str">
        <f>IF(ISBLANK(A1903),"",VLOOKUP(A1903,'Tabla de equipos'!$B$3:$D$107,3,FALSE))</f>
        <v/>
      </c>
      <c r="F1903" s="132" t="str">
        <f t="shared" si="33"/>
        <v/>
      </c>
    </row>
    <row r="1904" spans="4:6" x14ac:dyDescent="0.2">
      <c r="D1904" s="130" t="str">
        <f>IF(ISBLANK(A1904),"",VLOOKUP(A1904,'Tabla de equipos'!$B$3:$D$107,3,FALSE))</f>
        <v/>
      </c>
      <c r="F1904" s="132" t="str">
        <f t="shared" si="33"/>
        <v/>
      </c>
    </row>
    <row r="1905" spans="4:6" x14ac:dyDescent="0.2">
      <c r="D1905" s="130" t="str">
        <f>IF(ISBLANK(A1905),"",VLOOKUP(A1905,'Tabla de equipos'!$B$3:$D$107,3,FALSE))</f>
        <v/>
      </c>
      <c r="F1905" s="132" t="str">
        <f t="shared" si="33"/>
        <v/>
      </c>
    </row>
    <row r="1906" spans="4:6" x14ac:dyDescent="0.2">
      <c r="D1906" s="130" t="str">
        <f>IF(ISBLANK(A1906),"",VLOOKUP(A1906,'Tabla de equipos'!$B$3:$D$107,3,FALSE))</f>
        <v/>
      </c>
      <c r="F1906" s="132" t="str">
        <f t="shared" si="33"/>
        <v/>
      </c>
    </row>
    <row r="1907" spans="4:6" x14ac:dyDescent="0.2">
      <c r="D1907" s="130" t="str">
        <f>IF(ISBLANK(A1907),"",VLOOKUP(A1907,'Tabla de equipos'!$B$3:$D$107,3,FALSE))</f>
        <v/>
      </c>
      <c r="F1907" s="132" t="str">
        <f t="shared" si="33"/>
        <v/>
      </c>
    </row>
    <row r="1908" spans="4:6" x14ac:dyDescent="0.2">
      <c r="D1908" s="130" t="str">
        <f>IF(ISBLANK(A1908),"",VLOOKUP(A1908,'Tabla de equipos'!$B$3:$D$107,3,FALSE))</f>
        <v/>
      </c>
      <c r="F1908" s="132" t="str">
        <f t="shared" si="33"/>
        <v/>
      </c>
    </row>
    <row r="1909" spans="4:6" x14ac:dyDescent="0.2">
      <c r="D1909" s="130" t="str">
        <f>IF(ISBLANK(A1909),"",VLOOKUP(A1909,'Tabla de equipos'!$B$3:$D$107,3,FALSE))</f>
        <v/>
      </c>
      <c r="F1909" s="132" t="str">
        <f t="shared" si="33"/>
        <v/>
      </c>
    </row>
    <row r="1910" spans="4:6" x14ac:dyDescent="0.2">
      <c r="D1910" s="130" t="str">
        <f>IF(ISBLANK(A1910),"",VLOOKUP(A1910,'Tabla de equipos'!$B$3:$D$107,3,FALSE))</f>
        <v/>
      </c>
      <c r="F1910" s="132" t="str">
        <f t="shared" si="33"/>
        <v/>
      </c>
    </row>
    <row r="1911" spans="4:6" x14ac:dyDescent="0.2">
      <c r="D1911" s="130" t="str">
        <f>IF(ISBLANK(A1911),"",VLOOKUP(A1911,'Tabla de equipos'!$B$3:$D$107,3,FALSE))</f>
        <v/>
      </c>
      <c r="F1911" s="132" t="str">
        <f t="shared" si="33"/>
        <v/>
      </c>
    </row>
    <row r="1912" spans="4:6" x14ac:dyDescent="0.2">
      <c r="D1912" s="130" t="str">
        <f>IF(ISBLANK(A1912),"",VLOOKUP(A1912,'Tabla de equipos'!$B$3:$D$107,3,FALSE))</f>
        <v/>
      </c>
      <c r="F1912" s="132" t="str">
        <f t="shared" si="33"/>
        <v/>
      </c>
    </row>
    <row r="1913" spans="4:6" x14ac:dyDescent="0.2">
      <c r="D1913" s="130" t="str">
        <f>IF(ISBLANK(A1913),"",VLOOKUP(A1913,'Tabla de equipos'!$B$3:$D$107,3,FALSE))</f>
        <v/>
      </c>
      <c r="F1913" s="132" t="str">
        <f t="shared" si="33"/>
        <v/>
      </c>
    </row>
    <row r="1914" spans="4:6" x14ac:dyDescent="0.2">
      <c r="D1914" s="130" t="str">
        <f>IF(ISBLANK(A1914),"",VLOOKUP(A1914,'Tabla de equipos'!$B$3:$D$107,3,FALSE))</f>
        <v/>
      </c>
      <c r="F1914" s="132" t="str">
        <f t="shared" si="33"/>
        <v/>
      </c>
    </row>
    <row r="1915" spans="4:6" x14ac:dyDescent="0.2">
      <c r="D1915" s="130" t="str">
        <f>IF(ISBLANK(A1915),"",VLOOKUP(A1915,'Tabla de equipos'!$B$3:$D$107,3,FALSE))</f>
        <v/>
      </c>
      <c r="F1915" s="132" t="str">
        <f t="shared" si="33"/>
        <v/>
      </c>
    </row>
    <row r="1916" spans="4:6" x14ac:dyDescent="0.2">
      <c r="D1916" s="130" t="str">
        <f>IF(ISBLANK(A1916),"",VLOOKUP(A1916,'Tabla de equipos'!$B$3:$D$107,3,FALSE))</f>
        <v/>
      </c>
      <c r="F1916" s="132" t="str">
        <f t="shared" si="33"/>
        <v/>
      </c>
    </row>
    <row r="1917" spans="4:6" x14ac:dyDescent="0.2">
      <c r="D1917" s="130" t="str">
        <f>IF(ISBLANK(A1917),"",VLOOKUP(A1917,'Tabla de equipos'!$B$3:$D$107,3,FALSE))</f>
        <v/>
      </c>
      <c r="F1917" s="132" t="str">
        <f t="shared" si="33"/>
        <v/>
      </c>
    </row>
    <row r="1918" spans="4:6" x14ac:dyDescent="0.2">
      <c r="D1918" s="130" t="str">
        <f>IF(ISBLANK(A1918),"",VLOOKUP(A1918,'Tabla de equipos'!$B$3:$D$107,3,FALSE))</f>
        <v/>
      </c>
      <c r="F1918" s="132" t="str">
        <f t="shared" si="33"/>
        <v/>
      </c>
    </row>
    <row r="1919" spans="4:6" x14ac:dyDescent="0.2">
      <c r="D1919" s="130" t="str">
        <f>IF(ISBLANK(A1919),"",VLOOKUP(A1919,'Tabla de equipos'!$B$3:$D$107,3,FALSE))</f>
        <v/>
      </c>
      <c r="F1919" s="132" t="str">
        <f t="shared" si="33"/>
        <v/>
      </c>
    </row>
    <row r="1920" spans="4:6" x14ac:dyDescent="0.2">
      <c r="D1920" s="130" t="str">
        <f>IF(ISBLANK(A1920),"",VLOOKUP(A1920,'Tabla de equipos'!$B$3:$D$107,3,FALSE))</f>
        <v/>
      </c>
      <c r="F1920" s="132" t="str">
        <f t="shared" si="33"/>
        <v/>
      </c>
    </row>
    <row r="1921" spans="4:6" x14ac:dyDescent="0.2">
      <c r="D1921" s="130" t="str">
        <f>IF(ISBLANK(A1921),"",VLOOKUP(A1921,'Tabla de equipos'!$B$3:$D$107,3,FALSE))</f>
        <v/>
      </c>
      <c r="F1921" s="132" t="str">
        <f t="shared" si="33"/>
        <v/>
      </c>
    </row>
    <row r="1922" spans="4:6" x14ac:dyDescent="0.2">
      <c r="D1922" s="130" t="str">
        <f>IF(ISBLANK(A1922),"",VLOOKUP(A1922,'Tabla de equipos'!$B$3:$D$107,3,FALSE))</f>
        <v/>
      </c>
      <c r="F1922" s="132" t="str">
        <f t="shared" si="33"/>
        <v/>
      </c>
    </row>
    <row r="1923" spans="4:6" x14ac:dyDescent="0.2">
      <c r="D1923" s="130" t="str">
        <f>IF(ISBLANK(A1923),"",VLOOKUP(A1923,'Tabla de equipos'!$B$3:$D$107,3,FALSE))</f>
        <v/>
      </c>
      <c r="F1923" s="132" t="str">
        <f t="shared" si="33"/>
        <v/>
      </c>
    </row>
    <row r="1924" spans="4:6" x14ac:dyDescent="0.2">
      <c r="D1924" s="130" t="str">
        <f>IF(ISBLANK(A1924),"",VLOOKUP(A1924,'Tabla de equipos'!$B$3:$D$107,3,FALSE))</f>
        <v/>
      </c>
      <c r="F1924" s="132" t="str">
        <f t="shared" si="33"/>
        <v/>
      </c>
    </row>
    <row r="1925" spans="4:6" x14ac:dyDescent="0.2">
      <c r="D1925" s="130" t="str">
        <f>IF(ISBLANK(A1925),"",VLOOKUP(A1925,'Tabla de equipos'!$B$3:$D$107,3,FALSE))</f>
        <v/>
      </c>
      <c r="F1925" s="132" t="str">
        <f t="shared" si="33"/>
        <v/>
      </c>
    </row>
    <row r="1926" spans="4:6" x14ac:dyDescent="0.2">
      <c r="D1926" s="130" t="str">
        <f>IF(ISBLANK(A1926),"",VLOOKUP(A1926,'Tabla de equipos'!$B$3:$D$107,3,FALSE))</f>
        <v/>
      </c>
      <c r="F1926" s="132" t="str">
        <f t="shared" si="33"/>
        <v/>
      </c>
    </row>
    <row r="1927" spans="4:6" x14ac:dyDescent="0.2">
      <c r="D1927" s="130" t="str">
        <f>IF(ISBLANK(A1927),"",VLOOKUP(A1927,'Tabla de equipos'!$B$3:$D$107,3,FALSE))</f>
        <v/>
      </c>
      <c r="F1927" s="132" t="str">
        <f t="shared" si="33"/>
        <v/>
      </c>
    </row>
    <row r="1928" spans="4:6" x14ac:dyDescent="0.2">
      <c r="D1928" s="130" t="str">
        <f>IF(ISBLANK(A1928),"",VLOOKUP(A1928,'Tabla de equipos'!$B$3:$D$107,3,FALSE))</f>
        <v/>
      </c>
      <c r="F1928" s="132" t="str">
        <f t="shared" si="33"/>
        <v/>
      </c>
    </row>
    <row r="1929" spans="4:6" x14ac:dyDescent="0.2">
      <c r="D1929" s="130" t="str">
        <f>IF(ISBLANK(A1929),"",VLOOKUP(A1929,'Tabla de equipos'!$B$3:$D$107,3,FALSE))</f>
        <v/>
      </c>
      <c r="F1929" s="132" t="str">
        <f t="shared" si="33"/>
        <v/>
      </c>
    </row>
    <row r="1930" spans="4:6" x14ac:dyDescent="0.2">
      <c r="D1930" s="130" t="str">
        <f>IF(ISBLANK(A1930),"",VLOOKUP(A1930,'Tabla de equipos'!$B$3:$D$107,3,FALSE))</f>
        <v/>
      </c>
      <c r="F1930" s="132" t="str">
        <f t="shared" si="33"/>
        <v/>
      </c>
    </row>
    <row r="1931" spans="4:6" x14ac:dyDescent="0.2">
      <c r="D1931" s="130" t="str">
        <f>IF(ISBLANK(A1931),"",VLOOKUP(A1931,'Tabla de equipos'!$B$3:$D$107,3,FALSE))</f>
        <v/>
      </c>
      <c r="F1931" s="132" t="str">
        <f t="shared" si="33"/>
        <v/>
      </c>
    </row>
    <row r="1932" spans="4:6" x14ac:dyDescent="0.2">
      <c r="D1932" s="130" t="str">
        <f>IF(ISBLANK(A1932),"",VLOOKUP(A1932,'Tabla de equipos'!$B$3:$D$107,3,FALSE))</f>
        <v/>
      </c>
      <c r="F1932" s="132" t="str">
        <f t="shared" si="33"/>
        <v/>
      </c>
    </row>
    <row r="1933" spans="4:6" x14ac:dyDescent="0.2">
      <c r="D1933" s="130" t="str">
        <f>IF(ISBLANK(A1933),"",VLOOKUP(A1933,'Tabla de equipos'!$B$3:$D$107,3,FALSE))</f>
        <v/>
      </c>
      <c r="F1933" s="132" t="str">
        <f t="shared" si="33"/>
        <v/>
      </c>
    </row>
    <row r="1934" spans="4:6" x14ac:dyDescent="0.2">
      <c r="D1934" s="130" t="str">
        <f>IF(ISBLANK(A1934),"",VLOOKUP(A1934,'Tabla de equipos'!$B$3:$D$107,3,FALSE))</f>
        <v/>
      </c>
      <c r="F1934" s="132" t="str">
        <f t="shared" si="33"/>
        <v/>
      </c>
    </row>
    <row r="1935" spans="4:6" x14ac:dyDescent="0.2">
      <c r="D1935" s="130" t="str">
        <f>IF(ISBLANK(A1935),"",VLOOKUP(A1935,'Tabla de equipos'!$B$3:$D$107,3,FALSE))</f>
        <v/>
      </c>
      <c r="F1935" s="132" t="str">
        <f t="shared" si="33"/>
        <v/>
      </c>
    </row>
    <row r="1936" spans="4:6" x14ac:dyDescent="0.2">
      <c r="D1936" s="130" t="str">
        <f>IF(ISBLANK(A1936),"",VLOOKUP(A1936,'Tabla de equipos'!$B$3:$D$107,3,FALSE))</f>
        <v/>
      </c>
      <c r="F1936" s="132" t="str">
        <f t="shared" si="33"/>
        <v/>
      </c>
    </row>
    <row r="1937" spans="4:6" x14ac:dyDescent="0.2">
      <c r="D1937" s="130" t="str">
        <f>IF(ISBLANK(A1937),"",VLOOKUP(A1937,'Tabla de equipos'!$B$3:$D$107,3,FALSE))</f>
        <v/>
      </c>
      <c r="F1937" s="132" t="str">
        <f t="shared" si="33"/>
        <v/>
      </c>
    </row>
    <row r="1938" spans="4:6" x14ac:dyDescent="0.2">
      <c r="D1938" s="130" t="str">
        <f>IF(ISBLANK(A1938),"",VLOOKUP(A1938,'Tabla de equipos'!$B$3:$D$107,3,FALSE))</f>
        <v/>
      </c>
      <c r="F1938" s="132" t="str">
        <f t="shared" si="33"/>
        <v/>
      </c>
    </row>
    <row r="1939" spans="4:6" x14ac:dyDescent="0.2">
      <c r="D1939" s="130" t="str">
        <f>IF(ISBLANK(A1939),"",VLOOKUP(A1939,'Tabla de equipos'!$B$3:$D$107,3,FALSE))</f>
        <v/>
      </c>
      <c r="F1939" s="132" t="str">
        <f t="shared" si="33"/>
        <v/>
      </c>
    </row>
    <row r="1940" spans="4:6" x14ac:dyDescent="0.2">
      <c r="D1940" s="130" t="str">
        <f>IF(ISBLANK(A1940),"",VLOOKUP(A1940,'Tabla de equipos'!$B$3:$D$107,3,FALSE))</f>
        <v/>
      </c>
      <c r="F1940" s="132" t="str">
        <f t="shared" si="33"/>
        <v/>
      </c>
    </row>
    <row r="1941" spans="4:6" x14ac:dyDescent="0.2">
      <c r="D1941" s="130" t="str">
        <f>IF(ISBLANK(A1941),"",VLOOKUP(A1941,'Tabla de equipos'!$B$3:$D$107,3,FALSE))</f>
        <v/>
      </c>
      <c r="F1941" s="132" t="str">
        <f t="shared" si="33"/>
        <v/>
      </c>
    </row>
    <row r="1942" spans="4:6" x14ac:dyDescent="0.2">
      <c r="D1942" s="130" t="str">
        <f>IF(ISBLANK(A1942),"",VLOOKUP(A1942,'Tabla de equipos'!$B$3:$D$107,3,FALSE))</f>
        <v/>
      </c>
      <c r="F1942" s="132" t="str">
        <f t="shared" si="33"/>
        <v/>
      </c>
    </row>
    <row r="1943" spans="4:6" x14ac:dyDescent="0.2">
      <c r="D1943" s="130" t="str">
        <f>IF(ISBLANK(A1943),"",VLOOKUP(A1943,'Tabla de equipos'!$B$3:$D$107,3,FALSE))</f>
        <v/>
      </c>
      <c r="F1943" s="132" t="str">
        <f t="shared" si="33"/>
        <v/>
      </c>
    </row>
    <row r="1944" spans="4:6" x14ac:dyDescent="0.2">
      <c r="D1944" s="130" t="str">
        <f>IF(ISBLANK(A1944),"",VLOOKUP(A1944,'Tabla de equipos'!$B$3:$D$107,3,FALSE))</f>
        <v/>
      </c>
      <c r="F1944" s="132" t="str">
        <f t="shared" si="33"/>
        <v/>
      </c>
    </row>
    <row r="1945" spans="4:6" x14ac:dyDescent="0.2">
      <c r="D1945" s="130" t="str">
        <f>IF(ISBLANK(A1945),"",VLOOKUP(A1945,'Tabla de equipos'!$B$3:$D$107,3,FALSE))</f>
        <v/>
      </c>
      <c r="F1945" s="132" t="str">
        <f t="shared" si="33"/>
        <v/>
      </c>
    </row>
    <row r="1946" spans="4:6" x14ac:dyDescent="0.2">
      <c r="D1946" s="130" t="str">
        <f>IF(ISBLANK(A1946),"",VLOOKUP(A1946,'Tabla de equipos'!$B$3:$D$107,3,FALSE))</f>
        <v/>
      </c>
      <c r="F1946" s="132" t="str">
        <f t="shared" si="33"/>
        <v/>
      </c>
    </row>
    <row r="1947" spans="4:6" x14ac:dyDescent="0.2">
      <c r="D1947" s="130" t="str">
        <f>IF(ISBLANK(A1947),"",VLOOKUP(A1947,'Tabla de equipos'!$B$3:$D$107,3,FALSE))</f>
        <v/>
      </c>
      <c r="F1947" s="132" t="str">
        <f t="shared" si="33"/>
        <v/>
      </c>
    </row>
    <row r="1948" spans="4:6" x14ac:dyDescent="0.2">
      <c r="D1948" s="130" t="str">
        <f>IF(ISBLANK(A1948),"",VLOOKUP(A1948,'Tabla de equipos'!$B$3:$D$107,3,FALSE))</f>
        <v/>
      </c>
      <c r="F1948" s="132" t="str">
        <f t="shared" si="33"/>
        <v/>
      </c>
    </row>
    <row r="1949" spans="4:6" x14ac:dyDescent="0.2">
      <c r="D1949" s="130" t="str">
        <f>IF(ISBLANK(A1949),"",VLOOKUP(A1949,'Tabla de equipos'!$B$3:$D$107,3,FALSE))</f>
        <v/>
      </c>
      <c r="F1949" s="132" t="str">
        <f t="shared" si="33"/>
        <v/>
      </c>
    </row>
    <row r="1950" spans="4:6" x14ac:dyDescent="0.2">
      <c r="D1950" s="130" t="str">
        <f>IF(ISBLANK(A1950),"",VLOOKUP(A1950,'Tabla de equipos'!$B$3:$D$107,3,FALSE))</f>
        <v/>
      </c>
      <c r="F1950" s="132" t="str">
        <f t="shared" si="33"/>
        <v/>
      </c>
    </row>
    <row r="1951" spans="4:6" x14ac:dyDescent="0.2">
      <c r="D1951" s="130" t="str">
        <f>IF(ISBLANK(A1951),"",VLOOKUP(A1951,'Tabla de equipos'!$B$3:$D$107,3,FALSE))</f>
        <v/>
      </c>
      <c r="F1951" s="132" t="str">
        <f t="shared" si="33"/>
        <v/>
      </c>
    </row>
    <row r="1952" spans="4:6" x14ac:dyDescent="0.2">
      <c r="D1952" s="130" t="str">
        <f>IF(ISBLANK(A1952),"",VLOOKUP(A1952,'Tabla de equipos'!$B$3:$D$107,3,FALSE))</f>
        <v/>
      </c>
      <c r="F1952" s="132" t="str">
        <f t="shared" si="33"/>
        <v/>
      </c>
    </row>
    <row r="1953" spans="4:6" x14ac:dyDescent="0.2">
      <c r="D1953" s="130" t="str">
        <f>IF(ISBLANK(A1953),"",VLOOKUP(A1953,'Tabla de equipos'!$B$3:$D$107,3,FALSE))</f>
        <v/>
      </c>
      <c r="F1953" s="132" t="str">
        <f t="shared" si="33"/>
        <v/>
      </c>
    </row>
    <row r="1954" spans="4:6" x14ac:dyDescent="0.2">
      <c r="D1954" s="130" t="str">
        <f>IF(ISBLANK(A1954),"",VLOOKUP(A1954,'Tabla de equipos'!$B$3:$D$107,3,FALSE))</f>
        <v/>
      </c>
      <c r="F1954" s="132" t="str">
        <f t="shared" si="33"/>
        <v/>
      </c>
    </row>
    <row r="1955" spans="4:6" x14ac:dyDescent="0.2">
      <c r="D1955" s="130" t="str">
        <f>IF(ISBLANK(A1955),"",VLOOKUP(A1955,'Tabla de equipos'!$B$3:$D$107,3,FALSE))</f>
        <v/>
      </c>
      <c r="F1955" s="132" t="str">
        <f t="shared" si="33"/>
        <v/>
      </c>
    </row>
    <row r="1956" spans="4:6" x14ac:dyDescent="0.2">
      <c r="D1956" s="130" t="str">
        <f>IF(ISBLANK(A1956),"",VLOOKUP(A1956,'Tabla de equipos'!$B$3:$D$107,3,FALSE))</f>
        <v/>
      </c>
      <c r="F1956" s="132" t="str">
        <f t="shared" si="33"/>
        <v/>
      </c>
    </row>
    <row r="1957" spans="4:6" x14ac:dyDescent="0.2">
      <c r="D1957" s="130" t="str">
        <f>IF(ISBLANK(A1957),"",VLOOKUP(A1957,'Tabla de equipos'!$B$3:$D$107,3,FALSE))</f>
        <v/>
      </c>
      <c r="F1957" s="132" t="str">
        <f t="shared" si="33"/>
        <v/>
      </c>
    </row>
    <row r="1958" spans="4:6" x14ac:dyDescent="0.2">
      <c r="D1958" s="130" t="str">
        <f>IF(ISBLANK(A1958),"",VLOOKUP(A1958,'Tabla de equipos'!$B$3:$D$107,3,FALSE))</f>
        <v/>
      </c>
      <c r="F1958" s="132" t="str">
        <f t="shared" si="33"/>
        <v/>
      </c>
    </row>
    <row r="1959" spans="4:6" x14ac:dyDescent="0.2">
      <c r="D1959" s="130" t="str">
        <f>IF(ISBLANK(A1959),"",VLOOKUP(A1959,'Tabla de equipos'!$B$3:$D$107,3,FALSE))</f>
        <v/>
      </c>
      <c r="F1959" s="132" t="str">
        <f t="shared" si="33"/>
        <v/>
      </c>
    </row>
    <row r="1960" spans="4:6" x14ac:dyDescent="0.2">
      <c r="D1960" s="130" t="str">
        <f>IF(ISBLANK(A1960),"",VLOOKUP(A1960,'Tabla de equipos'!$B$3:$D$107,3,FALSE))</f>
        <v/>
      </c>
      <c r="F1960" s="132" t="str">
        <f t="shared" si="33"/>
        <v/>
      </c>
    </row>
    <row r="1961" spans="4:6" x14ac:dyDescent="0.2">
      <c r="D1961" s="130" t="str">
        <f>IF(ISBLANK(A1961),"",VLOOKUP(A1961,'Tabla de equipos'!$B$3:$D$107,3,FALSE))</f>
        <v/>
      </c>
      <c r="F1961" s="132" t="str">
        <f t="shared" ref="F1961:F2024" si="34">IF(AND(E1961="",A1961=""),"",IF(AND(A1961&lt;&gt;"",E1961=""),"Falta incluir unidades",IF(AND(A1961&lt;&gt;"",E1961&gt;0),"","Falta elegir equipo/soporte")))</f>
        <v/>
      </c>
    </row>
    <row r="1962" spans="4:6" x14ac:dyDescent="0.2">
      <c r="D1962" s="130" t="str">
        <f>IF(ISBLANK(A1962),"",VLOOKUP(A1962,'Tabla de equipos'!$B$3:$D$107,3,FALSE))</f>
        <v/>
      </c>
      <c r="F1962" s="132" t="str">
        <f t="shared" si="34"/>
        <v/>
      </c>
    </row>
    <row r="1963" spans="4:6" x14ac:dyDescent="0.2">
      <c r="D1963" s="130" t="str">
        <f>IF(ISBLANK(A1963),"",VLOOKUP(A1963,'Tabla de equipos'!$B$3:$D$107,3,FALSE))</f>
        <v/>
      </c>
      <c r="F1963" s="132" t="str">
        <f t="shared" si="34"/>
        <v/>
      </c>
    </row>
    <row r="1964" spans="4:6" x14ac:dyDescent="0.2">
      <c r="D1964" s="130" t="str">
        <f>IF(ISBLANK(A1964),"",VLOOKUP(A1964,'Tabla de equipos'!$B$3:$D$107,3,FALSE))</f>
        <v/>
      </c>
      <c r="F1964" s="132" t="str">
        <f t="shared" si="34"/>
        <v/>
      </c>
    </row>
    <row r="1965" spans="4:6" x14ac:dyDescent="0.2">
      <c r="D1965" s="130" t="str">
        <f>IF(ISBLANK(A1965),"",VLOOKUP(A1965,'Tabla de equipos'!$B$3:$D$107,3,FALSE))</f>
        <v/>
      </c>
      <c r="F1965" s="132" t="str">
        <f t="shared" si="34"/>
        <v/>
      </c>
    </row>
    <row r="1966" spans="4:6" x14ac:dyDescent="0.2">
      <c r="D1966" s="130" t="str">
        <f>IF(ISBLANK(A1966),"",VLOOKUP(A1966,'Tabla de equipos'!$B$3:$D$107,3,FALSE))</f>
        <v/>
      </c>
      <c r="F1966" s="132" t="str">
        <f t="shared" si="34"/>
        <v/>
      </c>
    </row>
    <row r="1967" spans="4:6" x14ac:dyDescent="0.2">
      <c r="D1967" s="130" t="str">
        <f>IF(ISBLANK(A1967),"",VLOOKUP(A1967,'Tabla de equipos'!$B$3:$D$107,3,FALSE))</f>
        <v/>
      </c>
      <c r="F1967" s="132" t="str">
        <f t="shared" si="34"/>
        <v/>
      </c>
    </row>
    <row r="1968" spans="4:6" x14ac:dyDescent="0.2">
      <c r="D1968" s="130" t="str">
        <f>IF(ISBLANK(A1968),"",VLOOKUP(A1968,'Tabla de equipos'!$B$3:$D$107,3,FALSE))</f>
        <v/>
      </c>
      <c r="F1968" s="132" t="str">
        <f t="shared" si="34"/>
        <v/>
      </c>
    </row>
    <row r="1969" spans="4:6" x14ac:dyDescent="0.2">
      <c r="D1969" s="130" t="str">
        <f>IF(ISBLANK(A1969),"",VLOOKUP(A1969,'Tabla de equipos'!$B$3:$D$107,3,FALSE))</f>
        <v/>
      </c>
      <c r="F1969" s="132" t="str">
        <f t="shared" si="34"/>
        <v/>
      </c>
    </row>
    <row r="1970" spans="4:6" x14ac:dyDescent="0.2">
      <c r="D1970" s="130" t="str">
        <f>IF(ISBLANK(A1970),"",VLOOKUP(A1970,'Tabla de equipos'!$B$3:$D$107,3,FALSE))</f>
        <v/>
      </c>
      <c r="F1970" s="132" t="str">
        <f t="shared" si="34"/>
        <v/>
      </c>
    </row>
    <row r="1971" spans="4:6" x14ac:dyDescent="0.2">
      <c r="D1971" s="130" t="str">
        <f>IF(ISBLANK(A1971),"",VLOOKUP(A1971,'Tabla de equipos'!$B$3:$D$107,3,FALSE))</f>
        <v/>
      </c>
      <c r="F1971" s="132" t="str">
        <f t="shared" si="34"/>
        <v/>
      </c>
    </row>
    <row r="1972" spans="4:6" x14ac:dyDescent="0.2">
      <c r="D1972" s="130" t="str">
        <f>IF(ISBLANK(A1972),"",VLOOKUP(A1972,'Tabla de equipos'!$B$3:$D$107,3,FALSE))</f>
        <v/>
      </c>
      <c r="F1972" s="132" t="str">
        <f t="shared" si="34"/>
        <v/>
      </c>
    </row>
    <row r="1973" spans="4:6" x14ac:dyDescent="0.2">
      <c r="D1973" s="130" t="str">
        <f>IF(ISBLANK(A1973),"",VLOOKUP(A1973,'Tabla de equipos'!$B$3:$D$107,3,FALSE))</f>
        <v/>
      </c>
      <c r="F1973" s="132" t="str">
        <f t="shared" si="34"/>
        <v/>
      </c>
    </row>
    <row r="1974" spans="4:6" x14ac:dyDescent="0.2">
      <c r="D1974" s="130" t="str">
        <f>IF(ISBLANK(A1974),"",VLOOKUP(A1974,'Tabla de equipos'!$B$3:$D$107,3,FALSE))</f>
        <v/>
      </c>
      <c r="F1974" s="132" t="str">
        <f t="shared" si="34"/>
        <v/>
      </c>
    </row>
    <row r="1975" spans="4:6" x14ac:dyDescent="0.2">
      <c r="D1975" s="130" t="str">
        <f>IF(ISBLANK(A1975),"",VLOOKUP(A1975,'Tabla de equipos'!$B$3:$D$107,3,FALSE))</f>
        <v/>
      </c>
      <c r="F1975" s="132" t="str">
        <f t="shared" si="34"/>
        <v/>
      </c>
    </row>
    <row r="1976" spans="4:6" x14ac:dyDescent="0.2">
      <c r="D1976" s="130" t="str">
        <f>IF(ISBLANK(A1976),"",VLOOKUP(A1976,'Tabla de equipos'!$B$3:$D$107,3,FALSE))</f>
        <v/>
      </c>
      <c r="F1976" s="132" t="str">
        <f t="shared" si="34"/>
        <v/>
      </c>
    </row>
    <row r="1977" spans="4:6" x14ac:dyDescent="0.2">
      <c r="D1977" s="130" t="str">
        <f>IF(ISBLANK(A1977),"",VLOOKUP(A1977,'Tabla de equipos'!$B$3:$D$107,3,FALSE))</f>
        <v/>
      </c>
      <c r="F1977" s="132" t="str">
        <f t="shared" si="34"/>
        <v/>
      </c>
    </row>
    <row r="1978" spans="4:6" x14ac:dyDescent="0.2">
      <c r="D1978" s="130" t="str">
        <f>IF(ISBLANK(A1978),"",VLOOKUP(A1978,'Tabla de equipos'!$B$3:$D$107,3,FALSE))</f>
        <v/>
      </c>
      <c r="F1978" s="132" t="str">
        <f t="shared" si="34"/>
        <v/>
      </c>
    </row>
    <row r="1979" spans="4:6" x14ac:dyDescent="0.2">
      <c r="D1979" s="130" t="str">
        <f>IF(ISBLANK(A1979),"",VLOOKUP(A1979,'Tabla de equipos'!$B$3:$D$107,3,FALSE))</f>
        <v/>
      </c>
      <c r="F1979" s="132" t="str">
        <f t="shared" si="34"/>
        <v/>
      </c>
    </row>
    <row r="1980" spans="4:6" x14ac:dyDescent="0.2">
      <c r="D1980" s="130" t="str">
        <f>IF(ISBLANK(A1980),"",VLOOKUP(A1980,'Tabla de equipos'!$B$3:$D$107,3,FALSE))</f>
        <v/>
      </c>
      <c r="F1980" s="132" t="str">
        <f t="shared" si="34"/>
        <v/>
      </c>
    </row>
    <row r="1981" spans="4:6" x14ac:dyDescent="0.2">
      <c r="D1981" s="130" t="str">
        <f>IF(ISBLANK(A1981),"",VLOOKUP(A1981,'Tabla de equipos'!$B$3:$D$107,3,FALSE))</f>
        <v/>
      </c>
      <c r="F1981" s="132" t="str">
        <f t="shared" si="34"/>
        <v/>
      </c>
    </row>
    <row r="1982" spans="4:6" x14ac:dyDescent="0.2">
      <c r="D1982" s="130" t="str">
        <f>IF(ISBLANK(A1982),"",VLOOKUP(A1982,'Tabla de equipos'!$B$3:$D$107,3,FALSE))</f>
        <v/>
      </c>
      <c r="F1982" s="132" t="str">
        <f t="shared" si="34"/>
        <v/>
      </c>
    </row>
    <row r="1983" spans="4:6" x14ac:dyDescent="0.2">
      <c r="D1983" s="130" t="str">
        <f>IF(ISBLANK(A1983),"",VLOOKUP(A1983,'Tabla de equipos'!$B$3:$D$107,3,FALSE))</f>
        <v/>
      </c>
      <c r="F1983" s="132" t="str">
        <f t="shared" si="34"/>
        <v/>
      </c>
    </row>
    <row r="1984" spans="4:6" x14ac:dyDescent="0.2">
      <c r="D1984" s="130" t="str">
        <f>IF(ISBLANK(A1984),"",VLOOKUP(A1984,'Tabla de equipos'!$B$3:$D$107,3,FALSE))</f>
        <v/>
      </c>
      <c r="F1984" s="132" t="str">
        <f t="shared" si="34"/>
        <v/>
      </c>
    </row>
    <row r="1985" spans="4:6" x14ac:dyDescent="0.2">
      <c r="D1985" s="130" t="str">
        <f>IF(ISBLANK(A1985),"",VLOOKUP(A1985,'Tabla de equipos'!$B$3:$D$107,3,FALSE))</f>
        <v/>
      </c>
      <c r="F1985" s="132" t="str">
        <f t="shared" si="34"/>
        <v/>
      </c>
    </row>
    <row r="1986" spans="4:6" x14ac:dyDescent="0.2">
      <c r="D1986" s="130" t="str">
        <f>IF(ISBLANK(A1986),"",VLOOKUP(A1986,'Tabla de equipos'!$B$3:$D$107,3,FALSE))</f>
        <v/>
      </c>
      <c r="F1986" s="132" t="str">
        <f t="shared" si="34"/>
        <v/>
      </c>
    </row>
    <row r="1987" spans="4:6" x14ac:dyDescent="0.2">
      <c r="D1987" s="130" t="str">
        <f>IF(ISBLANK(A1987),"",VLOOKUP(A1987,'Tabla de equipos'!$B$3:$D$107,3,FALSE))</f>
        <v/>
      </c>
      <c r="F1987" s="132" t="str">
        <f t="shared" si="34"/>
        <v/>
      </c>
    </row>
    <row r="1988" spans="4:6" x14ac:dyDescent="0.2">
      <c r="D1988" s="130" t="str">
        <f>IF(ISBLANK(A1988),"",VLOOKUP(A1988,'Tabla de equipos'!$B$3:$D$107,3,FALSE))</f>
        <v/>
      </c>
      <c r="F1988" s="132" t="str">
        <f t="shared" si="34"/>
        <v/>
      </c>
    </row>
    <row r="1989" spans="4:6" x14ac:dyDescent="0.2">
      <c r="D1989" s="130" t="str">
        <f>IF(ISBLANK(A1989),"",VLOOKUP(A1989,'Tabla de equipos'!$B$3:$D$107,3,FALSE))</f>
        <v/>
      </c>
      <c r="F1989" s="132" t="str">
        <f t="shared" si="34"/>
        <v/>
      </c>
    </row>
    <row r="1990" spans="4:6" x14ac:dyDescent="0.2">
      <c r="D1990" s="130" t="str">
        <f>IF(ISBLANK(A1990),"",VLOOKUP(A1990,'Tabla de equipos'!$B$3:$D$107,3,FALSE))</f>
        <v/>
      </c>
      <c r="F1990" s="132" t="str">
        <f t="shared" si="34"/>
        <v/>
      </c>
    </row>
    <row r="1991" spans="4:6" x14ac:dyDescent="0.2">
      <c r="D1991" s="130" t="str">
        <f>IF(ISBLANK(A1991),"",VLOOKUP(A1991,'Tabla de equipos'!$B$3:$D$107,3,FALSE))</f>
        <v/>
      </c>
      <c r="F1991" s="132" t="str">
        <f t="shared" si="34"/>
        <v/>
      </c>
    </row>
    <row r="1992" spans="4:6" x14ac:dyDescent="0.2">
      <c r="D1992" s="130" t="str">
        <f>IF(ISBLANK(A1992),"",VLOOKUP(A1992,'Tabla de equipos'!$B$3:$D$107,3,FALSE))</f>
        <v/>
      </c>
      <c r="F1992" s="132" t="str">
        <f t="shared" si="34"/>
        <v/>
      </c>
    </row>
    <row r="1993" spans="4:6" x14ac:dyDescent="0.2">
      <c r="D1993" s="130" t="str">
        <f>IF(ISBLANK(A1993),"",VLOOKUP(A1993,'Tabla de equipos'!$B$3:$D$107,3,FALSE))</f>
        <v/>
      </c>
      <c r="F1993" s="132" t="str">
        <f t="shared" si="34"/>
        <v/>
      </c>
    </row>
    <row r="1994" spans="4:6" x14ac:dyDescent="0.2">
      <c r="D1994" s="130" t="str">
        <f>IF(ISBLANK(A1994),"",VLOOKUP(A1994,'Tabla de equipos'!$B$3:$D$107,3,FALSE))</f>
        <v/>
      </c>
      <c r="F1994" s="132" t="str">
        <f t="shared" si="34"/>
        <v/>
      </c>
    </row>
    <row r="1995" spans="4:6" x14ac:dyDescent="0.2">
      <c r="D1995" s="130" t="str">
        <f>IF(ISBLANK(A1995),"",VLOOKUP(A1995,'Tabla de equipos'!$B$3:$D$107,3,FALSE))</f>
        <v/>
      </c>
      <c r="F1995" s="132" t="str">
        <f t="shared" si="34"/>
        <v/>
      </c>
    </row>
    <row r="1996" spans="4:6" x14ac:dyDescent="0.2">
      <c r="D1996" s="130" t="str">
        <f>IF(ISBLANK(A1996),"",VLOOKUP(A1996,'Tabla de equipos'!$B$3:$D$107,3,FALSE))</f>
        <v/>
      </c>
      <c r="F1996" s="132" t="str">
        <f t="shared" si="34"/>
        <v/>
      </c>
    </row>
    <row r="1997" spans="4:6" x14ac:dyDescent="0.2">
      <c r="D1997" s="130" t="str">
        <f>IF(ISBLANK(A1997),"",VLOOKUP(A1997,'Tabla de equipos'!$B$3:$D$107,3,FALSE))</f>
        <v/>
      </c>
      <c r="F1997" s="132" t="str">
        <f t="shared" si="34"/>
        <v/>
      </c>
    </row>
    <row r="1998" spans="4:6" x14ac:dyDescent="0.2">
      <c r="D1998" s="130" t="str">
        <f>IF(ISBLANK(A1998),"",VLOOKUP(A1998,'Tabla de equipos'!$B$3:$D$107,3,FALSE))</f>
        <v/>
      </c>
      <c r="F1998" s="132" t="str">
        <f t="shared" si="34"/>
        <v/>
      </c>
    </row>
    <row r="1999" spans="4:6" x14ac:dyDescent="0.2">
      <c r="D1999" s="130" t="str">
        <f>IF(ISBLANK(A1999),"",VLOOKUP(A1999,'Tabla de equipos'!$B$3:$D$107,3,FALSE))</f>
        <v/>
      </c>
      <c r="F1999" s="132" t="str">
        <f t="shared" si="34"/>
        <v/>
      </c>
    </row>
    <row r="2000" spans="4:6" x14ac:dyDescent="0.2">
      <c r="D2000" s="130" t="str">
        <f>IF(ISBLANK(A2000),"",VLOOKUP(A2000,'Tabla de equipos'!$B$3:$D$107,3,FALSE))</f>
        <v/>
      </c>
      <c r="F2000" s="132" t="str">
        <f t="shared" si="34"/>
        <v/>
      </c>
    </row>
    <row r="2001" spans="4:6" x14ac:dyDescent="0.2">
      <c r="D2001" s="130" t="str">
        <f>IF(ISBLANK(A2001),"",VLOOKUP(A2001,'Tabla de equipos'!$B$3:$D$107,3,FALSE))</f>
        <v/>
      </c>
      <c r="F2001" s="132" t="str">
        <f t="shared" si="34"/>
        <v/>
      </c>
    </row>
    <row r="2002" spans="4:6" x14ac:dyDescent="0.2">
      <c r="D2002" s="130" t="str">
        <f>IF(ISBLANK(A2002),"",VLOOKUP(A2002,'Tabla de equipos'!$B$3:$D$107,3,FALSE))</f>
        <v/>
      </c>
      <c r="F2002" s="132" t="str">
        <f t="shared" si="34"/>
        <v/>
      </c>
    </row>
    <row r="2003" spans="4:6" x14ac:dyDescent="0.2">
      <c r="D2003" s="130" t="str">
        <f>IF(ISBLANK(A2003),"",VLOOKUP(A2003,'Tabla de equipos'!$B$3:$D$107,3,FALSE))</f>
        <v/>
      </c>
      <c r="F2003" s="132" t="str">
        <f t="shared" si="34"/>
        <v/>
      </c>
    </row>
    <row r="2004" spans="4:6" x14ac:dyDescent="0.2">
      <c r="D2004" s="130" t="str">
        <f>IF(ISBLANK(A2004),"",VLOOKUP(A2004,'Tabla de equipos'!$B$3:$D$107,3,FALSE))</f>
        <v/>
      </c>
      <c r="F2004" s="132" t="str">
        <f t="shared" si="34"/>
        <v/>
      </c>
    </row>
    <row r="2005" spans="4:6" x14ac:dyDescent="0.2">
      <c r="D2005" s="130" t="str">
        <f>IF(ISBLANK(A2005),"",VLOOKUP(A2005,'Tabla de equipos'!$B$3:$D$107,3,FALSE))</f>
        <v/>
      </c>
      <c r="F2005" s="132" t="str">
        <f t="shared" si="34"/>
        <v/>
      </c>
    </row>
    <row r="2006" spans="4:6" x14ac:dyDescent="0.2">
      <c r="D2006" s="130" t="str">
        <f>IF(ISBLANK(A2006),"",VLOOKUP(A2006,'Tabla de equipos'!$B$3:$D$107,3,FALSE))</f>
        <v/>
      </c>
      <c r="F2006" s="132" t="str">
        <f t="shared" si="34"/>
        <v/>
      </c>
    </row>
    <row r="2007" spans="4:6" x14ac:dyDescent="0.2">
      <c r="D2007" s="130" t="str">
        <f>IF(ISBLANK(A2007),"",VLOOKUP(A2007,'Tabla de equipos'!$B$3:$D$107,3,FALSE))</f>
        <v/>
      </c>
      <c r="F2007" s="132" t="str">
        <f t="shared" si="34"/>
        <v/>
      </c>
    </row>
    <row r="2008" spans="4:6" x14ac:dyDescent="0.2">
      <c r="D2008" s="130" t="str">
        <f>IF(ISBLANK(A2008),"",VLOOKUP(A2008,'Tabla de equipos'!$B$3:$D$107,3,FALSE))</f>
        <v/>
      </c>
      <c r="F2008" s="132" t="str">
        <f t="shared" si="34"/>
        <v/>
      </c>
    </row>
    <row r="2009" spans="4:6" x14ac:dyDescent="0.2">
      <c r="D2009" s="130" t="str">
        <f>IF(ISBLANK(A2009),"",VLOOKUP(A2009,'Tabla de equipos'!$B$3:$D$107,3,FALSE))</f>
        <v/>
      </c>
      <c r="F2009" s="132" t="str">
        <f t="shared" si="34"/>
        <v/>
      </c>
    </row>
    <row r="2010" spans="4:6" x14ac:dyDescent="0.2">
      <c r="D2010" s="130" t="str">
        <f>IF(ISBLANK(A2010),"",VLOOKUP(A2010,'Tabla de equipos'!$B$3:$D$107,3,FALSE))</f>
        <v/>
      </c>
      <c r="F2010" s="132" t="str">
        <f t="shared" si="34"/>
        <v/>
      </c>
    </row>
    <row r="2011" spans="4:6" x14ac:dyDescent="0.2">
      <c r="D2011" s="130" t="str">
        <f>IF(ISBLANK(A2011),"",VLOOKUP(A2011,'Tabla de equipos'!$B$3:$D$107,3,FALSE))</f>
        <v/>
      </c>
      <c r="F2011" s="132" t="str">
        <f t="shared" si="34"/>
        <v/>
      </c>
    </row>
    <row r="2012" spans="4:6" x14ac:dyDescent="0.2">
      <c r="D2012" s="130" t="str">
        <f>IF(ISBLANK(A2012),"",VLOOKUP(A2012,'Tabla de equipos'!$B$3:$D$107,3,FALSE))</f>
        <v/>
      </c>
      <c r="F2012" s="132" t="str">
        <f t="shared" si="34"/>
        <v/>
      </c>
    </row>
    <row r="2013" spans="4:6" x14ac:dyDescent="0.2">
      <c r="D2013" s="130" t="str">
        <f>IF(ISBLANK(A2013),"",VLOOKUP(A2013,'Tabla de equipos'!$B$3:$D$107,3,FALSE))</f>
        <v/>
      </c>
      <c r="F2013" s="132" t="str">
        <f t="shared" si="34"/>
        <v/>
      </c>
    </row>
    <row r="2014" spans="4:6" x14ac:dyDescent="0.2">
      <c r="D2014" s="130" t="str">
        <f>IF(ISBLANK(A2014),"",VLOOKUP(A2014,'Tabla de equipos'!$B$3:$D$107,3,FALSE))</f>
        <v/>
      </c>
      <c r="F2014" s="132" t="str">
        <f t="shared" si="34"/>
        <v/>
      </c>
    </row>
    <row r="2015" spans="4:6" x14ac:dyDescent="0.2">
      <c r="D2015" s="130" t="str">
        <f>IF(ISBLANK(A2015),"",VLOOKUP(A2015,'Tabla de equipos'!$B$3:$D$107,3,FALSE))</f>
        <v/>
      </c>
      <c r="F2015" s="132" t="str">
        <f t="shared" si="34"/>
        <v/>
      </c>
    </row>
    <row r="2016" spans="4:6" x14ac:dyDescent="0.2">
      <c r="D2016" s="130" t="str">
        <f>IF(ISBLANK(A2016),"",VLOOKUP(A2016,'Tabla de equipos'!$B$3:$D$107,3,FALSE))</f>
        <v/>
      </c>
      <c r="F2016" s="132" t="str">
        <f t="shared" si="34"/>
        <v/>
      </c>
    </row>
    <row r="2017" spans="4:6" x14ac:dyDescent="0.2">
      <c r="D2017" s="130" t="str">
        <f>IF(ISBLANK(A2017),"",VLOOKUP(A2017,'Tabla de equipos'!$B$3:$D$107,3,FALSE))</f>
        <v/>
      </c>
      <c r="F2017" s="132" t="str">
        <f t="shared" si="34"/>
        <v/>
      </c>
    </row>
    <row r="2018" spans="4:6" x14ac:dyDescent="0.2">
      <c r="D2018" s="130" t="str">
        <f>IF(ISBLANK(A2018),"",VLOOKUP(A2018,'Tabla de equipos'!$B$3:$D$107,3,FALSE))</f>
        <v/>
      </c>
      <c r="F2018" s="132" t="str">
        <f t="shared" si="34"/>
        <v/>
      </c>
    </row>
    <row r="2019" spans="4:6" x14ac:dyDescent="0.2">
      <c r="D2019" s="130" t="str">
        <f>IF(ISBLANK(A2019),"",VLOOKUP(A2019,'Tabla de equipos'!$B$3:$D$107,3,FALSE))</f>
        <v/>
      </c>
      <c r="F2019" s="132" t="str">
        <f t="shared" si="34"/>
        <v/>
      </c>
    </row>
    <row r="2020" spans="4:6" x14ac:dyDescent="0.2">
      <c r="D2020" s="130" t="str">
        <f>IF(ISBLANK(A2020),"",VLOOKUP(A2020,'Tabla de equipos'!$B$3:$D$107,3,FALSE))</f>
        <v/>
      </c>
      <c r="F2020" s="132" t="str">
        <f t="shared" si="34"/>
        <v/>
      </c>
    </row>
    <row r="2021" spans="4:6" x14ac:dyDescent="0.2">
      <c r="D2021" s="130" t="str">
        <f>IF(ISBLANK(A2021),"",VLOOKUP(A2021,'Tabla de equipos'!$B$3:$D$107,3,FALSE))</f>
        <v/>
      </c>
      <c r="F2021" s="132" t="str">
        <f t="shared" si="34"/>
        <v/>
      </c>
    </row>
    <row r="2022" spans="4:6" x14ac:dyDescent="0.2">
      <c r="D2022" s="130" t="str">
        <f>IF(ISBLANK(A2022),"",VLOOKUP(A2022,'Tabla de equipos'!$B$3:$D$107,3,FALSE))</f>
        <v/>
      </c>
      <c r="F2022" s="132" t="str">
        <f t="shared" si="34"/>
        <v/>
      </c>
    </row>
    <row r="2023" spans="4:6" x14ac:dyDescent="0.2">
      <c r="D2023" s="130" t="str">
        <f>IF(ISBLANK(A2023),"",VLOOKUP(A2023,'Tabla de equipos'!$B$3:$D$107,3,FALSE))</f>
        <v/>
      </c>
      <c r="F2023" s="132" t="str">
        <f t="shared" si="34"/>
        <v/>
      </c>
    </row>
    <row r="2024" spans="4:6" x14ac:dyDescent="0.2">
      <c r="D2024" s="130" t="str">
        <f>IF(ISBLANK(A2024),"",VLOOKUP(A2024,'Tabla de equipos'!$B$3:$D$107,3,FALSE))</f>
        <v/>
      </c>
      <c r="F2024" s="132" t="str">
        <f t="shared" si="34"/>
        <v/>
      </c>
    </row>
    <row r="2025" spans="4:6" x14ac:dyDescent="0.2">
      <c r="D2025" s="130" t="str">
        <f>IF(ISBLANK(A2025),"",VLOOKUP(A2025,'Tabla de equipos'!$B$3:$D$107,3,FALSE))</f>
        <v/>
      </c>
      <c r="F2025" s="132" t="str">
        <f t="shared" ref="F2025:F2088" si="35">IF(AND(E2025="",A2025=""),"",IF(AND(A2025&lt;&gt;"",E2025=""),"Falta incluir unidades",IF(AND(A2025&lt;&gt;"",E2025&gt;0),"","Falta elegir equipo/soporte")))</f>
        <v/>
      </c>
    </row>
    <row r="2026" spans="4:6" x14ac:dyDescent="0.2">
      <c r="D2026" s="130" t="str">
        <f>IF(ISBLANK(A2026),"",VLOOKUP(A2026,'Tabla de equipos'!$B$3:$D$107,3,FALSE))</f>
        <v/>
      </c>
      <c r="F2026" s="132" t="str">
        <f t="shared" si="35"/>
        <v/>
      </c>
    </row>
    <row r="2027" spans="4:6" x14ac:dyDescent="0.2">
      <c r="D2027" s="130" t="str">
        <f>IF(ISBLANK(A2027),"",VLOOKUP(A2027,'Tabla de equipos'!$B$3:$D$107,3,FALSE))</f>
        <v/>
      </c>
      <c r="F2027" s="132" t="str">
        <f t="shared" si="35"/>
        <v/>
      </c>
    </row>
    <row r="2028" spans="4:6" x14ac:dyDescent="0.2">
      <c r="D2028" s="130" t="str">
        <f>IF(ISBLANK(A2028),"",VLOOKUP(A2028,'Tabla de equipos'!$B$3:$D$107,3,FALSE))</f>
        <v/>
      </c>
      <c r="F2028" s="132" t="str">
        <f t="shared" si="35"/>
        <v/>
      </c>
    </row>
    <row r="2029" spans="4:6" x14ac:dyDescent="0.2">
      <c r="D2029" s="130" t="str">
        <f>IF(ISBLANK(A2029),"",VLOOKUP(A2029,'Tabla de equipos'!$B$3:$D$107,3,FALSE))</f>
        <v/>
      </c>
      <c r="F2029" s="132" t="str">
        <f t="shared" si="35"/>
        <v/>
      </c>
    </row>
    <row r="2030" spans="4:6" x14ac:dyDescent="0.2">
      <c r="D2030" s="130" t="str">
        <f>IF(ISBLANK(A2030),"",VLOOKUP(A2030,'Tabla de equipos'!$B$3:$D$107,3,FALSE))</f>
        <v/>
      </c>
      <c r="F2030" s="132" t="str">
        <f t="shared" si="35"/>
        <v/>
      </c>
    </row>
    <row r="2031" spans="4:6" x14ac:dyDescent="0.2">
      <c r="D2031" s="130" t="str">
        <f>IF(ISBLANK(A2031),"",VLOOKUP(A2031,'Tabla de equipos'!$B$3:$D$107,3,FALSE))</f>
        <v/>
      </c>
      <c r="F2031" s="132" t="str">
        <f t="shared" si="35"/>
        <v/>
      </c>
    </row>
    <row r="2032" spans="4:6" x14ac:dyDescent="0.2">
      <c r="D2032" s="130" t="str">
        <f>IF(ISBLANK(A2032),"",VLOOKUP(A2032,'Tabla de equipos'!$B$3:$D$107,3,FALSE))</f>
        <v/>
      </c>
      <c r="F2032" s="132" t="str">
        <f t="shared" si="35"/>
        <v/>
      </c>
    </row>
    <row r="2033" spans="4:6" x14ac:dyDescent="0.2">
      <c r="D2033" s="130" t="str">
        <f>IF(ISBLANK(A2033),"",VLOOKUP(A2033,'Tabla de equipos'!$B$3:$D$107,3,FALSE))</f>
        <v/>
      </c>
      <c r="F2033" s="132" t="str">
        <f t="shared" si="35"/>
        <v/>
      </c>
    </row>
    <row r="2034" spans="4:6" x14ac:dyDescent="0.2">
      <c r="D2034" s="130" t="str">
        <f>IF(ISBLANK(A2034),"",VLOOKUP(A2034,'Tabla de equipos'!$B$3:$D$107,3,FALSE))</f>
        <v/>
      </c>
      <c r="F2034" s="132" t="str">
        <f t="shared" si="35"/>
        <v/>
      </c>
    </row>
    <row r="2035" spans="4:6" x14ac:dyDescent="0.2">
      <c r="D2035" s="130" t="str">
        <f>IF(ISBLANK(A2035),"",VLOOKUP(A2035,'Tabla de equipos'!$B$3:$D$107,3,FALSE))</f>
        <v/>
      </c>
      <c r="F2035" s="132" t="str">
        <f t="shared" si="35"/>
        <v/>
      </c>
    </row>
    <row r="2036" spans="4:6" x14ac:dyDescent="0.2">
      <c r="D2036" s="130" t="str">
        <f>IF(ISBLANK(A2036),"",VLOOKUP(A2036,'Tabla de equipos'!$B$3:$D$107,3,FALSE))</f>
        <v/>
      </c>
      <c r="F2036" s="132" t="str">
        <f t="shared" si="35"/>
        <v/>
      </c>
    </row>
    <row r="2037" spans="4:6" x14ac:dyDescent="0.2">
      <c r="D2037" s="130" t="str">
        <f>IF(ISBLANK(A2037),"",VLOOKUP(A2037,'Tabla de equipos'!$B$3:$D$107,3,FALSE))</f>
        <v/>
      </c>
      <c r="F2037" s="132" t="str">
        <f t="shared" si="35"/>
        <v/>
      </c>
    </row>
    <row r="2038" spans="4:6" x14ac:dyDescent="0.2">
      <c r="D2038" s="130" t="str">
        <f>IF(ISBLANK(A2038),"",VLOOKUP(A2038,'Tabla de equipos'!$B$3:$D$107,3,FALSE))</f>
        <v/>
      </c>
      <c r="F2038" s="132" t="str">
        <f t="shared" si="35"/>
        <v/>
      </c>
    </row>
    <row r="2039" spans="4:6" x14ac:dyDescent="0.2">
      <c r="D2039" s="130" t="str">
        <f>IF(ISBLANK(A2039),"",VLOOKUP(A2039,'Tabla de equipos'!$B$3:$D$107,3,FALSE))</f>
        <v/>
      </c>
      <c r="F2039" s="132" t="str">
        <f t="shared" si="35"/>
        <v/>
      </c>
    </row>
    <row r="2040" spans="4:6" x14ac:dyDescent="0.2">
      <c r="D2040" s="130" t="str">
        <f>IF(ISBLANK(A2040),"",VLOOKUP(A2040,'Tabla de equipos'!$B$3:$D$107,3,FALSE))</f>
        <v/>
      </c>
      <c r="F2040" s="132" t="str">
        <f t="shared" si="35"/>
        <v/>
      </c>
    </row>
    <row r="2041" spans="4:6" x14ac:dyDescent="0.2">
      <c r="D2041" s="130" t="str">
        <f>IF(ISBLANK(A2041),"",VLOOKUP(A2041,'Tabla de equipos'!$B$3:$D$107,3,FALSE))</f>
        <v/>
      </c>
      <c r="F2041" s="132" t="str">
        <f t="shared" si="35"/>
        <v/>
      </c>
    </row>
    <row r="2042" spans="4:6" x14ac:dyDescent="0.2">
      <c r="D2042" s="130" t="str">
        <f>IF(ISBLANK(A2042),"",VLOOKUP(A2042,'Tabla de equipos'!$B$3:$D$107,3,FALSE))</f>
        <v/>
      </c>
      <c r="F2042" s="132" t="str">
        <f t="shared" si="35"/>
        <v/>
      </c>
    </row>
    <row r="2043" spans="4:6" x14ac:dyDescent="0.2">
      <c r="D2043" s="130" t="str">
        <f>IF(ISBLANK(A2043),"",VLOOKUP(A2043,'Tabla de equipos'!$B$3:$D$107,3,FALSE))</f>
        <v/>
      </c>
      <c r="F2043" s="132" t="str">
        <f t="shared" si="35"/>
        <v/>
      </c>
    </row>
    <row r="2044" spans="4:6" x14ac:dyDescent="0.2">
      <c r="D2044" s="130" t="str">
        <f>IF(ISBLANK(A2044),"",VLOOKUP(A2044,'Tabla de equipos'!$B$3:$D$107,3,FALSE))</f>
        <v/>
      </c>
      <c r="F2044" s="132" t="str">
        <f t="shared" si="35"/>
        <v/>
      </c>
    </row>
    <row r="2045" spans="4:6" x14ac:dyDescent="0.2">
      <c r="D2045" s="130" t="str">
        <f>IF(ISBLANK(A2045),"",VLOOKUP(A2045,'Tabla de equipos'!$B$3:$D$107,3,FALSE))</f>
        <v/>
      </c>
      <c r="F2045" s="132" t="str">
        <f t="shared" si="35"/>
        <v/>
      </c>
    </row>
    <row r="2046" spans="4:6" x14ac:dyDescent="0.2">
      <c r="D2046" s="130" t="str">
        <f>IF(ISBLANK(A2046),"",VLOOKUP(A2046,'Tabla de equipos'!$B$3:$D$107,3,FALSE))</f>
        <v/>
      </c>
      <c r="F2046" s="132" t="str">
        <f t="shared" si="35"/>
        <v/>
      </c>
    </row>
    <row r="2047" spans="4:6" x14ac:dyDescent="0.2">
      <c r="D2047" s="130" t="str">
        <f>IF(ISBLANK(A2047),"",VLOOKUP(A2047,'Tabla de equipos'!$B$3:$D$107,3,FALSE))</f>
        <v/>
      </c>
      <c r="F2047" s="132" t="str">
        <f t="shared" si="35"/>
        <v/>
      </c>
    </row>
    <row r="2048" spans="4:6" x14ac:dyDescent="0.2">
      <c r="D2048" s="130" t="str">
        <f>IF(ISBLANK(A2048),"",VLOOKUP(A2048,'Tabla de equipos'!$B$3:$D$107,3,FALSE))</f>
        <v/>
      </c>
      <c r="F2048" s="132" t="str">
        <f t="shared" si="35"/>
        <v/>
      </c>
    </row>
    <row r="2049" spans="4:6" x14ac:dyDescent="0.2">
      <c r="D2049" s="130" t="str">
        <f>IF(ISBLANK(A2049),"",VLOOKUP(A2049,'Tabla de equipos'!$B$3:$D$107,3,FALSE))</f>
        <v/>
      </c>
      <c r="F2049" s="132" t="str">
        <f t="shared" si="35"/>
        <v/>
      </c>
    </row>
    <row r="2050" spans="4:6" x14ac:dyDescent="0.2">
      <c r="D2050" s="130" t="str">
        <f>IF(ISBLANK(A2050),"",VLOOKUP(A2050,'Tabla de equipos'!$B$3:$D$107,3,FALSE))</f>
        <v/>
      </c>
      <c r="F2050" s="132" t="str">
        <f t="shared" si="35"/>
        <v/>
      </c>
    </row>
    <row r="2051" spans="4:6" x14ac:dyDescent="0.2">
      <c r="D2051" s="130" t="str">
        <f>IF(ISBLANK(A2051),"",VLOOKUP(A2051,'Tabla de equipos'!$B$3:$D$107,3,FALSE))</f>
        <v/>
      </c>
      <c r="F2051" s="132" t="str">
        <f t="shared" si="35"/>
        <v/>
      </c>
    </row>
    <row r="2052" spans="4:6" x14ac:dyDescent="0.2">
      <c r="D2052" s="130" t="str">
        <f>IF(ISBLANK(A2052),"",VLOOKUP(A2052,'Tabla de equipos'!$B$3:$D$107,3,FALSE))</f>
        <v/>
      </c>
      <c r="F2052" s="132" t="str">
        <f t="shared" si="35"/>
        <v/>
      </c>
    </row>
    <row r="2053" spans="4:6" x14ac:dyDescent="0.2">
      <c r="D2053" s="130" t="str">
        <f>IF(ISBLANK(A2053),"",VLOOKUP(A2053,'Tabla de equipos'!$B$3:$D$107,3,FALSE))</f>
        <v/>
      </c>
      <c r="F2053" s="132" t="str">
        <f t="shared" si="35"/>
        <v/>
      </c>
    </row>
    <row r="2054" spans="4:6" x14ac:dyDescent="0.2">
      <c r="D2054" s="130" t="str">
        <f>IF(ISBLANK(A2054),"",VLOOKUP(A2054,'Tabla de equipos'!$B$3:$D$107,3,FALSE))</f>
        <v/>
      </c>
      <c r="F2054" s="132" t="str">
        <f t="shared" si="35"/>
        <v/>
      </c>
    </row>
    <row r="2055" spans="4:6" x14ac:dyDescent="0.2">
      <c r="D2055" s="130" t="str">
        <f>IF(ISBLANK(A2055),"",VLOOKUP(A2055,'Tabla de equipos'!$B$3:$D$107,3,FALSE))</f>
        <v/>
      </c>
      <c r="F2055" s="132" t="str">
        <f t="shared" si="35"/>
        <v/>
      </c>
    </row>
    <row r="2056" spans="4:6" x14ac:dyDescent="0.2">
      <c r="D2056" s="130" t="str">
        <f>IF(ISBLANK(A2056),"",VLOOKUP(A2056,'Tabla de equipos'!$B$3:$D$107,3,FALSE))</f>
        <v/>
      </c>
      <c r="F2056" s="132" t="str">
        <f t="shared" si="35"/>
        <v/>
      </c>
    </row>
    <row r="2057" spans="4:6" x14ac:dyDescent="0.2">
      <c r="D2057" s="130" t="str">
        <f>IF(ISBLANK(A2057),"",VLOOKUP(A2057,'Tabla de equipos'!$B$3:$D$107,3,FALSE))</f>
        <v/>
      </c>
      <c r="F2057" s="132" t="str">
        <f t="shared" si="35"/>
        <v/>
      </c>
    </row>
    <row r="2058" spans="4:6" x14ac:dyDescent="0.2">
      <c r="D2058" s="130" t="str">
        <f>IF(ISBLANK(A2058),"",VLOOKUP(A2058,'Tabla de equipos'!$B$3:$D$107,3,FALSE))</f>
        <v/>
      </c>
      <c r="F2058" s="132" t="str">
        <f t="shared" si="35"/>
        <v/>
      </c>
    </row>
    <row r="2059" spans="4:6" x14ac:dyDescent="0.2">
      <c r="D2059" s="130" t="str">
        <f>IF(ISBLANK(A2059),"",VLOOKUP(A2059,'Tabla de equipos'!$B$3:$D$107,3,FALSE))</f>
        <v/>
      </c>
      <c r="F2059" s="132" t="str">
        <f t="shared" si="35"/>
        <v/>
      </c>
    </row>
    <row r="2060" spans="4:6" x14ac:dyDescent="0.2">
      <c r="D2060" s="130" t="str">
        <f>IF(ISBLANK(A2060),"",VLOOKUP(A2060,'Tabla de equipos'!$B$3:$D$107,3,FALSE))</f>
        <v/>
      </c>
      <c r="F2060" s="132" t="str">
        <f t="shared" si="35"/>
        <v/>
      </c>
    </row>
    <row r="2061" spans="4:6" x14ac:dyDescent="0.2">
      <c r="D2061" s="130" t="str">
        <f>IF(ISBLANK(A2061),"",VLOOKUP(A2061,'Tabla de equipos'!$B$3:$D$107,3,FALSE))</f>
        <v/>
      </c>
      <c r="F2061" s="132" t="str">
        <f t="shared" si="35"/>
        <v/>
      </c>
    </row>
    <row r="2062" spans="4:6" x14ac:dyDescent="0.2">
      <c r="D2062" s="130" t="str">
        <f>IF(ISBLANK(A2062),"",VLOOKUP(A2062,'Tabla de equipos'!$B$3:$D$107,3,FALSE))</f>
        <v/>
      </c>
      <c r="F2062" s="132" t="str">
        <f t="shared" si="35"/>
        <v/>
      </c>
    </row>
    <row r="2063" spans="4:6" x14ac:dyDescent="0.2">
      <c r="D2063" s="130" t="str">
        <f>IF(ISBLANK(A2063),"",VLOOKUP(A2063,'Tabla de equipos'!$B$3:$D$107,3,FALSE))</f>
        <v/>
      </c>
      <c r="F2063" s="132" t="str">
        <f t="shared" si="35"/>
        <v/>
      </c>
    </row>
    <row r="2064" spans="4:6" x14ac:dyDescent="0.2">
      <c r="D2064" s="130" t="str">
        <f>IF(ISBLANK(A2064),"",VLOOKUP(A2064,'Tabla de equipos'!$B$3:$D$107,3,FALSE))</f>
        <v/>
      </c>
      <c r="F2064" s="132" t="str">
        <f t="shared" si="35"/>
        <v/>
      </c>
    </row>
    <row r="2065" spans="4:6" x14ac:dyDescent="0.2">
      <c r="D2065" s="130" t="str">
        <f>IF(ISBLANK(A2065),"",VLOOKUP(A2065,'Tabla de equipos'!$B$3:$D$107,3,FALSE))</f>
        <v/>
      </c>
      <c r="F2065" s="132" t="str">
        <f t="shared" si="35"/>
        <v/>
      </c>
    </row>
    <row r="2066" spans="4:6" x14ac:dyDescent="0.2">
      <c r="D2066" s="130" t="str">
        <f>IF(ISBLANK(A2066),"",VLOOKUP(A2066,'Tabla de equipos'!$B$3:$D$107,3,FALSE))</f>
        <v/>
      </c>
      <c r="F2066" s="132" t="str">
        <f t="shared" si="35"/>
        <v/>
      </c>
    </row>
    <row r="2067" spans="4:6" x14ac:dyDescent="0.2">
      <c r="D2067" s="130" t="str">
        <f>IF(ISBLANK(A2067),"",VLOOKUP(A2067,'Tabla de equipos'!$B$3:$D$107,3,FALSE))</f>
        <v/>
      </c>
      <c r="F2067" s="132" t="str">
        <f t="shared" si="35"/>
        <v/>
      </c>
    </row>
    <row r="2068" spans="4:6" x14ac:dyDescent="0.2">
      <c r="D2068" s="130" t="str">
        <f>IF(ISBLANK(A2068),"",VLOOKUP(A2068,'Tabla de equipos'!$B$3:$D$107,3,FALSE))</f>
        <v/>
      </c>
      <c r="F2068" s="132" t="str">
        <f t="shared" si="35"/>
        <v/>
      </c>
    </row>
    <row r="2069" spans="4:6" x14ac:dyDescent="0.2">
      <c r="D2069" s="130" t="str">
        <f>IF(ISBLANK(A2069),"",VLOOKUP(A2069,'Tabla de equipos'!$B$3:$D$107,3,FALSE))</f>
        <v/>
      </c>
      <c r="F2069" s="132" t="str">
        <f t="shared" si="35"/>
        <v/>
      </c>
    </row>
    <row r="2070" spans="4:6" x14ac:dyDescent="0.2">
      <c r="D2070" s="130" t="str">
        <f>IF(ISBLANK(A2070),"",VLOOKUP(A2070,'Tabla de equipos'!$B$3:$D$107,3,FALSE))</f>
        <v/>
      </c>
      <c r="F2070" s="132" t="str">
        <f t="shared" si="35"/>
        <v/>
      </c>
    </row>
    <row r="2071" spans="4:6" x14ac:dyDescent="0.2">
      <c r="D2071" s="130" t="str">
        <f>IF(ISBLANK(A2071),"",VLOOKUP(A2071,'Tabla de equipos'!$B$3:$D$107,3,FALSE))</f>
        <v/>
      </c>
      <c r="F2071" s="132" t="str">
        <f t="shared" si="35"/>
        <v/>
      </c>
    </row>
    <row r="2072" spans="4:6" x14ac:dyDescent="0.2">
      <c r="D2072" s="130" t="str">
        <f>IF(ISBLANK(A2072),"",VLOOKUP(A2072,'Tabla de equipos'!$B$3:$D$107,3,FALSE))</f>
        <v/>
      </c>
      <c r="F2072" s="132" t="str">
        <f t="shared" si="35"/>
        <v/>
      </c>
    </row>
    <row r="2073" spans="4:6" x14ac:dyDescent="0.2">
      <c r="D2073" s="130" t="str">
        <f>IF(ISBLANK(A2073),"",VLOOKUP(A2073,'Tabla de equipos'!$B$3:$D$107,3,FALSE))</f>
        <v/>
      </c>
      <c r="F2073" s="132" t="str">
        <f t="shared" si="35"/>
        <v/>
      </c>
    </row>
    <row r="2074" spans="4:6" x14ac:dyDescent="0.2">
      <c r="D2074" s="130" t="str">
        <f>IF(ISBLANK(A2074),"",VLOOKUP(A2074,'Tabla de equipos'!$B$3:$D$107,3,FALSE))</f>
        <v/>
      </c>
      <c r="F2074" s="132" t="str">
        <f t="shared" si="35"/>
        <v/>
      </c>
    </row>
    <row r="2075" spans="4:6" x14ac:dyDescent="0.2">
      <c r="D2075" s="130" t="str">
        <f>IF(ISBLANK(A2075),"",VLOOKUP(A2075,'Tabla de equipos'!$B$3:$D$107,3,FALSE))</f>
        <v/>
      </c>
      <c r="F2075" s="132" t="str">
        <f t="shared" si="35"/>
        <v/>
      </c>
    </row>
    <row r="2076" spans="4:6" x14ac:dyDescent="0.2">
      <c r="D2076" s="130" t="str">
        <f>IF(ISBLANK(A2076),"",VLOOKUP(A2076,'Tabla de equipos'!$B$3:$D$107,3,FALSE))</f>
        <v/>
      </c>
      <c r="F2076" s="132" t="str">
        <f t="shared" si="35"/>
        <v/>
      </c>
    </row>
    <row r="2077" spans="4:6" x14ac:dyDescent="0.2">
      <c r="D2077" s="130" t="str">
        <f>IF(ISBLANK(A2077),"",VLOOKUP(A2077,'Tabla de equipos'!$B$3:$D$107,3,FALSE))</f>
        <v/>
      </c>
      <c r="F2077" s="132" t="str">
        <f t="shared" si="35"/>
        <v/>
      </c>
    </row>
    <row r="2078" spans="4:6" x14ac:dyDescent="0.2">
      <c r="D2078" s="130" t="str">
        <f>IF(ISBLANK(A2078),"",VLOOKUP(A2078,'Tabla de equipos'!$B$3:$D$107,3,FALSE))</f>
        <v/>
      </c>
      <c r="F2078" s="132" t="str">
        <f t="shared" si="35"/>
        <v/>
      </c>
    </row>
    <row r="2079" spans="4:6" x14ac:dyDescent="0.2">
      <c r="D2079" s="130" t="str">
        <f>IF(ISBLANK(A2079),"",VLOOKUP(A2079,'Tabla de equipos'!$B$3:$D$107,3,FALSE))</f>
        <v/>
      </c>
      <c r="F2079" s="132" t="str">
        <f t="shared" si="35"/>
        <v/>
      </c>
    </row>
    <row r="2080" spans="4:6" x14ac:dyDescent="0.2">
      <c r="D2080" s="130" t="str">
        <f>IF(ISBLANK(A2080),"",VLOOKUP(A2080,'Tabla de equipos'!$B$3:$D$107,3,FALSE))</f>
        <v/>
      </c>
      <c r="F2080" s="132" t="str">
        <f t="shared" si="35"/>
        <v/>
      </c>
    </row>
    <row r="2081" spans="4:6" x14ac:dyDescent="0.2">
      <c r="D2081" s="130" t="str">
        <f>IF(ISBLANK(A2081),"",VLOOKUP(A2081,'Tabla de equipos'!$B$3:$D$107,3,FALSE))</f>
        <v/>
      </c>
      <c r="F2081" s="132" t="str">
        <f t="shared" si="35"/>
        <v/>
      </c>
    </row>
    <row r="2082" spans="4:6" x14ac:dyDescent="0.2">
      <c r="D2082" s="130" t="str">
        <f>IF(ISBLANK(A2082),"",VLOOKUP(A2082,'Tabla de equipos'!$B$3:$D$107,3,FALSE))</f>
        <v/>
      </c>
      <c r="F2082" s="132" t="str">
        <f t="shared" si="35"/>
        <v/>
      </c>
    </row>
    <row r="2083" spans="4:6" x14ac:dyDescent="0.2">
      <c r="D2083" s="130" t="str">
        <f>IF(ISBLANK(A2083),"",VLOOKUP(A2083,'Tabla de equipos'!$B$3:$D$107,3,FALSE))</f>
        <v/>
      </c>
      <c r="F2083" s="132" t="str">
        <f t="shared" si="35"/>
        <v/>
      </c>
    </row>
    <row r="2084" spans="4:6" x14ac:dyDescent="0.2">
      <c r="D2084" s="130" t="str">
        <f>IF(ISBLANK(A2084),"",VLOOKUP(A2084,'Tabla de equipos'!$B$3:$D$107,3,FALSE))</f>
        <v/>
      </c>
      <c r="F2084" s="132" t="str">
        <f t="shared" si="35"/>
        <v/>
      </c>
    </row>
    <row r="2085" spans="4:6" x14ac:dyDescent="0.2">
      <c r="D2085" s="130" t="str">
        <f>IF(ISBLANK(A2085),"",VLOOKUP(A2085,'Tabla de equipos'!$B$3:$D$107,3,FALSE))</f>
        <v/>
      </c>
      <c r="F2085" s="132" t="str">
        <f t="shared" si="35"/>
        <v/>
      </c>
    </row>
    <row r="2086" spans="4:6" x14ac:dyDescent="0.2">
      <c r="D2086" s="130" t="str">
        <f>IF(ISBLANK(A2086),"",VLOOKUP(A2086,'Tabla de equipos'!$B$3:$D$107,3,FALSE))</f>
        <v/>
      </c>
      <c r="F2086" s="132" t="str">
        <f t="shared" si="35"/>
        <v/>
      </c>
    </row>
    <row r="2087" spans="4:6" x14ac:dyDescent="0.2">
      <c r="D2087" s="130" t="str">
        <f>IF(ISBLANK(A2087),"",VLOOKUP(A2087,'Tabla de equipos'!$B$3:$D$107,3,FALSE))</f>
        <v/>
      </c>
      <c r="F2087" s="132" t="str">
        <f t="shared" si="35"/>
        <v/>
      </c>
    </row>
    <row r="2088" spans="4:6" x14ac:dyDescent="0.2">
      <c r="D2088" s="130" t="str">
        <f>IF(ISBLANK(A2088),"",VLOOKUP(A2088,'Tabla de equipos'!$B$3:$D$107,3,FALSE))</f>
        <v/>
      </c>
      <c r="F2088" s="132" t="str">
        <f t="shared" si="35"/>
        <v/>
      </c>
    </row>
    <row r="2089" spans="4:6" x14ac:dyDescent="0.2">
      <c r="D2089" s="130" t="str">
        <f>IF(ISBLANK(A2089),"",VLOOKUP(A2089,'Tabla de equipos'!$B$3:$D$107,3,FALSE))</f>
        <v/>
      </c>
      <c r="F2089" s="132" t="str">
        <f t="shared" ref="F2089:F2152" si="36">IF(AND(E2089="",A2089=""),"",IF(AND(A2089&lt;&gt;"",E2089=""),"Falta incluir unidades",IF(AND(A2089&lt;&gt;"",E2089&gt;0),"","Falta elegir equipo/soporte")))</f>
        <v/>
      </c>
    </row>
    <row r="2090" spans="4:6" x14ac:dyDescent="0.2">
      <c r="D2090" s="130" t="str">
        <f>IF(ISBLANK(A2090),"",VLOOKUP(A2090,'Tabla de equipos'!$B$3:$D$107,3,FALSE))</f>
        <v/>
      </c>
      <c r="F2090" s="132" t="str">
        <f t="shared" si="36"/>
        <v/>
      </c>
    </row>
    <row r="2091" spans="4:6" x14ac:dyDescent="0.2">
      <c r="D2091" s="130" t="str">
        <f>IF(ISBLANK(A2091),"",VLOOKUP(A2091,'Tabla de equipos'!$B$3:$D$107,3,FALSE))</f>
        <v/>
      </c>
      <c r="F2091" s="132" t="str">
        <f t="shared" si="36"/>
        <v/>
      </c>
    </row>
    <row r="2092" spans="4:6" x14ac:dyDescent="0.2">
      <c r="D2092" s="130" t="str">
        <f>IF(ISBLANK(A2092),"",VLOOKUP(A2092,'Tabla de equipos'!$B$3:$D$107,3,FALSE))</f>
        <v/>
      </c>
      <c r="F2092" s="132" t="str">
        <f t="shared" si="36"/>
        <v/>
      </c>
    </row>
    <row r="2093" spans="4:6" x14ac:dyDescent="0.2">
      <c r="D2093" s="130" t="str">
        <f>IF(ISBLANK(A2093),"",VLOOKUP(A2093,'Tabla de equipos'!$B$3:$D$107,3,FALSE))</f>
        <v/>
      </c>
      <c r="F2093" s="132" t="str">
        <f t="shared" si="36"/>
        <v/>
      </c>
    </row>
    <row r="2094" spans="4:6" x14ac:dyDescent="0.2">
      <c r="D2094" s="130" t="str">
        <f>IF(ISBLANK(A2094),"",VLOOKUP(A2094,'Tabla de equipos'!$B$3:$D$107,3,FALSE))</f>
        <v/>
      </c>
      <c r="F2094" s="132" t="str">
        <f t="shared" si="36"/>
        <v/>
      </c>
    </row>
    <row r="2095" spans="4:6" x14ac:dyDescent="0.2">
      <c r="D2095" s="130" t="str">
        <f>IF(ISBLANK(A2095),"",VLOOKUP(A2095,'Tabla de equipos'!$B$3:$D$107,3,FALSE))</f>
        <v/>
      </c>
      <c r="F2095" s="132" t="str">
        <f t="shared" si="36"/>
        <v/>
      </c>
    </row>
    <row r="2096" spans="4:6" x14ac:dyDescent="0.2">
      <c r="D2096" s="130" t="str">
        <f>IF(ISBLANK(A2096),"",VLOOKUP(A2096,'Tabla de equipos'!$B$3:$D$107,3,FALSE))</f>
        <v/>
      </c>
      <c r="F2096" s="132" t="str">
        <f t="shared" si="36"/>
        <v/>
      </c>
    </row>
    <row r="2097" spans="4:6" x14ac:dyDescent="0.2">
      <c r="D2097" s="130" t="str">
        <f>IF(ISBLANK(A2097),"",VLOOKUP(A2097,'Tabla de equipos'!$B$3:$D$107,3,FALSE))</f>
        <v/>
      </c>
      <c r="F2097" s="132" t="str">
        <f t="shared" si="36"/>
        <v/>
      </c>
    </row>
    <row r="2098" spans="4:6" x14ac:dyDescent="0.2">
      <c r="D2098" s="130" t="str">
        <f>IF(ISBLANK(A2098),"",VLOOKUP(A2098,'Tabla de equipos'!$B$3:$D$107,3,FALSE))</f>
        <v/>
      </c>
      <c r="F2098" s="132" t="str">
        <f t="shared" si="36"/>
        <v/>
      </c>
    </row>
    <row r="2099" spans="4:6" x14ac:dyDescent="0.2">
      <c r="D2099" s="130" t="str">
        <f>IF(ISBLANK(A2099),"",VLOOKUP(A2099,'Tabla de equipos'!$B$3:$D$107,3,FALSE))</f>
        <v/>
      </c>
      <c r="F2099" s="132" t="str">
        <f t="shared" si="36"/>
        <v/>
      </c>
    </row>
    <row r="2100" spans="4:6" x14ac:dyDescent="0.2">
      <c r="D2100" s="130" t="str">
        <f>IF(ISBLANK(A2100),"",VLOOKUP(A2100,'Tabla de equipos'!$B$3:$D$107,3,FALSE))</f>
        <v/>
      </c>
      <c r="F2100" s="132" t="str">
        <f t="shared" si="36"/>
        <v/>
      </c>
    </row>
    <row r="2101" spans="4:6" x14ac:dyDescent="0.2">
      <c r="D2101" s="130" t="str">
        <f>IF(ISBLANK(A2101),"",VLOOKUP(A2101,'Tabla de equipos'!$B$3:$D$107,3,FALSE))</f>
        <v/>
      </c>
      <c r="F2101" s="132" t="str">
        <f t="shared" si="36"/>
        <v/>
      </c>
    </row>
    <row r="2102" spans="4:6" x14ac:dyDescent="0.2">
      <c r="D2102" s="130" t="str">
        <f>IF(ISBLANK(A2102),"",VLOOKUP(A2102,'Tabla de equipos'!$B$3:$D$107,3,FALSE))</f>
        <v/>
      </c>
      <c r="F2102" s="132" t="str">
        <f t="shared" si="36"/>
        <v/>
      </c>
    </row>
    <row r="2103" spans="4:6" x14ac:dyDescent="0.2">
      <c r="D2103" s="130" t="str">
        <f>IF(ISBLANK(A2103),"",VLOOKUP(A2103,'Tabla de equipos'!$B$3:$D$107,3,FALSE))</f>
        <v/>
      </c>
      <c r="F2103" s="132" t="str">
        <f t="shared" si="36"/>
        <v/>
      </c>
    </row>
    <row r="2104" spans="4:6" x14ac:dyDescent="0.2">
      <c r="D2104" s="130" t="str">
        <f>IF(ISBLANK(A2104),"",VLOOKUP(A2104,'Tabla de equipos'!$B$3:$D$107,3,FALSE))</f>
        <v/>
      </c>
      <c r="F2104" s="132" t="str">
        <f t="shared" si="36"/>
        <v/>
      </c>
    </row>
    <row r="2105" spans="4:6" x14ac:dyDescent="0.2">
      <c r="D2105" s="130" t="str">
        <f>IF(ISBLANK(A2105),"",VLOOKUP(A2105,'Tabla de equipos'!$B$3:$D$107,3,FALSE))</f>
        <v/>
      </c>
      <c r="F2105" s="132" t="str">
        <f t="shared" si="36"/>
        <v/>
      </c>
    </row>
    <row r="2106" spans="4:6" x14ac:dyDescent="0.2">
      <c r="D2106" s="130" t="str">
        <f>IF(ISBLANK(A2106),"",VLOOKUP(A2106,'Tabla de equipos'!$B$3:$D$107,3,FALSE))</f>
        <v/>
      </c>
      <c r="F2106" s="132" t="str">
        <f t="shared" si="36"/>
        <v/>
      </c>
    </row>
    <row r="2107" spans="4:6" x14ac:dyDescent="0.2">
      <c r="D2107" s="130" t="str">
        <f>IF(ISBLANK(A2107),"",VLOOKUP(A2107,'Tabla de equipos'!$B$3:$D$107,3,FALSE))</f>
        <v/>
      </c>
      <c r="F2107" s="132" t="str">
        <f t="shared" si="36"/>
        <v/>
      </c>
    </row>
    <row r="2108" spans="4:6" x14ac:dyDescent="0.2">
      <c r="D2108" s="130" t="str">
        <f>IF(ISBLANK(A2108),"",VLOOKUP(A2108,'Tabla de equipos'!$B$3:$D$107,3,FALSE))</f>
        <v/>
      </c>
      <c r="F2108" s="132" t="str">
        <f t="shared" si="36"/>
        <v/>
      </c>
    </row>
    <row r="2109" spans="4:6" x14ac:dyDescent="0.2">
      <c r="D2109" s="130" t="str">
        <f>IF(ISBLANK(A2109),"",VLOOKUP(A2109,'Tabla de equipos'!$B$3:$D$107,3,FALSE))</f>
        <v/>
      </c>
      <c r="F2109" s="132" t="str">
        <f t="shared" si="36"/>
        <v/>
      </c>
    </row>
    <row r="2110" spans="4:6" x14ac:dyDescent="0.2">
      <c r="D2110" s="130" t="str">
        <f>IF(ISBLANK(A2110),"",VLOOKUP(A2110,'Tabla de equipos'!$B$3:$D$107,3,FALSE))</f>
        <v/>
      </c>
      <c r="F2110" s="132" t="str">
        <f t="shared" si="36"/>
        <v/>
      </c>
    </row>
    <row r="2111" spans="4:6" x14ac:dyDescent="0.2">
      <c r="D2111" s="130" t="str">
        <f>IF(ISBLANK(A2111),"",VLOOKUP(A2111,'Tabla de equipos'!$B$3:$D$107,3,FALSE))</f>
        <v/>
      </c>
      <c r="F2111" s="132" t="str">
        <f t="shared" si="36"/>
        <v/>
      </c>
    </row>
    <row r="2112" spans="4:6" x14ac:dyDescent="0.2">
      <c r="D2112" s="130" t="str">
        <f>IF(ISBLANK(A2112),"",VLOOKUP(A2112,'Tabla de equipos'!$B$3:$D$107,3,FALSE))</f>
        <v/>
      </c>
      <c r="F2112" s="132" t="str">
        <f t="shared" si="36"/>
        <v/>
      </c>
    </row>
    <row r="2113" spans="4:6" x14ac:dyDescent="0.2">
      <c r="D2113" s="130" t="str">
        <f>IF(ISBLANK(A2113),"",VLOOKUP(A2113,'Tabla de equipos'!$B$3:$D$107,3,FALSE))</f>
        <v/>
      </c>
      <c r="F2113" s="132" t="str">
        <f t="shared" si="36"/>
        <v/>
      </c>
    </row>
    <row r="2114" spans="4:6" x14ac:dyDescent="0.2">
      <c r="D2114" s="130" t="str">
        <f>IF(ISBLANK(A2114),"",VLOOKUP(A2114,'Tabla de equipos'!$B$3:$D$107,3,FALSE))</f>
        <v/>
      </c>
      <c r="F2114" s="132" t="str">
        <f t="shared" si="36"/>
        <v/>
      </c>
    </row>
    <row r="2115" spans="4:6" x14ac:dyDescent="0.2">
      <c r="D2115" s="130" t="str">
        <f>IF(ISBLANK(A2115),"",VLOOKUP(A2115,'Tabla de equipos'!$B$3:$D$107,3,FALSE))</f>
        <v/>
      </c>
      <c r="F2115" s="132" t="str">
        <f t="shared" si="36"/>
        <v/>
      </c>
    </row>
    <row r="2116" spans="4:6" x14ac:dyDescent="0.2">
      <c r="D2116" s="130" t="str">
        <f>IF(ISBLANK(A2116),"",VLOOKUP(A2116,'Tabla de equipos'!$B$3:$D$107,3,FALSE))</f>
        <v/>
      </c>
      <c r="F2116" s="132" t="str">
        <f t="shared" si="36"/>
        <v/>
      </c>
    </row>
    <row r="2117" spans="4:6" x14ac:dyDescent="0.2">
      <c r="D2117" s="130" t="str">
        <f>IF(ISBLANK(A2117),"",VLOOKUP(A2117,'Tabla de equipos'!$B$3:$D$107,3,FALSE))</f>
        <v/>
      </c>
      <c r="F2117" s="132" t="str">
        <f t="shared" si="36"/>
        <v/>
      </c>
    </row>
    <row r="2118" spans="4:6" x14ac:dyDescent="0.2">
      <c r="D2118" s="130" t="str">
        <f>IF(ISBLANK(A2118),"",VLOOKUP(A2118,'Tabla de equipos'!$B$3:$D$107,3,FALSE))</f>
        <v/>
      </c>
      <c r="F2118" s="132" t="str">
        <f t="shared" si="36"/>
        <v/>
      </c>
    </row>
    <row r="2119" spans="4:6" x14ac:dyDescent="0.2">
      <c r="D2119" s="130" t="str">
        <f>IF(ISBLANK(A2119),"",VLOOKUP(A2119,'Tabla de equipos'!$B$3:$D$107,3,FALSE))</f>
        <v/>
      </c>
      <c r="F2119" s="132" t="str">
        <f t="shared" si="36"/>
        <v/>
      </c>
    </row>
    <row r="2120" spans="4:6" x14ac:dyDescent="0.2">
      <c r="D2120" s="130" t="str">
        <f>IF(ISBLANK(A2120),"",VLOOKUP(A2120,'Tabla de equipos'!$B$3:$D$107,3,FALSE))</f>
        <v/>
      </c>
      <c r="F2120" s="132" t="str">
        <f t="shared" si="36"/>
        <v/>
      </c>
    </row>
    <row r="2121" spans="4:6" x14ac:dyDescent="0.2">
      <c r="D2121" s="130" t="str">
        <f>IF(ISBLANK(A2121),"",VLOOKUP(A2121,'Tabla de equipos'!$B$3:$D$107,3,FALSE))</f>
        <v/>
      </c>
      <c r="F2121" s="132" t="str">
        <f t="shared" si="36"/>
        <v/>
      </c>
    </row>
    <row r="2122" spans="4:6" x14ac:dyDescent="0.2">
      <c r="D2122" s="130" t="str">
        <f>IF(ISBLANK(A2122),"",VLOOKUP(A2122,'Tabla de equipos'!$B$3:$D$107,3,FALSE))</f>
        <v/>
      </c>
      <c r="F2122" s="132" t="str">
        <f t="shared" si="36"/>
        <v/>
      </c>
    </row>
    <row r="2123" spans="4:6" x14ac:dyDescent="0.2">
      <c r="D2123" s="130" t="str">
        <f>IF(ISBLANK(A2123),"",VLOOKUP(A2123,'Tabla de equipos'!$B$3:$D$107,3,FALSE))</f>
        <v/>
      </c>
      <c r="F2123" s="132" t="str">
        <f t="shared" si="36"/>
        <v/>
      </c>
    </row>
    <row r="2124" spans="4:6" x14ac:dyDescent="0.2">
      <c r="D2124" s="130" t="str">
        <f>IF(ISBLANK(A2124),"",VLOOKUP(A2124,'Tabla de equipos'!$B$3:$D$107,3,FALSE))</f>
        <v/>
      </c>
      <c r="F2124" s="132" t="str">
        <f t="shared" si="36"/>
        <v/>
      </c>
    </row>
    <row r="2125" spans="4:6" x14ac:dyDescent="0.2">
      <c r="D2125" s="130" t="str">
        <f>IF(ISBLANK(A2125),"",VLOOKUP(A2125,'Tabla de equipos'!$B$3:$D$107,3,FALSE))</f>
        <v/>
      </c>
      <c r="F2125" s="132" t="str">
        <f t="shared" si="36"/>
        <v/>
      </c>
    </row>
    <row r="2126" spans="4:6" x14ac:dyDescent="0.2">
      <c r="D2126" s="130" t="str">
        <f>IF(ISBLANK(A2126),"",VLOOKUP(A2126,'Tabla de equipos'!$B$3:$D$107,3,FALSE))</f>
        <v/>
      </c>
      <c r="F2126" s="132" t="str">
        <f t="shared" si="36"/>
        <v/>
      </c>
    </row>
    <row r="2127" spans="4:6" x14ac:dyDescent="0.2">
      <c r="D2127" s="130" t="str">
        <f>IF(ISBLANK(A2127),"",VLOOKUP(A2127,'Tabla de equipos'!$B$3:$D$107,3,FALSE))</f>
        <v/>
      </c>
      <c r="F2127" s="132" t="str">
        <f t="shared" si="36"/>
        <v/>
      </c>
    </row>
    <row r="2128" spans="4:6" x14ac:dyDescent="0.2">
      <c r="D2128" s="130" t="str">
        <f>IF(ISBLANK(A2128),"",VLOOKUP(A2128,'Tabla de equipos'!$B$3:$D$107,3,FALSE))</f>
        <v/>
      </c>
      <c r="F2128" s="132" t="str">
        <f t="shared" si="36"/>
        <v/>
      </c>
    </row>
    <row r="2129" spans="4:6" x14ac:dyDescent="0.2">
      <c r="D2129" s="130" t="str">
        <f>IF(ISBLANK(A2129),"",VLOOKUP(A2129,'Tabla de equipos'!$B$3:$D$107,3,FALSE))</f>
        <v/>
      </c>
      <c r="F2129" s="132" t="str">
        <f t="shared" si="36"/>
        <v/>
      </c>
    </row>
    <row r="2130" spans="4:6" x14ac:dyDescent="0.2">
      <c r="D2130" s="130" t="str">
        <f>IF(ISBLANK(A2130),"",VLOOKUP(A2130,'Tabla de equipos'!$B$3:$D$107,3,FALSE))</f>
        <v/>
      </c>
      <c r="F2130" s="132" t="str">
        <f t="shared" si="36"/>
        <v/>
      </c>
    </row>
    <row r="2131" spans="4:6" x14ac:dyDescent="0.2">
      <c r="D2131" s="130" t="str">
        <f>IF(ISBLANK(A2131),"",VLOOKUP(A2131,'Tabla de equipos'!$B$3:$D$107,3,FALSE))</f>
        <v/>
      </c>
      <c r="F2131" s="132" t="str">
        <f t="shared" si="36"/>
        <v/>
      </c>
    </row>
    <row r="2132" spans="4:6" x14ac:dyDescent="0.2">
      <c r="D2132" s="130" t="str">
        <f>IF(ISBLANK(A2132),"",VLOOKUP(A2132,'Tabla de equipos'!$B$3:$D$107,3,FALSE))</f>
        <v/>
      </c>
      <c r="F2132" s="132" t="str">
        <f t="shared" si="36"/>
        <v/>
      </c>
    </row>
    <row r="2133" spans="4:6" x14ac:dyDescent="0.2">
      <c r="D2133" s="130" t="str">
        <f>IF(ISBLANK(A2133),"",VLOOKUP(A2133,'Tabla de equipos'!$B$3:$D$107,3,FALSE))</f>
        <v/>
      </c>
      <c r="F2133" s="132" t="str">
        <f t="shared" si="36"/>
        <v/>
      </c>
    </row>
    <row r="2134" spans="4:6" x14ac:dyDescent="0.2">
      <c r="D2134" s="130" t="str">
        <f>IF(ISBLANK(A2134),"",VLOOKUP(A2134,'Tabla de equipos'!$B$3:$D$107,3,FALSE))</f>
        <v/>
      </c>
      <c r="F2134" s="132" t="str">
        <f t="shared" si="36"/>
        <v/>
      </c>
    </row>
    <row r="2135" spans="4:6" x14ac:dyDescent="0.2">
      <c r="D2135" s="130" t="str">
        <f>IF(ISBLANK(A2135),"",VLOOKUP(A2135,'Tabla de equipos'!$B$3:$D$107,3,FALSE))</f>
        <v/>
      </c>
      <c r="F2135" s="132" t="str">
        <f t="shared" si="36"/>
        <v/>
      </c>
    </row>
    <row r="2136" spans="4:6" x14ac:dyDescent="0.2">
      <c r="D2136" s="130" t="str">
        <f>IF(ISBLANK(A2136),"",VLOOKUP(A2136,'Tabla de equipos'!$B$3:$D$107,3,FALSE))</f>
        <v/>
      </c>
      <c r="F2136" s="132" t="str">
        <f t="shared" si="36"/>
        <v/>
      </c>
    </row>
    <row r="2137" spans="4:6" x14ac:dyDescent="0.2">
      <c r="D2137" s="130" t="str">
        <f>IF(ISBLANK(A2137),"",VLOOKUP(A2137,'Tabla de equipos'!$B$3:$D$107,3,FALSE))</f>
        <v/>
      </c>
      <c r="F2137" s="132" t="str">
        <f t="shared" si="36"/>
        <v/>
      </c>
    </row>
    <row r="2138" spans="4:6" x14ac:dyDescent="0.2">
      <c r="D2138" s="130" t="str">
        <f>IF(ISBLANK(A2138),"",VLOOKUP(A2138,'Tabla de equipos'!$B$3:$D$107,3,FALSE))</f>
        <v/>
      </c>
      <c r="F2138" s="132" t="str">
        <f t="shared" si="36"/>
        <v/>
      </c>
    </row>
    <row r="2139" spans="4:6" x14ac:dyDescent="0.2">
      <c r="D2139" s="130" t="str">
        <f>IF(ISBLANK(A2139),"",VLOOKUP(A2139,'Tabla de equipos'!$B$3:$D$107,3,FALSE))</f>
        <v/>
      </c>
      <c r="F2139" s="132" t="str">
        <f t="shared" si="36"/>
        <v/>
      </c>
    </row>
    <row r="2140" spans="4:6" x14ac:dyDescent="0.2">
      <c r="D2140" s="130" t="str">
        <f>IF(ISBLANK(A2140),"",VLOOKUP(A2140,'Tabla de equipos'!$B$3:$D$107,3,FALSE))</f>
        <v/>
      </c>
      <c r="F2140" s="132" t="str">
        <f t="shared" si="36"/>
        <v/>
      </c>
    </row>
    <row r="2141" spans="4:6" x14ac:dyDescent="0.2">
      <c r="D2141" s="130" t="str">
        <f>IF(ISBLANK(A2141),"",VLOOKUP(A2141,'Tabla de equipos'!$B$3:$D$107,3,FALSE))</f>
        <v/>
      </c>
      <c r="F2141" s="132" t="str">
        <f t="shared" si="36"/>
        <v/>
      </c>
    </row>
    <row r="2142" spans="4:6" x14ac:dyDescent="0.2">
      <c r="D2142" s="130" t="str">
        <f>IF(ISBLANK(A2142),"",VLOOKUP(A2142,'Tabla de equipos'!$B$3:$D$107,3,FALSE))</f>
        <v/>
      </c>
      <c r="F2142" s="132" t="str">
        <f t="shared" si="36"/>
        <v/>
      </c>
    </row>
    <row r="2143" spans="4:6" x14ac:dyDescent="0.2">
      <c r="D2143" s="130" t="str">
        <f>IF(ISBLANK(A2143),"",VLOOKUP(A2143,'Tabla de equipos'!$B$3:$D$107,3,FALSE))</f>
        <v/>
      </c>
      <c r="F2143" s="132" t="str">
        <f t="shared" si="36"/>
        <v/>
      </c>
    </row>
    <row r="2144" spans="4:6" x14ac:dyDescent="0.2">
      <c r="D2144" s="130" t="str">
        <f>IF(ISBLANK(A2144),"",VLOOKUP(A2144,'Tabla de equipos'!$B$3:$D$107,3,FALSE))</f>
        <v/>
      </c>
      <c r="F2144" s="132" t="str">
        <f t="shared" si="36"/>
        <v/>
      </c>
    </row>
    <row r="2145" spans="4:6" x14ac:dyDescent="0.2">
      <c r="D2145" s="130" t="str">
        <f>IF(ISBLANK(A2145),"",VLOOKUP(A2145,'Tabla de equipos'!$B$3:$D$107,3,FALSE))</f>
        <v/>
      </c>
      <c r="F2145" s="132" t="str">
        <f t="shared" si="36"/>
        <v/>
      </c>
    </row>
    <row r="2146" spans="4:6" x14ac:dyDescent="0.2">
      <c r="D2146" s="130" t="str">
        <f>IF(ISBLANK(A2146),"",VLOOKUP(A2146,'Tabla de equipos'!$B$3:$D$107,3,FALSE))</f>
        <v/>
      </c>
      <c r="F2146" s="132" t="str">
        <f t="shared" si="36"/>
        <v/>
      </c>
    </row>
    <row r="2147" spans="4:6" x14ac:dyDescent="0.2">
      <c r="D2147" s="130" t="str">
        <f>IF(ISBLANK(A2147),"",VLOOKUP(A2147,'Tabla de equipos'!$B$3:$D$107,3,FALSE))</f>
        <v/>
      </c>
      <c r="F2147" s="132" t="str">
        <f t="shared" si="36"/>
        <v/>
      </c>
    </row>
    <row r="2148" spans="4:6" x14ac:dyDescent="0.2">
      <c r="D2148" s="130" t="str">
        <f>IF(ISBLANK(A2148),"",VLOOKUP(A2148,'Tabla de equipos'!$B$3:$D$107,3,FALSE))</f>
        <v/>
      </c>
      <c r="F2148" s="132" t="str">
        <f t="shared" si="36"/>
        <v/>
      </c>
    </row>
    <row r="2149" spans="4:6" x14ac:dyDescent="0.2">
      <c r="D2149" s="130" t="str">
        <f>IF(ISBLANK(A2149),"",VLOOKUP(A2149,'Tabla de equipos'!$B$3:$D$107,3,FALSE))</f>
        <v/>
      </c>
      <c r="F2149" s="132" t="str">
        <f t="shared" si="36"/>
        <v/>
      </c>
    </row>
    <row r="2150" spans="4:6" x14ac:dyDescent="0.2">
      <c r="D2150" s="130" t="str">
        <f>IF(ISBLANK(A2150),"",VLOOKUP(A2150,'Tabla de equipos'!$B$3:$D$107,3,FALSE))</f>
        <v/>
      </c>
      <c r="F2150" s="132" t="str">
        <f t="shared" si="36"/>
        <v/>
      </c>
    </row>
    <row r="2151" spans="4:6" x14ac:dyDescent="0.2">
      <c r="D2151" s="130" t="str">
        <f>IF(ISBLANK(A2151),"",VLOOKUP(A2151,'Tabla de equipos'!$B$3:$D$107,3,FALSE))</f>
        <v/>
      </c>
      <c r="F2151" s="132" t="str">
        <f t="shared" si="36"/>
        <v/>
      </c>
    </row>
    <row r="2152" spans="4:6" x14ac:dyDescent="0.2">
      <c r="D2152" s="130" t="str">
        <f>IF(ISBLANK(A2152),"",VLOOKUP(A2152,'Tabla de equipos'!$B$3:$D$107,3,FALSE))</f>
        <v/>
      </c>
      <c r="F2152" s="132" t="str">
        <f t="shared" si="36"/>
        <v/>
      </c>
    </row>
    <row r="2153" spans="4:6" x14ac:dyDescent="0.2">
      <c r="D2153" s="130" t="str">
        <f>IF(ISBLANK(A2153),"",VLOOKUP(A2153,'Tabla de equipos'!$B$3:$D$107,3,FALSE))</f>
        <v/>
      </c>
      <c r="F2153" s="132" t="str">
        <f t="shared" ref="F2153:F2216" si="37">IF(AND(E2153="",A2153=""),"",IF(AND(A2153&lt;&gt;"",E2153=""),"Falta incluir unidades",IF(AND(A2153&lt;&gt;"",E2153&gt;0),"","Falta elegir equipo/soporte")))</f>
        <v/>
      </c>
    </row>
    <row r="2154" spans="4:6" x14ac:dyDescent="0.2">
      <c r="D2154" s="130" t="str">
        <f>IF(ISBLANK(A2154),"",VLOOKUP(A2154,'Tabla de equipos'!$B$3:$D$107,3,FALSE))</f>
        <v/>
      </c>
      <c r="F2154" s="132" t="str">
        <f t="shared" si="37"/>
        <v/>
      </c>
    </row>
    <row r="2155" spans="4:6" x14ac:dyDescent="0.2">
      <c r="D2155" s="130" t="str">
        <f>IF(ISBLANK(A2155),"",VLOOKUP(A2155,'Tabla de equipos'!$B$3:$D$107,3,FALSE))</f>
        <v/>
      </c>
      <c r="F2155" s="132" t="str">
        <f t="shared" si="37"/>
        <v/>
      </c>
    </row>
    <row r="2156" spans="4:6" x14ac:dyDescent="0.2">
      <c r="D2156" s="130" t="str">
        <f>IF(ISBLANK(A2156),"",VLOOKUP(A2156,'Tabla de equipos'!$B$3:$D$107,3,FALSE))</f>
        <v/>
      </c>
      <c r="F2156" s="132" t="str">
        <f t="shared" si="37"/>
        <v/>
      </c>
    </row>
    <row r="2157" spans="4:6" x14ac:dyDescent="0.2">
      <c r="D2157" s="130" t="str">
        <f>IF(ISBLANK(A2157),"",VLOOKUP(A2157,'Tabla de equipos'!$B$3:$D$107,3,FALSE))</f>
        <v/>
      </c>
      <c r="F2157" s="132" t="str">
        <f t="shared" si="37"/>
        <v/>
      </c>
    </row>
    <row r="2158" spans="4:6" x14ac:dyDescent="0.2">
      <c r="D2158" s="130" t="str">
        <f>IF(ISBLANK(A2158),"",VLOOKUP(A2158,'Tabla de equipos'!$B$3:$D$107,3,FALSE))</f>
        <v/>
      </c>
      <c r="F2158" s="132" t="str">
        <f t="shared" si="37"/>
        <v/>
      </c>
    </row>
    <row r="2159" spans="4:6" x14ac:dyDescent="0.2">
      <c r="D2159" s="130" t="str">
        <f>IF(ISBLANK(A2159),"",VLOOKUP(A2159,'Tabla de equipos'!$B$3:$D$107,3,FALSE))</f>
        <v/>
      </c>
      <c r="F2159" s="132" t="str">
        <f t="shared" si="37"/>
        <v/>
      </c>
    </row>
    <row r="2160" spans="4:6" x14ac:dyDescent="0.2">
      <c r="D2160" s="130" t="str">
        <f>IF(ISBLANK(A2160),"",VLOOKUP(A2160,'Tabla de equipos'!$B$3:$D$107,3,FALSE))</f>
        <v/>
      </c>
      <c r="F2160" s="132" t="str">
        <f t="shared" si="37"/>
        <v/>
      </c>
    </row>
    <row r="2161" spans="4:6" x14ac:dyDescent="0.2">
      <c r="D2161" s="130" t="str">
        <f>IF(ISBLANK(A2161),"",VLOOKUP(A2161,'Tabla de equipos'!$B$3:$D$107,3,FALSE))</f>
        <v/>
      </c>
      <c r="F2161" s="132" t="str">
        <f t="shared" si="37"/>
        <v/>
      </c>
    </row>
    <row r="2162" spans="4:6" x14ac:dyDescent="0.2">
      <c r="D2162" s="130" t="str">
        <f>IF(ISBLANK(A2162),"",VLOOKUP(A2162,'Tabla de equipos'!$B$3:$D$107,3,FALSE))</f>
        <v/>
      </c>
      <c r="F2162" s="132" t="str">
        <f t="shared" si="37"/>
        <v/>
      </c>
    </row>
    <row r="2163" spans="4:6" x14ac:dyDescent="0.2">
      <c r="D2163" s="130" t="str">
        <f>IF(ISBLANK(A2163),"",VLOOKUP(A2163,'Tabla de equipos'!$B$3:$D$107,3,FALSE))</f>
        <v/>
      </c>
      <c r="F2163" s="132" t="str">
        <f t="shared" si="37"/>
        <v/>
      </c>
    </row>
    <row r="2164" spans="4:6" x14ac:dyDescent="0.2">
      <c r="D2164" s="130" t="str">
        <f>IF(ISBLANK(A2164),"",VLOOKUP(A2164,'Tabla de equipos'!$B$3:$D$107,3,FALSE))</f>
        <v/>
      </c>
      <c r="F2164" s="132" t="str">
        <f t="shared" si="37"/>
        <v/>
      </c>
    </row>
    <row r="2165" spans="4:6" x14ac:dyDescent="0.2">
      <c r="D2165" s="130" t="str">
        <f>IF(ISBLANK(A2165),"",VLOOKUP(A2165,'Tabla de equipos'!$B$3:$D$107,3,FALSE))</f>
        <v/>
      </c>
      <c r="F2165" s="132" t="str">
        <f t="shared" si="37"/>
        <v/>
      </c>
    </row>
    <row r="2166" spans="4:6" x14ac:dyDescent="0.2">
      <c r="D2166" s="130" t="str">
        <f>IF(ISBLANK(A2166),"",VLOOKUP(A2166,'Tabla de equipos'!$B$3:$D$107,3,FALSE))</f>
        <v/>
      </c>
      <c r="F2166" s="132" t="str">
        <f t="shared" si="37"/>
        <v/>
      </c>
    </row>
    <row r="2167" spans="4:6" x14ac:dyDescent="0.2">
      <c r="D2167" s="130" t="str">
        <f>IF(ISBLANK(A2167),"",VLOOKUP(A2167,'Tabla de equipos'!$B$3:$D$107,3,FALSE))</f>
        <v/>
      </c>
      <c r="F2167" s="132" t="str">
        <f t="shared" si="37"/>
        <v/>
      </c>
    </row>
    <row r="2168" spans="4:6" x14ac:dyDescent="0.2">
      <c r="D2168" s="130" t="str">
        <f>IF(ISBLANK(A2168),"",VLOOKUP(A2168,'Tabla de equipos'!$B$3:$D$107,3,FALSE))</f>
        <v/>
      </c>
      <c r="F2168" s="132" t="str">
        <f t="shared" si="37"/>
        <v/>
      </c>
    </row>
    <row r="2169" spans="4:6" x14ac:dyDescent="0.2">
      <c r="D2169" s="130" t="str">
        <f>IF(ISBLANK(A2169),"",VLOOKUP(A2169,'Tabla de equipos'!$B$3:$D$107,3,FALSE))</f>
        <v/>
      </c>
      <c r="F2169" s="132" t="str">
        <f t="shared" si="37"/>
        <v/>
      </c>
    </row>
    <row r="2170" spans="4:6" x14ac:dyDescent="0.2">
      <c r="D2170" s="130" t="str">
        <f>IF(ISBLANK(A2170),"",VLOOKUP(A2170,'Tabla de equipos'!$B$3:$D$107,3,FALSE))</f>
        <v/>
      </c>
      <c r="F2170" s="132" t="str">
        <f t="shared" si="37"/>
        <v/>
      </c>
    </row>
    <row r="2171" spans="4:6" x14ac:dyDescent="0.2">
      <c r="D2171" s="130" t="str">
        <f>IF(ISBLANK(A2171),"",VLOOKUP(A2171,'Tabla de equipos'!$B$3:$D$107,3,FALSE))</f>
        <v/>
      </c>
      <c r="F2171" s="132" t="str">
        <f t="shared" si="37"/>
        <v/>
      </c>
    </row>
    <row r="2172" spans="4:6" x14ac:dyDescent="0.2">
      <c r="D2172" s="130" t="str">
        <f>IF(ISBLANK(A2172),"",VLOOKUP(A2172,'Tabla de equipos'!$B$3:$D$107,3,FALSE))</f>
        <v/>
      </c>
      <c r="F2172" s="132" t="str">
        <f t="shared" si="37"/>
        <v/>
      </c>
    </row>
    <row r="2173" spans="4:6" x14ac:dyDescent="0.2">
      <c r="D2173" s="130" t="str">
        <f>IF(ISBLANK(A2173),"",VLOOKUP(A2173,'Tabla de equipos'!$B$3:$D$107,3,FALSE))</f>
        <v/>
      </c>
      <c r="F2173" s="132" t="str">
        <f t="shared" si="37"/>
        <v/>
      </c>
    </row>
    <row r="2174" spans="4:6" x14ac:dyDescent="0.2">
      <c r="D2174" s="130" t="str">
        <f>IF(ISBLANK(A2174),"",VLOOKUP(A2174,'Tabla de equipos'!$B$3:$D$107,3,FALSE))</f>
        <v/>
      </c>
      <c r="F2174" s="132" t="str">
        <f t="shared" si="37"/>
        <v/>
      </c>
    </row>
    <row r="2175" spans="4:6" x14ac:dyDescent="0.2">
      <c r="D2175" s="130" t="str">
        <f>IF(ISBLANK(A2175),"",VLOOKUP(A2175,'Tabla de equipos'!$B$3:$D$107,3,FALSE))</f>
        <v/>
      </c>
      <c r="F2175" s="132" t="str">
        <f t="shared" si="37"/>
        <v/>
      </c>
    </row>
    <row r="2176" spans="4:6" x14ac:dyDescent="0.2">
      <c r="D2176" s="130" t="str">
        <f>IF(ISBLANK(A2176),"",VLOOKUP(A2176,'Tabla de equipos'!$B$3:$D$107,3,FALSE))</f>
        <v/>
      </c>
      <c r="F2176" s="132" t="str">
        <f t="shared" si="37"/>
        <v/>
      </c>
    </row>
    <row r="2177" spans="4:6" x14ac:dyDescent="0.2">
      <c r="D2177" s="130" t="str">
        <f>IF(ISBLANK(A2177),"",VLOOKUP(A2177,'Tabla de equipos'!$B$3:$D$107,3,FALSE))</f>
        <v/>
      </c>
      <c r="F2177" s="132" t="str">
        <f t="shared" si="37"/>
        <v/>
      </c>
    </row>
    <row r="2178" spans="4:6" x14ac:dyDescent="0.2">
      <c r="D2178" s="130" t="str">
        <f>IF(ISBLANK(A2178),"",VLOOKUP(A2178,'Tabla de equipos'!$B$3:$D$107,3,FALSE))</f>
        <v/>
      </c>
      <c r="F2178" s="132" t="str">
        <f t="shared" si="37"/>
        <v/>
      </c>
    </row>
    <row r="2179" spans="4:6" x14ac:dyDescent="0.2">
      <c r="D2179" s="130" t="str">
        <f>IF(ISBLANK(A2179),"",VLOOKUP(A2179,'Tabla de equipos'!$B$3:$D$107,3,FALSE))</f>
        <v/>
      </c>
      <c r="F2179" s="132" t="str">
        <f t="shared" si="37"/>
        <v/>
      </c>
    </row>
    <row r="2180" spans="4:6" x14ac:dyDescent="0.2">
      <c r="D2180" s="130" t="str">
        <f>IF(ISBLANK(A2180),"",VLOOKUP(A2180,'Tabla de equipos'!$B$3:$D$107,3,FALSE))</f>
        <v/>
      </c>
      <c r="F2180" s="132" t="str">
        <f t="shared" si="37"/>
        <v/>
      </c>
    </row>
    <row r="2181" spans="4:6" x14ac:dyDescent="0.2">
      <c r="D2181" s="130" t="str">
        <f>IF(ISBLANK(A2181),"",VLOOKUP(A2181,'Tabla de equipos'!$B$3:$D$107,3,FALSE))</f>
        <v/>
      </c>
      <c r="F2181" s="132" t="str">
        <f t="shared" si="37"/>
        <v/>
      </c>
    </row>
    <row r="2182" spans="4:6" x14ac:dyDescent="0.2">
      <c r="D2182" s="130" t="str">
        <f>IF(ISBLANK(A2182),"",VLOOKUP(A2182,'Tabla de equipos'!$B$3:$D$107,3,FALSE))</f>
        <v/>
      </c>
      <c r="F2182" s="132" t="str">
        <f t="shared" si="37"/>
        <v/>
      </c>
    </row>
    <row r="2183" spans="4:6" x14ac:dyDescent="0.2">
      <c r="D2183" s="130" t="str">
        <f>IF(ISBLANK(A2183),"",VLOOKUP(A2183,'Tabla de equipos'!$B$3:$D$107,3,FALSE))</f>
        <v/>
      </c>
      <c r="F2183" s="132" t="str">
        <f t="shared" si="37"/>
        <v/>
      </c>
    </row>
    <row r="2184" spans="4:6" x14ac:dyDescent="0.2">
      <c r="D2184" s="130" t="str">
        <f>IF(ISBLANK(A2184),"",VLOOKUP(A2184,'Tabla de equipos'!$B$3:$D$107,3,FALSE))</f>
        <v/>
      </c>
      <c r="F2184" s="132" t="str">
        <f t="shared" si="37"/>
        <v/>
      </c>
    </row>
    <row r="2185" spans="4:6" x14ac:dyDescent="0.2">
      <c r="D2185" s="130" t="str">
        <f>IF(ISBLANK(A2185),"",VLOOKUP(A2185,'Tabla de equipos'!$B$3:$D$107,3,FALSE))</f>
        <v/>
      </c>
      <c r="F2185" s="132" t="str">
        <f t="shared" si="37"/>
        <v/>
      </c>
    </row>
    <row r="2186" spans="4:6" x14ac:dyDescent="0.2">
      <c r="D2186" s="130" t="str">
        <f>IF(ISBLANK(A2186),"",VLOOKUP(A2186,'Tabla de equipos'!$B$3:$D$107,3,FALSE))</f>
        <v/>
      </c>
      <c r="F2186" s="132" t="str">
        <f t="shared" si="37"/>
        <v/>
      </c>
    </row>
    <row r="2187" spans="4:6" x14ac:dyDescent="0.2">
      <c r="D2187" s="130" t="str">
        <f>IF(ISBLANK(A2187),"",VLOOKUP(A2187,'Tabla de equipos'!$B$3:$D$107,3,FALSE))</f>
        <v/>
      </c>
      <c r="F2187" s="132" t="str">
        <f t="shared" si="37"/>
        <v/>
      </c>
    </row>
    <row r="2188" spans="4:6" x14ac:dyDescent="0.2">
      <c r="D2188" s="130" t="str">
        <f>IF(ISBLANK(A2188),"",VLOOKUP(A2188,'Tabla de equipos'!$B$3:$D$107,3,FALSE))</f>
        <v/>
      </c>
      <c r="F2188" s="132" t="str">
        <f t="shared" si="37"/>
        <v/>
      </c>
    </row>
    <row r="2189" spans="4:6" x14ac:dyDescent="0.2">
      <c r="D2189" s="130" t="str">
        <f>IF(ISBLANK(A2189),"",VLOOKUP(A2189,'Tabla de equipos'!$B$3:$D$107,3,FALSE))</f>
        <v/>
      </c>
      <c r="F2189" s="132" t="str">
        <f t="shared" si="37"/>
        <v/>
      </c>
    </row>
    <row r="2190" spans="4:6" x14ac:dyDescent="0.2">
      <c r="D2190" s="130" t="str">
        <f>IF(ISBLANK(A2190),"",VLOOKUP(A2190,'Tabla de equipos'!$B$3:$D$107,3,FALSE))</f>
        <v/>
      </c>
      <c r="F2190" s="132" t="str">
        <f t="shared" si="37"/>
        <v/>
      </c>
    </row>
    <row r="2191" spans="4:6" x14ac:dyDescent="0.2">
      <c r="D2191" s="130" t="str">
        <f>IF(ISBLANK(A2191),"",VLOOKUP(A2191,'Tabla de equipos'!$B$3:$D$107,3,FALSE))</f>
        <v/>
      </c>
      <c r="F2191" s="132" t="str">
        <f t="shared" si="37"/>
        <v/>
      </c>
    </row>
    <row r="2192" spans="4:6" x14ac:dyDescent="0.2">
      <c r="D2192" s="130" t="str">
        <f>IF(ISBLANK(A2192),"",VLOOKUP(A2192,'Tabla de equipos'!$B$3:$D$107,3,FALSE))</f>
        <v/>
      </c>
      <c r="F2192" s="132" t="str">
        <f t="shared" si="37"/>
        <v/>
      </c>
    </row>
    <row r="2193" spans="4:6" x14ac:dyDescent="0.2">
      <c r="D2193" s="130" t="str">
        <f>IF(ISBLANK(A2193),"",VLOOKUP(A2193,'Tabla de equipos'!$B$3:$D$107,3,FALSE))</f>
        <v/>
      </c>
      <c r="F2193" s="132" t="str">
        <f t="shared" si="37"/>
        <v/>
      </c>
    </row>
    <row r="2194" spans="4:6" x14ac:dyDescent="0.2">
      <c r="D2194" s="130" t="str">
        <f>IF(ISBLANK(A2194),"",VLOOKUP(A2194,'Tabla de equipos'!$B$3:$D$107,3,FALSE))</f>
        <v/>
      </c>
      <c r="F2194" s="132" t="str">
        <f t="shared" si="37"/>
        <v/>
      </c>
    </row>
    <row r="2195" spans="4:6" x14ac:dyDescent="0.2">
      <c r="D2195" s="130" t="str">
        <f>IF(ISBLANK(A2195),"",VLOOKUP(A2195,'Tabla de equipos'!$B$3:$D$107,3,FALSE))</f>
        <v/>
      </c>
      <c r="F2195" s="132" t="str">
        <f t="shared" si="37"/>
        <v/>
      </c>
    </row>
    <row r="2196" spans="4:6" x14ac:dyDescent="0.2">
      <c r="D2196" s="130" t="str">
        <f>IF(ISBLANK(A2196),"",VLOOKUP(A2196,'Tabla de equipos'!$B$3:$D$107,3,FALSE))</f>
        <v/>
      </c>
      <c r="F2196" s="132" t="str">
        <f t="shared" si="37"/>
        <v/>
      </c>
    </row>
    <row r="2197" spans="4:6" x14ac:dyDescent="0.2">
      <c r="D2197" s="130" t="str">
        <f>IF(ISBLANK(A2197),"",VLOOKUP(A2197,'Tabla de equipos'!$B$3:$D$107,3,FALSE))</f>
        <v/>
      </c>
      <c r="F2197" s="132" t="str">
        <f t="shared" si="37"/>
        <v/>
      </c>
    </row>
    <row r="2198" spans="4:6" x14ac:dyDescent="0.2">
      <c r="D2198" s="130" t="str">
        <f>IF(ISBLANK(A2198),"",VLOOKUP(A2198,'Tabla de equipos'!$B$3:$D$107,3,FALSE))</f>
        <v/>
      </c>
      <c r="F2198" s="132" t="str">
        <f t="shared" si="37"/>
        <v/>
      </c>
    </row>
    <row r="2199" spans="4:6" x14ac:dyDescent="0.2">
      <c r="D2199" s="130" t="str">
        <f>IF(ISBLANK(A2199),"",VLOOKUP(A2199,'Tabla de equipos'!$B$3:$D$107,3,FALSE))</f>
        <v/>
      </c>
      <c r="F2199" s="132" t="str">
        <f t="shared" si="37"/>
        <v/>
      </c>
    </row>
    <row r="2200" spans="4:6" x14ac:dyDescent="0.2">
      <c r="D2200" s="130" t="str">
        <f>IF(ISBLANK(A2200),"",VLOOKUP(A2200,'Tabla de equipos'!$B$3:$D$107,3,FALSE))</f>
        <v/>
      </c>
      <c r="F2200" s="132" t="str">
        <f t="shared" si="37"/>
        <v/>
      </c>
    </row>
    <row r="2201" spans="4:6" x14ac:dyDescent="0.2">
      <c r="D2201" s="130" t="str">
        <f>IF(ISBLANK(A2201),"",VLOOKUP(A2201,'Tabla de equipos'!$B$3:$D$107,3,FALSE))</f>
        <v/>
      </c>
      <c r="F2201" s="132" t="str">
        <f t="shared" si="37"/>
        <v/>
      </c>
    </row>
    <row r="2202" spans="4:6" x14ac:dyDescent="0.2">
      <c r="D2202" s="130" t="str">
        <f>IF(ISBLANK(A2202),"",VLOOKUP(A2202,'Tabla de equipos'!$B$3:$D$107,3,FALSE))</f>
        <v/>
      </c>
      <c r="F2202" s="132" t="str">
        <f t="shared" si="37"/>
        <v/>
      </c>
    </row>
    <row r="2203" spans="4:6" x14ac:dyDescent="0.2">
      <c r="D2203" s="130" t="str">
        <f>IF(ISBLANK(A2203),"",VLOOKUP(A2203,'Tabla de equipos'!$B$3:$D$107,3,FALSE))</f>
        <v/>
      </c>
      <c r="F2203" s="132" t="str">
        <f t="shared" si="37"/>
        <v/>
      </c>
    </row>
    <row r="2204" spans="4:6" x14ac:dyDescent="0.2">
      <c r="D2204" s="130" t="str">
        <f>IF(ISBLANK(A2204),"",VLOOKUP(A2204,'Tabla de equipos'!$B$3:$D$107,3,FALSE))</f>
        <v/>
      </c>
      <c r="F2204" s="132" t="str">
        <f t="shared" si="37"/>
        <v/>
      </c>
    </row>
    <row r="2205" spans="4:6" x14ac:dyDescent="0.2">
      <c r="D2205" s="130" t="str">
        <f>IF(ISBLANK(A2205),"",VLOOKUP(A2205,'Tabla de equipos'!$B$3:$D$107,3,FALSE))</f>
        <v/>
      </c>
      <c r="F2205" s="132" t="str">
        <f t="shared" si="37"/>
        <v/>
      </c>
    </row>
    <row r="2206" spans="4:6" x14ac:dyDescent="0.2">
      <c r="D2206" s="130" t="str">
        <f>IF(ISBLANK(A2206),"",VLOOKUP(A2206,'Tabla de equipos'!$B$3:$D$107,3,FALSE))</f>
        <v/>
      </c>
      <c r="F2206" s="132" t="str">
        <f t="shared" si="37"/>
        <v/>
      </c>
    </row>
    <row r="2207" spans="4:6" x14ac:dyDescent="0.2">
      <c r="D2207" s="130" t="str">
        <f>IF(ISBLANK(A2207),"",VLOOKUP(A2207,'Tabla de equipos'!$B$3:$D$107,3,FALSE))</f>
        <v/>
      </c>
      <c r="F2207" s="132" t="str">
        <f t="shared" si="37"/>
        <v/>
      </c>
    </row>
    <row r="2208" spans="4:6" x14ac:dyDescent="0.2">
      <c r="D2208" s="130" t="str">
        <f>IF(ISBLANK(A2208),"",VLOOKUP(A2208,'Tabla de equipos'!$B$3:$D$107,3,FALSE))</f>
        <v/>
      </c>
      <c r="F2208" s="132" t="str">
        <f t="shared" si="37"/>
        <v/>
      </c>
    </row>
    <row r="2209" spans="4:6" x14ac:dyDescent="0.2">
      <c r="D2209" s="130" t="str">
        <f>IF(ISBLANK(A2209),"",VLOOKUP(A2209,'Tabla de equipos'!$B$3:$D$107,3,FALSE))</f>
        <v/>
      </c>
      <c r="F2209" s="132" t="str">
        <f t="shared" si="37"/>
        <v/>
      </c>
    </row>
    <row r="2210" spans="4:6" x14ac:dyDescent="0.2">
      <c r="D2210" s="130" t="str">
        <f>IF(ISBLANK(A2210),"",VLOOKUP(A2210,'Tabla de equipos'!$B$3:$D$107,3,FALSE))</f>
        <v/>
      </c>
      <c r="F2210" s="132" t="str">
        <f t="shared" si="37"/>
        <v/>
      </c>
    </row>
    <row r="2211" spans="4:6" x14ac:dyDescent="0.2">
      <c r="D2211" s="130" t="str">
        <f>IF(ISBLANK(A2211),"",VLOOKUP(A2211,'Tabla de equipos'!$B$3:$D$107,3,FALSE))</f>
        <v/>
      </c>
      <c r="F2211" s="132" t="str">
        <f t="shared" si="37"/>
        <v/>
      </c>
    </row>
    <row r="2212" spans="4:6" x14ac:dyDescent="0.2">
      <c r="D2212" s="130" t="str">
        <f>IF(ISBLANK(A2212),"",VLOOKUP(A2212,'Tabla de equipos'!$B$3:$D$107,3,FALSE))</f>
        <v/>
      </c>
      <c r="F2212" s="132" t="str">
        <f t="shared" si="37"/>
        <v/>
      </c>
    </row>
    <row r="2213" spans="4:6" x14ac:dyDescent="0.2">
      <c r="D2213" s="130" t="str">
        <f>IF(ISBLANK(A2213),"",VLOOKUP(A2213,'Tabla de equipos'!$B$3:$D$107,3,FALSE))</f>
        <v/>
      </c>
      <c r="F2213" s="132" t="str">
        <f t="shared" si="37"/>
        <v/>
      </c>
    </row>
    <row r="2214" spans="4:6" x14ac:dyDescent="0.2">
      <c r="D2214" s="130" t="str">
        <f>IF(ISBLANK(A2214),"",VLOOKUP(A2214,'Tabla de equipos'!$B$3:$D$107,3,FALSE))</f>
        <v/>
      </c>
      <c r="F2214" s="132" t="str">
        <f t="shared" si="37"/>
        <v/>
      </c>
    </row>
    <row r="2215" spans="4:6" x14ac:dyDescent="0.2">
      <c r="D2215" s="130" t="str">
        <f>IF(ISBLANK(A2215),"",VLOOKUP(A2215,'Tabla de equipos'!$B$3:$D$107,3,FALSE))</f>
        <v/>
      </c>
      <c r="F2215" s="132" t="str">
        <f t="shared" si="37"/>
        <v/>
      </c>
    </row>
    <row r="2216" spans="4:6" x14ac:dyDescent="0.2">
      <c r="D2216" s="130" t="str">
        <f>IF(ISBLANK(A2216),"",VLOOKUP(A2216,'Tabla de equipos'!$B$3:$D$107,3,FALSE))</f>
        <v/>
      </c>
      <c r="F2216" s="132" t="str">
        <f t="shared" si="37"/>
        <v/>
      </c>
    </row>
    <row r="2217" spans="4:6" x14ac:dyDescent="0.2">
      <c r="D2217" s="130" t="str">
        <f>IF(ISBLANK(A2217),"",VLOOKUP(A2217,'Tabla de equipos'!$B$3:$D$107,3,FALSE))</f>
        <v/>
      </c>
      <c r="F2217" s="132" t="str">
        <f t="shared" ref="F2217:F2280" si="38">IF(AND(E2217="",A2217=""),"",IF(AND(A2217&lt;&gt;"",E2217=""),"Falta incluir unidades",IF(AND(A2217&lt;&gt;"",E2217&gt;0),"","Falta elegir equipo/soporte")))</f>
        <v/>
      </c>
    </row>
    <row r="2218" spans="4:6" x14ac:dyDescent="0.2">
      <c r="D2218" s="130" t="str">
        <f>IF(ISBLANK(A2218),"",VLOOKUP(A2218,'Tabla de equipos'!$B$3:$D$107,3,FALSE))</f>
        <v/>
      </c>
      <c r="F2218" s="132" t="str">
        <f t="shared" si="38"/>
        <v/>
      </c>
    </row>
    <row r="2219" spans="4:6" x14ac:dyDescent="0.2">
      <c r="D2219" s="130" t="str">
        <f>IF(ISBLANK(A2219),"",VLOOKUP(A2219,'Tabla de equipos'!$B$3:$D$107,3,FALSE))</f>
        <v/>
      </c>
      <c r="F2219" s="132" t="str">
        <f t="shared" si="38"/>
        <v/>
      </c>
    </row>
    <row r="2220" spans="4:6" x14ac:dyDescent="0.2">
      <c r="D2220" s="130" t="str">
        <f>IF(ISBLANK(A2220),"",VLOOKUP(A2220,'Tabla de equipos'!$B$3:$D$107,3,FALSE))</f>
        <v/>
      </c>
      <c r="F2220" s="132" t="str">
        <f t="shared" si="38"/>
        <v/>
      </c>
    </row>
    <row r="2221" spans="4:6" x14ac:dyDescent="0.2">
      <c r="D2221" s="130" t="str">
        <f>IF(ISBLANK(A2221),"",VLOOKUP(A2221,'Tabla de equipos'!$B$3:$D$107,3,FALSE))</f>
        <v/>
      </c>
      <c r="F2221" s="132" t="str">
        <f t="shared" si="38"/>
        <v/>
      </c>
    </row>
    <row r="2222" spans="4:6" x14ac:dyDescent="0.2">
      <c r="D2222" s="130" t="str">
        <f>IF(ISBLANK(A2222),"",VLOOKUP(A2222,'Tabla de equipos'!$B$3:$D$107,3,FALSE))</f>
        <v/>
      </c>
      <c r="F2222" s="132" t="str">
        <f t="shared" si="38"/>
        <v/>
      </c>
    </row>
    <row r="2223" spans="4:6" x14ac:dyDescent="0.2">
      <c r="D2223" s="130" t="str">
        <f>IF(ISBLANK(A2223),"",VLOOKUP(A2223,'Tabla de equipos'!$B$3:$D$107,3,FALSE))</f>
        <v/>
      </c>
      <c r="F2223" s="132" t="str">
        <f t="shared" si="38"/>
        <v/>
      </c>
    </row>
    <row r="2224" spans="4:6" x14ac:dyDescent="0.2">
      <c r="D2224" s="130" t="str">
        <f>IF(ISBLANK(A2224),"",VLOOKUP(A2224,'Tabla de equipos'!$B$3:$D$107,3,FALSE))</f>
        <v/>
      </c>
      <c r="F2224" s="132" t="str">
        <f t="shared" si="38"/>
        <v/>
      </c>
    </row>
    <row r="2225" spans="4:6" x14ac:dyDescent="0.2">
      <c r="D2225" s="130" t="str">
        <f>IF(ISBLANK(A2225),"",VLOOKUP(A2225,'Tabla de equipos'!$B$3:$D$107,3,FALSE))</f>
        <v/>
      </c>
      <c r="F2225" s="132" t="str">
        <f t="shared" si="38"/>
        <v/>
      </c>
    </row>
    <row r="2226" spans="4:6" x14ac:dyDescent="0.2">
      <c r="D2226" s="130" t="str">
        <f>IF(ISBLANK(A2226),"",VLOOKUP(A2226,'Tabla de equipos'!$B$3:$D$107,3,FALSE))</f>
        <v/>
      </c>
      <c r="F2226" s="132" t="str">
        <f t="shared" si="38"/>
        <v/>
      </c>
    </row>
    <row r="2227" spans="4:6" x14ac:dyDescent="0.2">
      <c r="D2227" s="130" t="str">
        <f>IF(ISBLANK(A2227),"",VLOOKUP(A2227,'Tabla de equipos'!$B$3:$D$107,3,FALSE))</f>
        <v/>
      </c>
      <c r="F2227" s="132" t="str">
        <f t="shared" si="38"/>
        <v/>
      </c>
    </row>
    <row r="2228" spans="4:6" x14ac:dyDescent="0.2">
      <c r="D2228" s="130" t="str">
        <f>IF(ISBLANK(A2228),"",VLOOKUP(A2228,'Tabla de equipos'!$B$3:$D$107,3,FALSE))</f>
        <v/>
      </c>
      <c r="F2228" s="132" t="str">
        <f t="shared" si="38"/>
        <v/>
      </c>
    </row>
    <row r="2229" spans="4:6" x14ac:dyDescent="0.2">
      <c r="D2229" s="130" t="str">
        <f>IF(ISBLANK(A2229),"",VLOOKUP(A2229,'Tabla de equipos'!$B$3:$D$107,3,FALSE))</f>
        <v/>
      </c>
      <c r="F2229" s="132" t="str">
        <f t="shared" si="38"/>
        <v/>
      </c>
    </row>
    <row r="2230" spans="4:6" x14ac:dyDescent="0.2">
      <c r="D2230" s="130" t="str">
        <f>IF(ISBLANK(A2230),"",VLOOKUP(A2230,'Tabla de equipos'!$B$3:$D$107,3,FALSE))</f>
        <v/>
      </c>
      <c r="F2230" s="132" t="str">
        <f t="shared" si="38"/>
        <v/>
      </c>
    </row>
    <row r="2231" spans="4:6" x14ac:dyDescent="0.2">
      <c r="D2231" s="130" t="str">
        <f>IF(ISBLANK(A2231),"",VLOOKUP(A2231,'Tabla de equipos'!$B$3:$D$107,3,FALSE))</f>
        <v/>
      </c>
      <c r="F2231" s="132" t="str">
        <f t="shared" si="38"/>
        <v/>
      </c>
    </row>
    <row r="2232" spans="4:6" x14ac:dyDescent="0.2">
      <c r="D2232" s="130" t="str">
        <f>IF(ISBLANK(A2232),"",VLOOKUP(A2232,'Tabla de equipos'!$B$3:$D$107,3,FALSE))</f>
        <v/>
      </c>
      <c r="F2232" s="132" t="str">
        <f t="shared" si="38"/>
        <v/>
      </c>
    </row>
    <row r="2233" spans="4:6" x14ac:dyDescent="0.2">
      <c r="D2233" s="130" t="str">
        <f>IF(ISBLANK(A2233),"",VLOOKUP(A2233,'Tabla de equipos'!$B$3:$D$107,3,FALSE))</f>
        <v/>
      </c>
      <c r="F2233" s="132" t="str">
        <f t="shared" si="38"/>
        <v/>
      </c>
    </row>
    <row r="2234" spans="4:6" x14ac:dyDescent="0.2">
      <c r="D2234" s="130" t="str">
        <f>IF(ISBLANK(A2234),"",VLOOKUP(A2234,'Tabla de equipos'!$B$3:$D$107,3,FALSE))</f>
        <v/>
      </c>
      <c r="F2234" s="132" t="str">
        <f t="shared" si="38"/>
        <v/>
      </c>
    </row>
    <row r="2235" spans="4:6" x14ac:dyDescent="0.2">
      <c r="D2235" s="130" t="str">
        <f>IF(ISBLANK(A2235),"",VLOOKUP(A2235,'Tabla de equipos'!$B$3:$D$107,3,FALSE))</f>
        <v/>
      </c>
      <c r="F2235" s="132" t="str">
        <f t="shared" si="38"/>
        <v/>
      </c>
    </row>
    <row r="2236" spans="4:6" x14ac:dyDescent="0.2">
      <c r="D2236" s="130" t="str">
        <f>IF(ISBLANK(A2236),"",VLOOKUP(A2236,'Tabla de equipos'!$B$3:$D$107,3,FALSE))</f>
        <v/>
      </c>
      <c r="F2236" s="132" t="str">
        <f t="shared" si="38"/>
        <v/>
      </c>
    </row>
    <row r="2237" spans="4:6" x14ac:dyDescent="0.2">
      <c r="D2237" s="130" t="str">
        <f>IF(ISBLANK(A2237),"",VLOOKUP(A2237,'Tabla de equipos'!$B$3:$D$107,3,FALSE))</f>
        <v/>
      </c>
      <c r="F2237" s="132" t="str">
        <f t="shared" si="38"/>
        <v/>
      </c>
    </row>
    <row r="2238" spans="4:6" x14ac:dyDescent="0.2">
      <c r="D2238" s="130" t="str">
        <f>IF(ISBLANK(A2238),"",VLOOKUP(A2238,'Tabla de equipos'!$B$3:$D$107,3,FALSE))</f>
        <v/>
      </c>
      <c r="F2238" s="132" t="str">
        <f t="shared" si="38"/>
        <v/>
      </c>
    </row>
    <row r="2239" spans="4:6" x14ac:dyDescent="0.2">
      <c r="D2239" s="130" t="str">
        <f>IF(ISBLANK(A2239),"",VLOOKUP(A2239,'Tabla de equipos'!$B$3:$D$107,3,FALSE))</f>
        <v/>
      </c>
      <c r="F2239" s="132" t="str">
        <f t="shared" si="38"/>
        <v/>
      </c>
    </row>
    <row r="2240" spans="4:6" x14ac:dyDescent="0.2">
      <c r="D2240" s="130" t="str">
        <f>IF(ISBLANK(A2240),"",VLOOKUP(A2240,'Tabla de equipos'!$B$3:$D$107,3,FALSE))</f>
        <v/>
      </c>
      <c r="F2240" s="132" t="str">
        <f t="shared" si="38"/>
        <v/>
      </c>
    </row>
    <row r="2241" spans="4:6" x14ac:dyDescent="0.2">
      <c r="D2241" s="130" t="str">
        <f>IF(ISBLANK(A2241),"",VLOOKUP(A2241,'Tabla de equipos'!$B$3:$D$107,3,FALSE))</f>
        <v/>
      </c>
      <c r="F2241" s="132" t="str">
        <f t="shared" si="38"/>
        <v/>
      </c>
    </row>
    <row r="2242" spans="4:6" x14ac:dyDescent="0.2">
      <c r="D2242" s="130" t="str">
        <f>IF(ISBLANK(A2242),"",VLOOKUP(A2242,'Tabla de equipos'!$B$3:$D$107,3,FALSE))</f>
        <v/>
      </c>
      <c r="F2242" s="132" t="str">
        <f t="shared" si="38"/>
        <v/>
      </c>
    </row>
    <row r="2243" spans="4:6" x14ac:dyDescent="0.2">
      <c r="D2243" s="130" t="str">
        <f>IF(ISBLANK(A2243),"",VLOOKUP(A2243,'Tabla de equipos'!$B$3:$D$107,3,FALSE))</f>
        <v/>
      </c>
      <c r="F2243" s="132" t="str">
        <f t="shared" si="38"/>
        <v/>
      </c>
    </row>
    <row r="2244" spans="4:6" x14ac:dyDescent="0.2">
      <c r="D2244" s="130" t="str">
        <f>IF(ISBLANK(A2244),"",VLOOKUP(A2244,'Tabla de equipos'!$B$3:$D$107,3,FALSE))</f>
        <v/>
      </c>
      <c r="F2244" s="132" t="str">
        <f t="shared" si="38"/>
        <v/>
      </c>
    </row>
    <row r="2245" spans="4:6" x14ac:dyDescent="0.2">
      <c r="D2245" s="130" t="str">
        <f>IF(ISBLANK(A2245),"",VLOOKUP(A2245,'Tabla de equipos'!$B$3:$D$107,3,FALSE))</f>
        <v/>
      </c>
      <c r="F2245" s="132" t="str">
        <f t="shared" si="38"/>
        <v/>
      </c>
    </row>
    <row r="2246" spans="4:6" x14ac:dyDescent="0.2">
      <c r="D2246" s="130" t="str">
        <f>IF(ISBLANK(A2246),"",VLOOKUP(A2246,'Tabla de equipos'!$B$3:$D$107,3,FALSE))</f>
        <v/>
      </c>
      <c r="F2246" s="132" t="str">
        <f t="shared" si="38"/>
        <v/>
      </c>
    </row>
    <row r="2247" spans="4:6" x14ac:dyDescent="0.2">
      <c r="D2247" s="130" t="str">
        <f>IF(ISBLANK(A2247),"",VLOOKUP(A2247,'Tabla de equipos'!$B$3:$D$107,3,FALSE))</f>
        <v/>
      </c>
      <c r="F2247" s="132" t="str">
        <f t="shared" si="38"/>
        <v/>
      </c>
    </row>
    <row r="2248" spans="4:6" x14ac:dyDescent="0.2">
      <c r="D2248" s="130" t="str">
        <f>IF(ISBLANK(A2248),"",VLOOKUP(A2248,'Tabla de equipos'!$B$3:$D$107,3,FALSE))</f>
        <v/>
      </c>
      <c r="F2248" s="132" t="str">
        <f t="shared" si="38"/>
        <v/>
      </c>
    </row>
    <row r="2249" spans="4:6" x14ac:dyDescent="0.2">
      <c r="D2249" s="130" t="str">
        <f>IF(ISBLANK(A2249),"",VLOOKUP(A2249,'Tabla de equipos'!$B$3:$D$107,3,FALSE))</f>
        <v/>
      </c>
      <c r="F2249" s="132" t="str">
        <f t="shared" si="38"/>
        <v/>
      </c>
    </row>
    <row r="2250" spans="4:6" x14ac:dyDescent="0.2">
      <c r="D2250" s="130" t="str">
        <f>IF(ISBLANK(A2250),"",VLOOKUP(A2250,'Tabla de equipos'!$B$3:$D$107,3,FALSE))</f>
        <v/>
      </c>
      <c r="F2250" s="132" t="str">
        <f t="shared" si="38"/>
        <v/>
      </c>
    </row>
    <row r="2251" spans="4:6" x14ac:dyDescent="0.2">
      <c r="D2251" s="130" t="str">
        <f>IF(ISBLANK(A2251),"",VLOOKUP(A2251,'Tabla de equipos'!$B$3:$D$107,3,FALSE))</f>
        <v/>
      </c>
      <c r="F2251" s="132" t="str">
        <f t="shared" si="38"/>
        <v/>
      </c>
    </row>
    <row r="2252" spans="4:6" x14ac:dyDescent="0.2">
      <c r="D2252" s="130" t="str">
        <f>IF(ISBLANK(A2252),"",VLOOKUP(A2252,'Tabla de equipos'!$B$3:$D$107,3,FALSE))</f>
        <v/>
      </c>
      <c r="F2252" s="132" t="str">
        <f t="shared" si="38"/>
        <v/>
      </c>
    </row>
    <row r="2253" spans="4:6" x14ac:dyDescent="0.2">
      <c r="D2253" s="130" t="str">
        <f>IF(ISBLANK(A2253),"",VLOOKUP(A2253,'Tabla de equipos'!$B$3:$D$107,3,FALSE))</f>
        <v/>
      </c>
      <c r="F2253" s="132" t="str">
        <f t="shared" si="38"/>
        <v/>
      </c>
    </row>
    <row r="2254" spans="4:6" x14ac:dyDescent="0.2">
      <c r="D2254" s="130" t="str">
        <f>IF(ISBLANK(A2254),"",VLOOKUP(A2254,'Tabla de equipos'!$B$3:$D$107,3,FALSE))</f>
        <v/>
      </c>
      <c r="F2254" s="132" t="str">
        <f t="shared" si="38"/>
        <v/>
      </c>
    </row>
    <row r="2255" spans="4:6" x14ac:dyDescent="0.2">
      <c r="D2255" s="130" t="str">
        <f>IF(ISBLANK(A2255),"",VLOOKUP(A2255,'Tabla de equipos'!$B$3:$D$107,3,FALSE))</f>
        <v/>
      </c>
      <c r="F2255" s="132" t="str">
        <f t="shared" si="38"/>
        <v/>
      </c>
    </row>
    <row r="2256" spans="4:6" x14ac:dyDescent="0.2">
      <c r="D2256" s="130" t="str">
        <f>IF(ISBLANK(A2256),"",VLOOKUP(A2256,'Tabla de equipos'!$B$3:$D$107,3,FALSE))</f>
        <v/>
      </c>
      <c r="F2256" s="132" t="str">
        <f t="shared" si="38"/>
        <v/>
      </c>
    </row>
    <row r="2257" spans="4:6" x14ac:dyDescent="0.2">
      <c r="D2257" s="130" t="str">
        <f>IF(ISBLANK(A2257),"",VLOOKUP(A2257,'Tabla de equipos'!$B$3:$D$107,3,FALSE))</f>
        <v/>
      </c>
      <c r="F2257" s="132" t="str">
        <f t="shared" si="38"/>
        <v/>
      </c>
    </row>
    <row r="2258" spans="4:6" x14ac:dyDescent="0.2">
      <c r="D2258" s="130" t="str">
        <f>IF(ISBLANK(A2258),"",VLOOKUP(A2258,'Tabla de equipos'!$B$3:$D$107,3,FALSE))</f>
        <v/>
      </c>
      <c r="F2258" s="132" t="str">
        <f t="shared" si="38"/>
        <v/>
      </c>
    </row>
    <row r="2259" spans="4:6" x14ac:dyDescent="0.2">
      <c r="D2259" s="130" t="str">
        <f>IF(ISBLANK(A2259),"",VLOOKUP(A2259,'Tabla de equipos'!$B$3:$D$107,3,FALSE))</f>
        <v/>
      </c>
      <c r="F2259" s="132" t="str">
        <f t="shared" si="38"/>
        <v/>
      </c>
    </row>
    <row r="2260" spans="4:6" x14ac:dyDescent="0.2">
      <c r="D2260" s="130" t="str">
        <f>IF(ISBLANK(A2260),"",VLOOKUP(A2260,'Tabla de equipos'!$B$3:$D$107,3,FALSE))</f>
        <v/>
      </c>
      <c r="F2260" s="132" t="str">
        <f t="shared" si="38"/>
        <v/>
      </c>
    </row>
    <row r="2261" spans="4:6" x14ac:dyDescent="0.2">
      <c r="D2261" s="130" t="str">
        <f>IF(ISBLANK(A2261),"",VLOOKUP(A2261,'Tabla de equipos'!$B$3:$D$107,3,FALSE))</f>
        <v/>
      </c>
      <c r="F2261" s="132" t="str">
        <f t="shared" si="38"/>
        <v/>
      </c>
    </row>
    <row r="2262" spans="4:6" x14ac:dyDescent="0.2">
      <c r="D2262" s="130" t="str">
        <f>IF(ISBLANK(A2262),"",VLOOKUP(A2262,'Tabla de equipos'!$B$3:$D$107,3,FALSE))</f>
        <v/>
      </c>
      <c r="F2262" s="132" t="str">
        <f t="shared" si="38"/>
        <v/>
      </c>
    </row>
    <row r="2263" spans="4:6" x14ac:dyDescent="0.2">
      <c r="D2263" s="130" t="str">
        <f>IF(ISBLANK(A2263),"",VLOOKUP(A2263,'Tabla de equipos'!$B$3:$D$107,3,FALSE))</f>
        <v/>
      </c>
      <c r="F2263" s="132" t="str">
        <f t="shared" si="38"/>
        <v/>
      </c>
    </row>
    <row r="2264" spans="4:6" x14ac:dyDescent="0.2">
      <c r="D2264" s="130" t="str">
        <f>IF(ISBLANK(A2264),"",VLOOKUP(A2264,'Tabla de equipos'!$B$3:$D$107,3,FALSE))</f>
        <v/>
      </c>
      <c r="F2264" s="132" t="str">
        <f t="shared" si="38"/>
        <v/>
      </c>
    </row>
    <row r="2265" spans="4:6" x14ac:dyDescent="0.2">
      <c r="D2265" s="130" t="str">
        <f>IF(ISBLANK(A2265),"",VLOOKUP(A2265,'Tabla de equipos'!$B$3:$D$107,3,FALSE))</f>
        <v/>
      </c>
      <c r="F2265" s="132" t="str">
        <f t="shared" si="38"/>
        <v/>
      </c>
    </row>
    <row r="2266" spans="4:6" x14ac:dyDescent="0.2">
      <c r="D2266" s="130" t="str">
        <f>IF(ISBLANK(A2266),"",VLOOKUP(A2266,'Tabla de equipos'!$B$3:$D$107,3,FALSE))</f>
        <v/>
      </c>
      <c r="F2266" s="132" t="str">
        <f t="shared" si="38"/>
        <v/>
      </c>
    </row>
    <row r="2267" spans="4:6" x14ac:dyDescent="0.2">
      <c r="D2267" s="130" t="str">
        <f>IF(ISBLANK(A2267),"",VLOOKUP(A2267,'Tabla de equipos'!$B$3:$D$107,3,FALSE))</f>
        <v/>
      </c>
      <c r="F2267" s="132" t="str">
        <f t="shared" si="38"/>
        <v/>
      </c>
    </row>
    <row r="2268" spans="4:6" x14ac:dyDescent="0.2">
      <c r="D2268" s="130" t="str">
        <f>IF(ISBLANK(A2268),"",VLOOKUP(A2268,'Tabla de equipos'!$B$3:$D$107,3,FALSE))</f>
        <v/>
      </c>
      <c r="F2268" s="132" t="str">
        <f t="shared" si="38"/>
        <v/>
      </c>
    </row>
    <row r="2269" spans="4:6" x14ac:dyDescent="0.2">
      <c r="D2269" s="130" t="str">
        <f>IF(ISBLANK(A2269),"",VLOOKUP(A2269,'Tabla de equipos'!$B$3:$D$107,3,FALSE))</f>
        <v/>
      </c>
      <c r="F2269" s="132" t="str">
        <f t="shared" si="38"/>
        <v/>
      </c>
    </row>
    <row r="2270" spans="4:6" x14ac:dyDescent="0.2">
      <c r="D2270" s="130" t="str">
        <f>IF(ISBLANK(A2270),"",VLOOKUP(A2270,'Tabla de equipos'!$B$3:$D$107,3,FALSE))</f>
        <v/>
      </c>
      <c r="F2270" s="132" t="str">
        <f t="shared" si="38"/>
        <v/>
      </c>
    </row>
    <row r="2271" spans="4:6" x14ac:dyDescent="0.2">
      <c r="D2271" s="130" t="str">
        <f>IF(ISBLANK(A2271),"",VLOOKUP(A2271,'Tabla de equipos'!$B$3:$D$107,3,FALSE))</f>
        <v/>
      </c>
      <c r="F2271" s="132" t="str">
        <f t="shared" si="38"/>
        <v/>
      </c>
    </row>
    <row r="2272" spans="4:6" x14ac:dyDescent="0.2">
      <c r="D2272" s="130" t="str">
        <f>IF(ISBLANK(A2272),"",VLOOKUP(A2272,'Tabla de equipos'!$B$3:$D$107,3,FALSE))</f>
        <v/>
      </c>
      <c r="F2272" s="132" t="str">
        <f t="shared" si="38"/>
        <v/>
      </c>
    </row>
    <row r="2273" spans="4:6" x14ac:dyDescent="0.2">
      <c r="D2273" s="130" t="str">
        <f>IF(ISBLANK(A2273),"",VLOOKUP(A2273,'Tabla de equipos'!$B$3:$D$107,3,FALSE))</f>
        <v/>
      </c>
      <c r="F2273" s="132" t="str">
        <f t="shared" si="38"/>
        <v/>
      </c>
    </row>
    <row r="2274" spans="4:6" x14ac:dyDescent="0.2">
      <c r="D2274" s="130" t="str">
        <f>IF(ISBLANK(A2274),"",VLOOKUP(A2274,'Tabla de equipos'!$B$3:$D$107,3,FALSE))</f>
        <v/>
      </c>
      <c r="F2274" s="132" t="str">
        <f t="shared" si="38"/>
        <v/>
      </c>
    </row>
    <row r="2275" spans="4:6" x14ac:dyDescent="0.2">
      <c r="D2275" s="130" t="str">
        <f>IF(ISBLANK(A2275),"",VLOOKUP(A2275,'Tabla de equipos'!$B$3:$D$107,3,FALSE))</f>
        <v/>
      </c>
      <c r="F2275" s="132" t="str">
        <f t="shared" si="38"/>
        <v/>
      </c>
    </row>
    <row r="2276" spans="4:6" x14ac:dyDescent="0.2">
      <c r="D2276" s="130" t="str">
        <f>IF(ISBLANK(A2276),"",VLOOKUP(A2276,'Tabla de equipos'!$B$3:$D$107,3,FALSE))</f>
        <v/>
      </c>
      <c r="F2276" s="132" t="str">
        <f t="shared" si="38"/>
        <v/>
      </c>
    </row>
    <row r="2277" spans="4:6" x14ac:dyDescent="0.2">
      <c r="D2277" s="130" t="str">
        <f>IF(ISBLANK(A2277),"",VLOOKUP(A2277,'Tabla de equipos'!$B$3:$D$107,3,FALSE))</f>
        <v/>
      </c>
      <c r="F2277" s="132" t="str">
        <f t="shared" si="38"/>
        <v/>
      </c>
    </row>
    <row r="2278" spans="4:6" x14ac:dyDescent="0.2">
      <c r="D2278" s="130" t="str">
        <f>IF(ISBLANK(A2278),"",VLOOKUP(A2278,'Tabla de equipos'!$B$3:$D$107,3,FALSE))</f>
        <v/>
      </c>
      <c r="F2278" s="132" t="str">
        <f t="shared" si="38"/>
        <v/>
      </c>
    </row>
    <row r="2279" spans="4:6" x14ac:dyDescent="0.2">
      <c r="D2279" s="130" t="str">
        <f>IF(ISBLANK(A2279),"",VLOOKUP(A2279,'Tabla de equipos'!$B$3:$D$107,3,FALSE))</f>
        <v/>
      </c>
      <c r="F2279" s="132" t="str">
        <f t="shared" si="38"/>
        <v/>
      </c>
    </row>
    <row r="2280" spans="4:6" x14ac:dyDescent="0.2">
      <c r="D2280" s="130" t="str">
        <f>IF(ISBLANK(A2280),"",VLOOKUP(A2280,'Tabla de equipos'!$B$3:$D$107,3,FALSE))</f>
        <v/>
      </c>
      <c r="F2280" s="132" t="str">
        <f t="shared" si="38"/>
        <v/>
      </c>
    </row>
    <row r="2281" spans="4:6" x14ac:dyDescent="0.2">
      <c r="D2281" s="130" t="str">
        <f>IF(ISBLANK(A2281),"",VLOOKUP(A2281,'Tabla de equipos'!$B$3:$D$107,3,FALSE))</f>
        <v/>
      </c>
      <c r="F2281" s="132" t="str">
        <f t="shared" ref="F2281:F2344" si="39">IF(AND(E2281="",A2281=""),"",IF(AND(A2281&lt;&gt;"",E2281=""),"Falta incluir unidades",IF(AND(A2281&lt;&gt;"",E2281&gt;0),"","Falta elegir equipo/soporte")))</f>
        <v/>
      </c>
    </row>
    <row r="2282" spans="4:6" x14ac:dyDescent="0.2">
      <c r="D2282" s="130" t="str">
        <f>IF(ISBLANK(A2282),"",VLOOKUP(A2282,'Tabla de equipos'!$B$3:$D$107,3,FALSE))</f>
        <v/>
      </c>
      <c r="F2282" s="132" t="str">
        <f t="shared" si="39"/>
        <v/>
      </c>
    </row>
    <row r="2283" spans="4:6" x14ac:dyDescent="0.2">
      <c r="D2283" s="130" t="str">
        <f>IF(ISBLANK(A2283),"",VLOOKUP(A2283,'Tabla de equipos'!$B$3:$D$107,3,FALSE))</f>
        <v/>
      </c>
      <c r="F2283" s="132" t="str">
        <f t="shared" si="39"/>
        <v/>
      </c>
    </row>
    <row r="2284" spans="4:6" x14ac:dyDescent="0.2">
      <c r="D2284" s="130" t="str">
        <f>IF(ISBLANK(A2284),"",VLOOKUP(A2284,'Tabla de equipos'!$B$3:$D$107,3,FALSE))</f>
        <v/>
      </c>
      <c r="F2284" s="132" t="str">
        <f t="shared" si="39"/>
        <v/>
      </c>
    </row>
    <row r="2285" spans="4:6" x14ac:dyDescent="0.2">
      <c r="D2285" s="130" t="str">
        <f>IF(ISBLANK(A2285),"",VLOOKUP(A2285,'Tabla de equipos'!$B$3:$D$107,3,FALSE))</f>
        <v/>
      </c>
      <c r="F2285" s="132" t="str">
        <f t="shared" si="39"/>
        <v/>
      </c>
    </row>
    <row r="2286" spans="4:6" x14ac:dyDescent="0.2">
      <c r="D2286" s="130" t="str">
        <f>IF(ISBLANK(A2286),"",VLOOKUP(A2286,'Tabla de equipos'!$B$3:$D$107,3,FALSE))</f>
        <v/>
      </c>
      <c r="F2286" s="132" t="str">
        <f t="shared" si="39"/>
        <v/>
      </c>
    </row>
    <row r="2287" spans="4:6" x14ac:dyDescent="0.2">
      <c r="D2287" s="130" t="str">
        <f>IF(ISBLANK(A2287),"",VLOOKUP(A2287,'Tabla de equipos'!$B$3:$D$107,3,FALSE))</f>
        <v/>
      </c>
      <c r="F2287" s="132" t="str">
        <f t="shared" si="39"/>
        <v/>
      </c>
    </row>
    <row r="2288" spans="4:6" x14ac:dyDescent="0.2">
      <c r="D2288" s="130" t="str">
        <f>IF(ISBLANK(A2288),"",VLOOKUP(A2288,'Tabla de equipos'!$B$3:$D$107,3,FALSE))</f>
        <v/>
      </c>
      <c r="F2288" s="132" t="str">
        <f t="shared" si="39"/>
        <v/>
      </c>
    </row>
    <row r="2289" spans="4:6" x14ac:dyDescent="0.2">
      <c r="D2289" s="130" t="str">
        <f>IF(ISBLANK(A2289),"",VLOOKUP(A2289,'Tabla de equipos'!$B$3:$D$107,3,FALSE))</f>
        <v/>
      </c>
      <c r="F2289" s="132" t="str">
        <f t="shared" si="39"/>
        <v/>
      </c>
    </row>
    <row r="2290" spans="4:6" x14ac:dyDescent="0.2">
      <c r="D2290" s="130" t="str">
        <f>IF(ISBLANK(A2290),"",VLOOKUP(A2290,'Tabla de equipos'!$B$3:$D$107,3,FALSE))</f>
        <v/>
      </c>
      <c r="F2290" s="132" t="str">
        <f t="shared" si="39"/>
        <v/>
      </c>
    </row>
    <row r="2291" spans="4:6" x14ac:dyDescent="0.2">
      <c r="D2291" s="130" t="str">
        <f>IF(ISBLANK(A2291),"",VLOOKUP(A2291,'Tabla de equipos'!$B$3:$D$107,3,FALSE))</f>
        <v/>
      </c>
      <c r="F2291" s="132" t="str">
        <f t="shared" si="39"/>
        <v/>
      </c>
    </row>
    <row r="2292" spans="4:6" x14ac:dyDescent="0.2">
      <c r="D2292" s="130" t="str">
        <f>IF(ISBLANK(A2292),"",VLOOKUP(A2292,'Tabla de equipos'!$B$3:$D$107,3,FALSE))</f>
        <v/>
      </c>
      <c r="F2292" s="132" t="str">
        <f t="shared" si="39"/>
        <v/>
      </c>
    </row>
    <row r="2293" spans="4:6" x14ac:dyDescent="0.2">
      <c r="D2293" s="130" t="str">
        <f>IF(ISBLANK(A2293),"",VLOOKUP(A2293,'Tabla de equipos'!$B$3:$D$107,3,FALSE))</f>
        <v/>
      </c>
      <c r="F2293" s="132" t="str">
        <f t="shared" si="39"/>
        <v/>
      </c>
    </row>
    <row r="2294" spans="4:6" x14ac:dyDescent="0.2">
      <c r="D2294" s="130" t="str">
        <f>IF(ISBLANK(A2294),"",VLOOKUP(A2294,'Tabla de equipos'!$B$3:$D$107,3,FALSE))</f>
        <v/>
      </c>
      <c r="F2294" s="132" t="str">
        <f t="shared" si="39"/>
        <v/>
      </c>
    </row>
    <row r="2295" spans="4:6" x14ac:dyDescent="0.2">
      <c r="D2295" s="130" t="str">
        <f>IF(ISBLANK(A2295),"",VLOOKUP(A2295,'Tabla de equipos'!$B$3:$D$107,3,FALSE))</f>
        <v/>
      </c>
      <c r="F2295" s="132" t="str">
        <f t="shared" si="39"/>
        <v/>
      </c>
    </row>
    <row r="2296" spans="4:6" x14ac:dyDescent="0.2">
      <c r="D2296" s="130" t="str">
        <f>IF(ISBLANK(A2296),"",VLOOKUP(A2296,'Tabla de equipos'!$B$3:$D$107,3,FALSE))</f>
        <v/>
      </c>
      <c r="F2296" s="132" t="str">
        <f t="shared" si="39"/>
        <v/>
      </c>
    </row>
    <row r="2297" spans="4:6" x14ac:dyDescent="0.2">
      <c r="D2297" s="130" t="str">
        <f>IF(ISBLANK(A2297),"",VLOOKUP(A2297,'Tabla de equipos'!$B$3:$D$107,3,FALSE))</f>
        <v/>
      </c>
      <c r="F2297" s="132" t="str">
        <f t="shared" si="39"/>
        <v/>
      </c>
    </row>
    <row r="2298" spans="4:6" x14ac:dyDescent="0.2">
      <c r="D2298" s="130" t="str">
        <f>IF(ISBLANK(A2298),"",VLOOKUP(A2298,'Tabla de equipos'!$B$3:$D$107,3,FALSE))</f>
        <v/>
      </c>
      <c r="F2298" s="132" t="str">
        <f t="shared" si="39"/>
        <v/>
      </c>
    </row>
    <row r="2299" spans="4:6" x14ac:dyDescent="0.2">
      <c r="D2299" s="130" t="str">
        <f>IF(ISBLANK(A2299),"",VLOOKUP(A2299,'Tabla de equipos'!$B$3:$D$107,3,FALSE))</f>
        <v/>
      </c>
      <c r="F2299" s="132" t="str">
        <f t="shared" si="39"/>
        <v/>
      </c>
    </row>
    <row r="2300" spans="4:6" x14ac:dyDescent="0.2">
      <c r="D2300" s="130" t="str">
        <f>IF(ISBLANK(A2300),"",VLOOKUP(A2300,'Tabla de equipos'!$B$3:$D$107,3,FALSE))</f>
        <v/>
      </c>
      <c r="F2300" s="132" t="str">
        <f t="shared" si="39"/>
        <v/>
      </c>
    </row>
    <row r="2301" spans="4:6" x14ac:dyDescent="0.2">
      <c r="D2301" s="130" t="str">
        <f>IF(ISBLANK(A2301),"",VLOOKUP(A2301,'Tabla de equipos'!$B$3:$D$107,3,FALSE))</f>
        <v/>
      </c>
      <c r="F2301" s="132" t="str">
        <f t="shared" si="39"/>
        <v/>
      </c>
    </row>
    <row r="2302" spans="4:6" x14ac:dyDescent="0.2">
      <c r="D2302" s="130" t="str">
        <f>IF(ISBLANK(A2302),"",VLOOKUP(A2302,'Tabla de equipos'!$B$3:$D$107,3,FALSE))</f>
        <v/>
      </c>
      <c r="F2302" s="132" t="str">
        <f t="shared" si="39"/>
        <v/>
      </c>
    </row>
    <row r="2303" spans="4:6" x14ac:dyDescent="0.2">
      <c r="D2303" s="130" t="str">
        <f>IF(ISBLANK(A2303),"",VLOOKUP(A2303,'Tabla de equipos'!$B$3:$D$107,3,FALSE))</f>
        <v/>
      </c>
      <c r="F2303" s="132" t="str">
        <f t="shared" si="39"/>
        <v/>
      </c>
    </row>
    <row r="2304" spans="4:6" x14ac:dyDescent="0.2">
      <c r="D2304" s="130" t="str">
        <f>IF(ISBLANK(A2304),"",VLOOKUP(A2304,'Tabla de equipos'!$B$3:$D$107,3,FALSE))</f>
        <v/>
      </c>
      <c r="F2304" s="132" t="str">
        <f t="shared" si="39"/>
        <v/>
      </c>
    </row>
    <row r="2305" spans="4:6" x14ac:dyDescent="0.2">
      <c r="D2305" s="130" t="str">
        <f>IF(ISBLANK(A2305),"",VLOOKUP(A2305,'Tabla de equipos'!$B$3:$D$107,3,FALSE))</f>
        <v/>
      </c>
      <c r="F2305" s="132" t="str">
        <f t="shared" si="39"/>
        <v/>
      </c>
    </row>
    <row r="2306" spans="4:6" x14ac:dyDescent="0.2">
      <c r="D2306" s="130" t="str">
        <f>IF(ISBLANK(A2306),"",VLOOKUP(A2306,'Tabla de equipos'!$B$3:$D$107,3,FALSE))</f>
        <v/>
      </c>
      <c r="F2306" s="132" t="str">
        <f t="shared" si="39"/>
        <v/>
      </c>
    </row>
    <row r="2307" spans="4:6" x14ac:dyDescent="0.2">
      <c r="D2307" s="130" t="str">
        <f>IF(ISBLANK(A2307),"",VLOOKUP(A2307,'Tabla de equipos'!$B$3:$D$107,3,FALSE))</f>
        <v/>
      </c>
      <c r="F2307" s="132" t="str">
        <f t="shared" si="39"/>
        <v/>
      </c>
    </row>
    <row r="2308" spans="4:6" x14ac:dyDescent="0.2">
      <c r="D2308" s="130" t="str">
        <f>IF(ISBLANK(A2308),"",VLOOKUP(A2308,'Tabla de equipos'!$B$3:$D$107,3,FALSE))</f>
        <v/>
      </c>
      <c r="F2308" s="132" t="str">
        <f t="shared" si="39"/>
        <v/>
      </c>
    </row>
    <row r="2309" spans="4:6" x14ac:dyDescent="0.2">
      <c r="D2309" s="130" t="str">
        <f>IF(ISBLANK(A2309),"",VLOOKUP(A2309,'Tabla de equipos'!$B$3:$D$107,3,FALSE))</f>
        <v/>
      </c>
      <c r="F2309" s="132" t="str">
        <f t="shared" si="39"/>
        <v/>
      </c>
    </row>
    <row r="2310" spans="4:6" x14ac:dyDescent="0.2">
      <c r="D2310" s="130" t="str">
        <f>IF(ISBLANK(A2310),"",VLOOKUP(A2310,'Tabla de equipos'!$B$3:$D$107,3,FALSE))</f>
        <v/>
      </c>
      <c r="F2310" s="132" t="str">
        <f t="shared" si="39"/>
        <v/>
      </c>
    </row>
    <row r="2311" spans="4:6" x14ac:dyDescent="0.2">
      <c r="D2311" s="130" t="str">
        <f>IF(ISBLANK(A2311),"",VLOOKUP(A2311,'Tabla de equipos'!$B$3:$D$107,3,FALSE))</f>
        <v/>
      </c>
      <c r="F2311" s="132" t="str">
        <f t="shared" si="39"/>
        <v/>
      </c>
    </row>
    <row r="2312" spans="4:6" x14ac:dyDescent="0.2">
      <c r="D2312" s="130" t="str">
        <f>IF(ISBLANK(A2312),"",VLOOKUP(A2312,'Tabla de equipos'!$B$3:$D$107,3,FALSE))</f>
        <v/>
      </c>
      <c r="F2312" s="132" t="str">
        <f t="shared" si="39"/>
        <v/>
      </c>
    </row>
    <row r="2313" spans="4:6" x14ac:dyDescent="0.2">
      <c r="D2313" s="130" t="str">
        <f>IF(ISBLANK(A2313),"",VLOOKUP(A2313,'Tabla de equipos'!$B$3:$D$107,3,FALSE))</f>
        <v/>
      </c>
      <c r="F2313" s="132" t="str">
        <f t="shared" si="39"/>
        <v/>
      </c>
    </row>
    <row r="2314" spans="4:6" x14ac:dyDescent="0.2">
      <c r="D2314" s="130" t="str">
        <f>IF(ISBLANK(A2314),"",VLOOKUP(A2314,'Tabla de equipos'!$B$3:$D$107,3,FALSE))</f>
        <v/>
      </c>
      <c r="F2314" s="132" t="str">
        <f t="shared" si="39"/>
        <v/>
      </c>
    </row>
    <row r="2315" spans="4:6" x14ac:dyDescent="0.2">
      <c r="D2315" s="130" t="str">
        <f>IF(ISBLANK(A2315),"",VLOOKUP(A2315,'Tabla de equipos'!$B$3:$D$107,3,FALSE))</f>
        <v/>
      </c>
      <c r="F2315" s="132" t="str">
        <f t="shared" si="39"/>
        <v/>
      </c>
    </row>
    <row r="2316" spans="4:6" x14ac:dyDescent="0.2">
      <c r="D2316" s="130" t="str">
        <f>IF(ISBLANK(A2316),"",VLOOKUP(A2316,'Tabla de equipos'!$B$3:$D$107,3,FALSE))</f>
        <v/>
      </c>
      <c r="F2316" s="132" t="str">
        <f t="shared" si="39"/>
        <v/>
      </c>
    </row>
    <row r="2317" spans="4:6" x14ac:dyDescent="0.2">
      <c r="D2317" s="130" t="str">
        <f>IF(ISBLANK(A2317),"",VLOOKUP(A2317,'Tabla de equipos'!$B$3:$D$107,3,FALSE))</f>
        <v/>
      </c>
      <c r="F2317" s="132" t="str">
        <f t="shared" si="39"/>
        <v/>
      </c>
    </row>
    <row r="2318" spans="4:6" x14ac:dyDescent="0.2">
      <c r="D2318" s="130" t="str">
        <f>IF(ISBLANK(A2318),"",VLOOKUP(A2318,'Tabla de equipos'!$B$3:$D$107,3,FALSE))</f>
        <v/>
      </c>
      <c r="F2318" s="132" t="str">
        <f t="shared" si="39"/>
        <v/>
      </c>
    </row>
    <row r="2319" spans="4:6" x14ac:dyDescent="0.2">
      <c r="D2319" s="130" t="str">
        <f>IF(ISBLANK(A2319),"",VLOOKUP(A2319,'Tabla de equipos'!$B$3:$D$107,3,FALSE))</f>
        <v/>
      </c>
      <c r="F2319" s="132" t="str">
        <f t="shared" si="39"/>
        <v/>
      </c>
    </row>
    <row r="2320" spans="4:6" x14ac:dyDescent="0.2">
      <c r="D2320" s="130" t="str">
        <f>IF(ISBLANK(A2320),"",VLOOKUP(A2320,'Tabla de equipos'!$B$3:$D$107,3,FALSE))</f>
        <v/>
      </c>
      <c r="F2320" s="132" t="str">
        <f t="shared" si="39"/>
        <v/>
      </c>
    </row>
    <row r="2321" spans="4:6" x14ac:dyDescent="0.2">
      <c r="D2321" s="130" t="str">
        <f>IF(ISBLANK(A2321),"",VLOOKUP(A2321,'Tabla de equipos'!$B$3:$D$107,3,FALSE))</f>
        <v/>
      </c>
      <c r="F2321" s="132" t="str">
        <f t="shared" si="39"/>
        <v/>
      </c>
    </row>
    <row r="2322" spans="4:6" x14ac:dyDescent="0.2">
      <c r="D2322" s="130" t="str">
        <f>IF(ISBLANK(A2322),"",VLOOKUP(A2322,'Tabla de equipos'!$B$3:$D$107,3,FALSE))</f>
        <v/>
      </c>
      <c r="F2322" s="132" t="str">
        <f t="shared" si="39"/>
        <v/>
      </c>
    </row>
    <row r="2323" spans="4:6" x14ac:dyDescent="0.2">
      <c r="D2323" s="130" t="str">
        <f>IF(ISBLANK(A2323),"",VLOOKUP(A2323,'Tabla de equipos'!$B$3:$D$107,3,FALSE))</f>
        <v/>
      </c>
      <c r="F2323" s="132" t="str">
        <f t="shared" si="39"/>
        <v/>
      </c>
    </row>
    <row r="2324" spans="4:6" x14ac:dyDescent="0.2">
      <c r="D2324" s="130" t="str">
        <f>IF(ISBLANK(A2324),"",VLOOKUP(A2324,'Tabla de equipos'!$B$3:$D$107,3,FALSE))</f>
        <v/>
      </c>
      <c r="F2324" s="132" t="str">
        <f t="shared" si="39"/>
        <v/>
      </c>
    </row>
    <row r="2325" spans="4:6" x14ac:dyDescent="0.2">
      <c r="D2325" s="130" t="str">
        <f>IF(ISBLANK(A2325),"",VLOOKUP(A2325,'Tabla de equipos'!$B$3:$D$107,3,FALSE))</f>
        <v/>
      </c>
      <c r="F2325" s="132" t="str">
        <f t="shared" si="39"/>
        <v/>
      </c>
    </row>
    <row r="2326" spans="4:6" x14ac:dyDescent="0.2">
      <c r="D2326" s="130" t="str">
        <f>IF(ISBLANK(A2326),"",VLOOKUP(A2326,'Tabla de equipos'!$B$3:$D$107,3,FALSE))</f>
        <v/>
      </c>
      <c r="F2326" s="132" t="str">
        <f t="shared" si="39"/>
        <v/>
      </c>
    </row>
    <row r="2327" spans="4:6" x14ac:dyDescent="0.2">
      <c r="D2327" s="130" t="str">
        <f>IF(ISBLANK(A2327),"",VLOOKUP(A2327,'Tabla de equipos'!$B$3:$D$107,3,FALSE))</f>
        <v/>
      </c>
      <c r="F2327" s="132" t="str">
        <f t="shared" si="39"/>
        <v/>
      </c>
    </row>
    <row r="2328" spans="4:6" x14ac:dyDescent="0.2">
      <c r="D2328" s="130" t="str">
        <f>IF(ISBLANK(A2328),"",VLOOKUP(A2328,'Tabla de equipos'!$B$3:$D$107,3,FALSE))</f>
        <v/>
      </c>
      <c r="F2328" s="132" t="str">
        <f t="shared" si="39"/>
        <v/>
      </c>
    </row>
    <row r="2329" spans="4:6" x14ac:dyDescent="0.2">
      <c r="D2329" s="130" t="str">
        <f>IF(ISBLANK(A2329),"",VLOOKUP(A2329,'Tabla de equipos'!$B$3:$D$107,3,FALSE))</f>
        <v/>
      </c>
      <c r="F2329" s="132" t="str">
        <f t="shared" si="39"/>
        <v/>
      </c>
    </row>
    <row r="2330" spans="4:6" x14ac:dyDescent="0.2">
      <c r="D2330" s="130" t="str">
        <f>IF(ISBLANK(A2330),"",VLOOKUP(A2330,'Tabla de equipos'!$B$3:$D$107,3,FALSE))</f>
        <v/>
      </c>
      <c r="F2330" s="132" t="str">
        <f t="shared" si="39"/>
        <v/>
      </c>
    </row>
    <row r="2331" spans="4:6" x14ac:dyDescent="0.2">
      <c r="D2331" s="130" t="str">
        <f>IF(ISBLANK(A2331),"",VLOOKUP(A2331,'Tabla de equipos'!$B$3:$D$107,3,FALSE))</f>
        <v/>
      </c>
      <c r="F2331" s="132" t="str">
        <f t="shared" si="39"/>
        <v/>
      </c>
    </row>
    <row r="2332" spans="4:6" x14ac:dyDescent="0.2">
      <c r="D2332" s="130" t="str">
        <f>IF(ISBLANK(A2332),"",VLOOKUP(A2332,'Tabla de equipos'!$B$3:$D$107,3,FALSE))</f>
        <v/>
      </c>
      <c r="F2332" s="132" t="str">
        <f t="shared" si="39"/>
        <v/>
      </c>
    </row>
    <row r="2333" spans="4:6" x14ac:dyDescent="0.2">
      <c r="D2333" s="130" t="str">
        <f>IF(ISBLANK(A2333),"",VLOOKUP(A2333,'Tabla de equipos'!$B$3:$D$107,3,FALSE))</f>
        <v/>
      </c>
      <c r="F2333" s="132" t="str">
        <f t="shared" si="39"/>
        <v/>
      </c>
    </row>
    <row r="2334" spans="4:6" x14ac:dyDescent="0.2">
      <c r="D2334" s="130" t="str">
        <f>IF(ISBLANK(A2334),"",VLOOKUP(A2334,'Tabla de equipos'!$B$3:$D$107,3,FALSE))</f>
        <v/>
      </c>
      <c r="F2334" s="132" t="str">
        <f t="shared" si="39"/>
        <v/>
      </c>
    </row>
    <row r="2335" spans="4:6" x14ac:dyDescent="0.2">
      <c r="D2335" s="130" t="str">
        <f>IF(ISBLANK(A2335),"",VLOOKUP(A2335,'Tabla de equipos'!$B$3:$D$107,3,FALSE))</f>
        <v/>
      </c>
      <c r="F2335" s="132" t="str">
        <f t="shared" si="39"/>
        <v/>
      </c>
    </row>
    <row r="2336" spans="4:6" x14ac:dyDescent="0.2">
      <c r="D2336" s="130" t="str">
        <f>IF(ISBLANK(A2336),"",VLOOKUP(A2336,'Tabla de equipos'!$B$3:$D$107,3,FALSE))</f>
        <v/>
      </c>
      <c r="F2336" s="132" t="str">
        <f t="shared" si="39"/>
        <v/>
      </c>
    </row>
    <row r="2337" spans="4:6" x14ac:dyDescent="0.2">
      <c r="D2337" s="130" t="str">
        <f>IF(ISBLANK(A2337),"",VLOOKUP(A2337,'Tabla de equipos'!$B$3:$D$107,3,FALSE))</f>
        <v/>
      </c>
      <c r="F2337" s="132" t="str">
        <f t="shared" si="39"/>
        <v/>
      </c>
    </row>
    <row r="2338" spans="4:6" x14ac:dyDescent="0.2">
      <c r="D2338" s="130" t="str">
        <f>IF(ISBLANK(A2338),"",VLOOKUP(A2338,'Tabla de equipos'!$B$3:$D$107,3,FALSE))</f>
        <v/>
      </c>
      <c r="F2338" s="132" t="str">
        <f t="shared" si="39"/>
        <v/>
      </c>
    </row>
    <row r="2339" spans="4:6" x14ac:dyDescent="0.2">
      <c r="D2339" s="130" t="str">
        <f>IF(ISBLANK(A2339),"",VLOOKUP(A2339,'Tabla de equipos'!$B$3:$D$107,3,FALSE))</f>
        <v/>
      </c>
      <c r="F2339" s="132" t="str">
        <f t="shared" si="39"/>
        <v/>
      </c>
    </row>
    <row r="2340" spans="4:6" x14ac:dyDescent="0.2">
      <c r="D2340" s="130" t="str">
        <f>IF(ISBLANK(A2340),"",VLOOKUP(A2340,'Tabla de equipos'!$B$3:$D$107,3,FALSE))</f>
        <v/>
      </c>
      <c r="F2340" s="132" t="str">
        <f t="shared" si="39"/>
        <v/>
      </c>
    </row>
    <row r="2341" spans="4:6" x14ac:dyDescent="0.2">
      <c r="D2341" s="130" t="str">
        <f>IF(ISBLANK(A2341),"",VLOOKUP(A2341,'Tabla de equipos'!$B$3:$D$107,3,FALSE))</f>
        <v/>
      </c>
      <c r="F2341" s="132" t="str">
        <f t="shared" si="39"/>
        <v/>
      </c>
    </row>
    <row r="2342" spans="4:6" x14ac:dyDescent="0.2">
      <c r="D2342" s="130" t="str">
        <f>IF(ISBLANK(A2342),"",VLOOKUP(A2342,'Tabla de equipos'!$B$3:$D$107,3,FALSE))</f>
        <v/>
      </c>
      <c r="F2342" s="132" t="str">
        <f t="shared" si="39"/>
        <v/>
      </c>
    </row>
    <row r="2343" spans="4:6" x14ac:dyDescent="0.2">
      <c r="D2343" s="130" t="str">
        <f>IF(ISBLANK(A2343),"",VLOOKUP(A2343,'Tabla de equipos'!$B$3:$D$107,3,FALSE))</f>
        <v/>
      </c>
      <c r="F2343" s="132" t="str">
        <f t="shared" si="39"/>
        <v/>
      </c>
    </row>
    <row r="2344" spans="4:6" x14ac:dyDescent="0.2">
      <c r="D2344" s="130" t="str">
        <f>IF(ISBLANK(A2344),"",VLOOKUP(A2344,'Tabla de equipos'!$B$3:$D$107,3,FALSE))</f>
        <v/>
      </c>
      <c r="F2344" s="132" t="str">
        <f t="shared" si="39"/>
        <v/>
      </c>
    </row>
    <row r="2345" spans="4:6" x14ac:dyDescent="0.2">
      <c r="D2345" s="130" t="str">
        <f>IF(ISBLANK(A2345),"",VLOOKUP(A2345,'Tabla de equipos'!$B$3:$D$107,3,FALSE))</f>
        <v/>
      </c>
      <c r="F2345" s="132" t="str">
        <f t="shared" ref="F2345:F2408" si="40">IF(AND(E2345="",A2345=""),"",IF(AND(A2345&lt;&gt;"",E2345=""),"Falta incluir unidades",IF(AND(A2345&lt;&gt;"",E2345&gt;0),"","Falta elegir equipo/soporte")))</f>
        <v/>
      </c>
    </row>
    <row r="2346" spans="4:6" x14ac:dyDescent="0.2">
      <c r="D2346" s="130" t="str">
        <f>IF(ISBLANK(A2346),"",VLOOKUP(A2346,'Tabla de equipos'!$B$3:$D$107,3,FALSE))</f>
        <v/>
      </c>
      <c r="F2346" s="132" t="str">
        <f t="shared" si="40"/>
        <v/>
      </c>
    </row>
    <row r="2347" spans="4:6" x14ac:dyDescent="0.2">
      <c r="D2347" s="130" t="str">
        <f>IF(ISBLANK(A2347),"",VLOOKUP(A2347,'Tabla de equipos'!$B$3:$D$107,3,FALSE))</f>
        <v/>
      </c>
      <c r="F2347" s="132" t="str">
        <f t="shared" si="40"/>
        <v/>
      </c>
    </row>
    <row r="2348" spans="4:6" x14ac:dyDescent="0.2">
      <c r="D2348" s="130" t="str">
        <f>IF(ISBLANK(A2348),"",VLOOKUP(A2348,'Tabla de equipos'!$B$3:$D$107,3,FALSE))</f>
        <v/>
      </c>
      <c r="F2348" s="132" t="str">
        <f t="shared" si="40"/>
        <v/>
      </c>
    </row>
    <row r="2349" spans="4:6" x14ac:dyDescent="0.2">
      <c r="D2349" s="130" t="str">
        <f>IF(ISBLANK(A2349),"",VLOOKUP(A2349,'Tabla de equipos'!$B$3:$D$107,3,FALSE))</f>
        <v/>
      </c>
      <c r="F2349" s="132" t="str">
        <f t="shared" si="40"/>
        <v/>
      </c>
    </row>
    <row r="2350" spans="4:6" x14ac:dyDescent="0.2">
      <c r="D2350" s="130" t="str">
        <f>IF(ISBLANK(A2350),"",VLOOKUP(A2350,'Tabla de equipos'!$B$3:$D$107,3,FALSE))</f>
        <v/>
      </c>
      <c r="F2350" s="132" t="str">
        <f t="shared" si="40"/>
        <v/>
      </c>
    </row>
    <row r="2351" spans="4:6" x14ac:dyDescent="0.2">
      <c r="D2351" s="130" t="str">
        <f>IF(ISBLANK(A2351),"",VLOOKUP(A2351,'Tabla de equipos'!$B$3:$D$107,3,FALSE))</f>
        <v/>
      </c>
      <c r="F2351" s="132" t="str">
        <f t="shared" si="40"/>
        <v/>
      </c>
    </row>
    <row r="2352" spans="4:6" x14ac:dyDescent="0.2">
      <c r="D2352" s="130" t="str">
        <f>IF(ISBLANK(A2352),"",VLOOKUP(A2352,'Tabla de equipos'!$B$3:$D$107,3,FALSE))</f>
        <v/>
      </c>
      <c r="F2352" s="132" t="str">
        <f t="shared" si="40"/>
        <v/>
      </c>
    </row>
    <row r="2353" spans="4:6" x14ac:dyDescent="0.2">
      <c r="D2353" s="130" t="str">
        <f>IF(ISBLANK(A2353),"",VLOOKUP(A2353,'Tabla de equipos'!$B$3:$D$107,3,FALSE))</f>
        <v/>
      </c>
      <c r="F2353" s="132" t="str">
        <f t="shared" si="40"/>
        <v/>
      </c>
    </row>
    <row r="2354" spans="4:6" x14ac:dyDescent="0.2">
      <c r="D2354" s="130" t="str">
        <f>IF(ISBLANK(A2354),"",VLOOKUP(A2354,'Tabla de equipos'!$B$3:$D$107,3,FALSE))</f>
        <v/>
      </c>
      <c r="F2354" s="132" t="str">
        <f t="shared" si="40"/>
        <v/>
      </c>
    </row>
    <row r="2355" spans="4:6" x14ac:dyDescent="0.2">
      <c r="D2355" s="130" t="str">
        <f>IF(ISBLANK(A2355),"",VLOOKUP(A2355,'Tabla de equipos'!$B$3:$D$107,3,FALSE))</f>
        <v/>
      </c>
      <c r="F2355" s="132" t="str">
        <f t="shared" si="40"/>
        <v/>
      </c>
    </row>
    <row r="2356" spans="4:6" x14ac:dyDescent="0.2">
      <c r="D2356" s="130" t="str">
        <f>IF(ISBLANK(A2356),"",VLOOKUP(A2356,'Tabla de equipos'!$B$3:$D$107,3,FALSE))</f>
        <v/>
      </c>
      <c r="F2356" s="132" t="str">
        <f t="shared" si="40"/>
        <v/>
      </c>
    </row>
    <row r="2357" spans="4:6" x14ac:dyDescent="0.2">
      <c r="D2357" s="130" t="str">
        <f>IF(ISBLANK(A2357),"",VLOOKUP(A2357,'Tabla de equipos'!$B$3:$D$107,3,FALSE))</f>
        <v/>
      </c>
      <c r="F2357" s="132" t="str">
        <f t="shared" si="40"/>
        <v/>
      </c>
    </row>
    <row r="2358" spans="4:6" x14ac:dyDescent="0.2">
      <c r="D2358" s="130" t="str">
        <f>IF(ISBLANK(A2358),"",VLOOKUP(A2358,'Tabla de equipos'!$B$3:$D$107,3,FALSE))</f>
        <v/>
      </c>
      <c r="F2358" s="132" t="str">
        <f t="shared" si="40"/>
        <v/>
      </c>
    </row>
    <row r="2359" spans="4:6" x14ac:dyDescent="0.2">
      <c r="D2359" s="130" t="str">
        <f>IF(ISBLANK(A2359),"",VLOOKUP(A2359,'Tabla de equipos'!$B$3:$D$107,3,FALSE))</f>
        <v/>
      </c>
      <c r="F2359" s="132" t="str">
        <f t="shared" si="40"/>
        <v/>
      </c>
    </row>
    <row r="2360" spans="4:6" x14ac:dyDescent="0.2">
      <c r="D2360" s="130" t="str">
        <f>IF(ISBLANK(A2360),"",VLOOKUP(A2360,'Tabla de equipos'!$B$3:$D$107,3,FALSE))</f>
        <v/>
      </c>
      <c r="F2360" s="132" t="str">
        <f t="shared" si="40"/>
        <v/>
      </c>
    </row>
    <row r="2361" spans="4:6" x14ac:dyDescent="0.2">
      <c r="D2361" s="130" t="str">
        <f>IF(ISBLANK(A2361),"",VLOOKUP(A2361,'Tabla de equipos'!$B$3:$D$107,3,FALSE))</f>
        <v/>
      </c>
      <c r="F2361" s="132" t="str">
        <f t="shared" si="40"/>
        <v/>
      </c>
    </row>
    <row r="2362" spans="4:6" x14ac:dyDescent="0.2">
      <c r="D2362" s="130" t="str">
        <f>IF(ISBLANK(A2362),"",VLOOKUP(A2362,'Tabla de equipos'!$B$3:$D$107,3,FALSE))</f>
        <v/>
      </c>
      <c r="F2362" s="132" t="str">
        <f t="shared" si="40"/>
        <v/>
      </c>
    </row>
    <row r="2363" spans="4:6" x14ac:dyDescent="0.2">
      <c r="D2363" s="130" t="str">
        <f>IF(ISBLANK(A2363),"",VLOOKUP(A2363,'Tabla de equipos'!$B$3:$D$107,3,FALSE))</f>
        <v/>
      </c>
      <c r="F2363" s="132" t="str">
        <f t="shared" si="40"/>
        <v/>
      </c>
    </row>
    <row r="2364" spans="4:6" x14ac:dyDescent="0.2">
      <c r="D2364" s="130" t="str">
        <f>IF(ISBLANK(A2364),"",VLOOKUP(A2364,'Tabla de equipos'!$B$3:$D$107,3,FALSE))</f>
        <v/>
      </c>
      <c r="F2364" s="132" t="str">
        <f t="shared" si="40"/>
        <v/>
      </c>
    </row>
    <row r="2365" spans="4:6" x14ac:dyDescent="0.2">
      <c r="D2365" s="130" t="str">
        <f>IF(ISBLANK(A2365),"",VLOOKUP(A2365,'Tabla de equipos'!$B$3:$D$107,3,FALSE))</f>
        <v/>
      </c>
      <c r="F2365" s="132" t="str">
        <f t="shared" si="40"/>
        <v/>
      </c>
    </row>
    <row r="2366" spans="4:6" x14ac:dyDescent="0.2">
      <c r="D2366" s="130" t="str">
        <f>IF(ISBLANK(A2366),"",VLOOKUP(A2366,'Tabla de equipos'!$B$3:$D$107,3,FALSE))</f>
        <v/>
      </c>
      <c r="F2366" s="132" t="str">
        <f t="shared" si="40"/>
        <v/>
      </c>
    </row>
    <row r="2367" spans="4:6" x14ac:dyDescent="0.2">
      <c r="D2367" s="130" t="str">
        <f>IF(ISBLANK(A2367),"",VLOOKUP(A2367,'Tabla de equipos'!$B$3:$D$107,3,FALSE))</f>
        <v/>
      </c>
      <c r="F2367" s="132" t="str">
        <f t="shared" si="40"/>
        <v/>
      </c>
    </row>
    <row r="2368" spans="4:6" x14ac:dyDescent="0.2">
      <c r="D2368" s="130" t="str">
        <f>IF(ISBLANK(A2368),"",VLOOKUP(A2368,'Tabla de equipos'!$B$3:$D$107,3,FALSE))</f>
        <v/>
      </c>
      <c r="F2368" s="132" t="str">
        <f t="shared" si="40"/>
        <v/>
      </c>
    </row>
    <row r="2369" spans="4:6" x14ac:dyDescent="0.2">
      <c r="D2369" s="130" t="str">
        <f>IF(ISBLANK(A2369),"",VLOOKUP(A2369,'Tabla de equipos'!$B$3:$D$107,3,FALSE))</f>
        <v/>
      </c>
      <c r="F2369" s="132" t="str">
        <f t="shared" si="40"/>
        <v/>
      </c>
    </row>
    <row r="2370" spans="4:6" x14ac:dyDescent="0.2">
      <c r="D2370" s="130" t="str">
        <f>IF(ISBLANK(A2370),"",VLOOKUP(A2370,'Tabla de equipos'!$B$3:$D$107,3,FALSE))</f>
        <v/>
      </c>
      <c r="F2370" s="132" t="str">
        <f t="shared" si="40"/>
        <v/>
      </c>
    </row>
    <row r="2371" spans="4:6" x14ac:dyDescent="0.2">
      <c r="D2371" s="130" t="str">
        <f>IF(ISBLANK(A2371),"",VLOOKUP(A2371,'Tabla de equipos'!$B$3:$D$107,3,FALSE))</f>
        <v/>
      </c>
      <c r="F2371" s="132" t="str">
        <f t="shared" si="40"/>
        <v/>
      </c>
    </row>
    <row r="2372" spans="4:6" x14ac:dyDescent="0.2">
      <c r="D2372" s="130" t="str">
        <f>IF(ISBLANK(A2372),"",VLOOKUP(A2372,'Tabla de equipos'!$B$3:$D$107,3,FALSE))</f>
        <v/>
      </c>
      <c r="F2372" s="132" t="str">
        <f t="shared" si="40"/>
        <v/>
      </c>
    </row>
    <row r="2373" spans="4:6" x14ac:dyDescent="0.2">
      <c r="D2373" s="130" t="str">
        <f>IF(ISBLANK(A2373),"",VLOOKUP(A2373,'Tabla de equipos'!$B$3:$D$107,3,FALSE))</f>
        <v/>
      </c>
      <c r="F2373" s="132" t="str">
        <f t="shared" si="40"/>
        <v/>
      </c>
    </row>
    <row r="2374" spans="4:6" x14ac:dyDescent="0.2">
      <c r="D2374" s="130" t="str">
        <f>IF(ISBLANK(A2374),"",VLOOKUP(A2374,'Tabla de equipos'!$B$3:$D$107,3,FALSE))</f>
        <v/>
      </c>
      <c r="F2374" s="132" t="str">
        <f t="shared" si="40"/>
        <v/>
      </c>
    </row>
    <row r="2375" spans="4:6" x14ac:dyDescent="0.2">
      <c r="D2375" s="130" t="str">
        <f>IF(ISBLANK(A2375),"",VLOOKUP(A2375,'Tabla de equipos'!$B$3:$D$107,3,FALSE))</f>
        <v/>
      </c>
      <c r="F2375" s="132" t="str">
        <f t="shared" si="40"/>
        <v/>
      </c>
    </row>
    <row r="2376" spans="4:6" x14ac:dyDescent="0.2">
      <c r="D2376" s="130" t="str">
        <f>IF(ISBLANK(A2376),"",VLOOKUP(A2376,'Tabla de equipos'!$B$3:$D$107,3,FALSE))</f>
        <v/>
      </c>
      <c r="F2376" s="132" t="str">
        <f t="shared" si="40"/>
        <v/>
      </c>
    </row>
    <row r="2377" spans="4:6" x14ac:dyDescent="0.2">
      <c r="D2377" s="130" t="str">
        <f>IF(ISBLANK(A2377),"",VLOOKUP(A2377,'Tabla de equipos'!$B$3:$D$107,3,FALSE))</f>
        <v/>
      </c>
      <c r="F2377" s="132" t="str">
        <f t="shared" si="40"/>
        <v/>
      </c>
    </row>
    <row r="2378" spans="4:6" x14ac:dyDescent="0.2">
      <c r="D2378" s="130" t="str">
        <f>IF(ISBLANK(A2378),"",VLOOKUP(A2378,'Tabla de equipos'!$B$3:$D$107,3,FALSE))</f>
        <v/>
      </c>
      <c r="F2378" s="132" t="str">
        <f t="shared" si="40"/>
        <v/>
      </c>
    </row>
    <row r="2379" spans="4:6" x14ac:dyDescent="0.2">
      <c r="D2379" s="130" t="str">
        <f>IF(ISBLANK(A2379),"",VLOOKUP(A2379,'Tabla de equipos'!$B$3:$D$107,3,FALSE))</f>
        <v/>
      </c>
      <c r="F2379" s="132" t="str">
        <f t="shared" si="40"/>
        <v/>
      </c>
    </row>
    <row r="2380" spans="4:6" x14ac:dyDescent="0.2">
      <c r="D2380" s="130" t="str">
        <f>IF(ISBLANK(A2380),"",VLOOKUP(A2380,'Tabla de equipos'!$B$3:$D$107,3,FALSE))</f>
        <v/>
      </c>
      <c r="F2380" s="132" t="str">
        <f t="shared" si="40"/>
        <v/>
      </c>
    </row>
    <row r="2381" spans="4:6" x14ac:dyDescent="0.2">
      <c r="D2381" s="130" t="str">
        <f>IF(ISBLANK(A2381),"",VLOOKUP(A2381,'Tabla de equipos'!$B$3:$D$107,3,FALSE))</f>
        <v/>
      </c>
      <c r="F2381" s="132" t="str">
        <f t="shared" si="40"/>
        <v/>
      </c>
    </row>
    <row r="2382" spans="4:6" x14ac:dyDescent="0.2">
      <c r="D2382" s="130" t="str">
        <f>IF(ISBLANK(A2382),"",VLOOKUP(A2382,'Tabla de equipos'!$B$3:$D$107,3,FALSE))</f>
        <v/>
      </c>
      <c r="F2382" s="132" t="str">
        <f t="shared" si="40"/>
        <v/>
      </c>
    </row>
    <row r="2383" spans="4:6" x14ac:dyDescent="0.2">
      <c r="D2383" s="130" t="str">
        <f>IF(ISBLANK(A2383),"",VLOOKUP(A2383,'Tabla de equipos'!$B$3:$D$107,3,FALSE))</f>
        <v/>
      </c>
      <c r="F2383" s="132" t="str">
        <f t="shared" si="40"/>
        <v/>
      </c>
    </row>
    <row r="2384" spans="4:6" x14ac:dyDescent="0.2">
      <c r="D2384" s="130" t="str">
        <f>IF(ISBLANK(A2384),"",VLOOKUP(A2384,'Tabla de equipos'!$B$3:$D$107,3,FALSE))</f>
        <v/>
      </c>
      <c r="F2384" s="132" t="str">
        <f t="shared" si="40"/>
        <v/>
      </c>
    </row>
    <row r="2385" spans="4:6" x14ac:dyDescent="0.2">
      <c r="D2385" s="130" t="str">
        <f>IF(ISBLANK(A2385),"",VLOOKUP(A2385,'Tabla de equipos'!$B$3:$D$107,3,FALSE))</f>
        <v/>
      </c>
      <c r="F2385" s="132" t="str">
        <f t="shared" si="40"/>
        <v/>
      </c>
    </row>
    <row r="2386" spans="4:6" x14ac:dyDescent="0.2">
      <c r="D2386" s="130" t="str">
        <f>IF(ISBLANK(A2386),"",VLOOKUP(A2386,'Tabla de equipos'!$B$3:$D$107,3,FALSE))</f>
        <v/>
      </c>
      <c r="F2386" s="132" t="str">
        <f t="shared" si="40"/>
        <v/>
      </c>
    </row>
    <row r="2387" spans="4:6" x14ac:dyDescent="0.2">
      <c r="D2387" s="130" t="str">
        <f>IF(ISBLANK(A2387),"",VLOOKUP(A2387,'Tabla de equipos'!$B$3:$D$107,3,FALSE))</f>
        <v/>
      </c>
      <c r="F2387" s="132" t="str">
        <f t="shared" si="40"/>
        <v/>
      </c>
    </row>
    <row r="2388" spans="4:6" x14ac:dyDescent="0.2">
      <c r="D2388" s="130" t="str">
        <f>IF(ISBLANK(A2388),"",VLOOKUP(A2388,'Tabla de equipos'!$B$3:$D$107,3,FALSE))</f>
        <v/>
      </c>
      <c r="F2388" s="132" t="str">
        <f t="shared" si="40"/>
        <v/>
      </c>
    </row>
    <row r="2389" spans="4:6" x14ac:dyDescent="0.2">
      <c r="D2389" s="130" t="str">
        <f>IF(ISBLANK(A2389),"",VLOOKUP(A2389,'Tabla de equipos'!$B$3:$D$107,3,FALSE))</f>
        <v/>
      </c>
      <c r="F2389" s="132" t="str">
        <f t="shared" si="40"/>
        <v/>
      </c>
    </row>
    <row r="2390" spans="4:6" x14ac:dyDescent="0.2">
      <c r="D2390" s="130" t="str">
        <f>IF(ISBLANK(A2390),"",VLOOKUP(A2390,'Tabla de equipos'!$B$3:$D$107,3,FALSE))</f>
        <v/>
      </c>
      <c r="F2390" s="132" t="str">
        <f t="shared" si="40"/>
        <v/>
      </c>
    </row>
    <row r="2391" spans="4:6" x14ac:dyDescent="0.2">
      <c r="D2391" s="130" t="str">
        <f>IF(ISBLANK(A2391),"",VLOOKUP(A2391,'Tabla de equipos'!$B$3:$D$107,3,FALSE))</f>
        <v/>
      </c>
      <c r="F2391" s="132" t="str">
        <f t="shared" si="40"/>
        <v/>
      </c>
    </row>
    <row r="2392" spans="4:6" x14ac:dyDescent="0.2">
      <c r="D2392" s="130" t="str">
        <f>IF(ISBLANK(A2392),"",VLOOKUP(A2392,'Tabla de equipos'!$B$3:$D$107,3,FALSE))</f>
        <v/>
      </c>
      <c r="F2392" s="132" t="str">
        <f t="shared" si="40"/>
        <v/>
      </c>
    </row>
    <row r="2393" spans="4:6" x14ac:dyDescent="0.2">
      <c r="D2393" s="130" t="str">
        <f>IF(ISBLANK(A2393),"",VLOOKUP(A2393,'Tabla de equipos'!$B$3:$D$107,3,FALSE))</f>
        <v/>
      </c>
      <c r="F2393" s="132" t="str">
        <f t="shared" si="40"/>
        <v/>
      </c>
    </row>
    <row r="2394" spans="4:6" x14ac:dyDescent="0.2">
      <c r="D2394" s="130" t="str">
        <f>IF(ISBLANK(A2394),"",VLOOKUP(A2394,'Tabla de equipos'!$B$3:$D$107,3,FALSE))</f>
        <v/>
      </c>
      <c r="F2394" s="132" t="str">
        <f t="shared" si="40"/>
        <v/>
      </c>
    </row>
    <row r="2395" spans="4:6" x14ac:dyDescent="0.2">
      <c r="D2395" s="130" t="str">
        <f>IF(ISBLANK(A2395),"",VLOOKUP(A2395,'Tabla de equipos'!$B$3:$D$107,3,FALSE))</f>
        <v/>
      </c>
      <c r="F2395" s="132" t="str">
        <f t="shared" si="40"/>
        <v/>
      </c>
    </row>
    <row r="2396" spans="4:6" x14ac:dyDescent="0.2">
      <c r="D2396" s="130" t="str">
        <f>IF(ISBLANK(A2396),"",VLOOKUP(A2396,'Tabla de equipos'!$B$3:$D$107,3,FALSE))</f>
        <v/>
      </c>
      <c r="F2396" s="132" t="str">
        <f t="shared" si="40"/>
        <v/>
      </c>
    </row>
    <row r="2397" spans="4:6" x14ac:dyDescent="0.2">
      <c r="D2397" s="130" t="str">
        <f>IF(ISBLANK(A2397),"",VLOOKUP(A2397,'Tabla de equipos'!$B$3:$D$107,3,FALSE))</f>
        <v/>
      </c>
      <c r="F2397" s="132" t="str">
        <f t="shared" si="40"/>
        <v/>
      </c>
    </row>
    <row r="2398" spans="4:6" x14ac:dyDescent="0.2">
      <c r="D2398" s="130" t="str">
        <f>IF(ISBLANK(A2398),"",VLOOKUP(A2398,'Tabla de equipos'!$B$3:$D$107,3,FALSE))</f>
        <v/>
      </c>
      <c r="F2398" s="132" t="str">
        <f t="shared" si="40"/>
        <v/>
      </c>
    </row>
    <row r="2399" spans="4:6" x14ac:dyDescent="0.2">
      <c r="D2399" s="130" t="str">
        <f>IF(ISBLANK(A2399),"",VLOOKUP(A2399,'Tabla de equipos'!$B$3:$D$107,3,FALSE))</f>
        <v/>
      </c>
      <c r="F2399" s="132" t="str">
        <f t="shared" si="40"/>
        <v/>
      </c>
    </row>
    <row r="2400" spans="4:6" x14ac:dyDescent="0.2">
      <c r="D2400" s="130" t="str">
        <f>IF(ISBLANK(A2400),"",VLOOKUP(A2400,'Tabla de equipos'!$B$3:$D$107,3,FALSE))</f>
        <v/>
      </c>
      <c r="F2400" s="132" t="str">
        <f t="shared" si="40"/>
        <v/>
      </c>
    </row>
    <row r="2401" spans="4:6" x14ac:dyDescent="0.2">
      <c r="D2401" s="130" t="str">
        <f>IF(ISBLANK(A2401),"",VLOOKUP(A2401,'Tabla de equipos'!$B$3:$D$107,3,FALSE))</f>
        <v/>
      </c>
      <c r="F2401" s="132" t="str">
        <f t="shared" si="40"/>
        <v/>
      </c>
    </row>
    <row r="2402" spans="4:6" x14ac:dyDescent="0.2">
      <c r="D2402" s="130" t="str">
        <f>IF(ISBLANK(A2402),"",VLOOKUP(A2402,'Tabla de equipos'!$B$3:$D$107,3,FALSE))</f>
        <v/>
      </c>
      <c r="F2402" s="132" t="str">
        <f t="shared" si="40"/>
        <v/>
      </c>
    </row>
    <row r="2403" spans="4:6" x14ac:dyDescent="0.2">
      <c r="D2403" s="130" t="str">
        <f>IF(ISBLANK(A2403),"",VLOOKUP(A2403,'Tabla de equipos'!$B$3:$D$107,3,FALSE))</f>
        <v/>
      </c>
      <c r="F2403" s="132" t="str">
        <f t="shared" si="40"/>
        <v/>
      </c>
    </row>
    <row r="2404" spans="4:6" x14ac:dyDescent="0.2">
      <c r="D2404" s="130" t="str">
        <f>IF(ISBLANK(A2404),"",VLOOKUP(A2404,'Tabla de equipos'!$B$3:$D$107,3,FALSE))</f>
        <v/>
      </c>
      <c r="F2404" s="132" t="str">
        <f t="shared" si="40"/>
        <v/>
      </c>
    </row>
    <row r="2405" spans="4:6" x14ac:dyDescent="0.2">
      <c r="D2405" s="130" t="str">
        <f>IF(ISBLANK(A2405),"",VLOOKUP(A2405,'Tabla de equipos'!$B$3:$D$107,3,FALSE))</f>
        <v/>
      </c>
      <c r="F2405" s="132" t="str">
        <f t="shared" si="40"/>
        <v/>
      </c>
    </row>
    <row r="2406" spans="4:6" x14ac:dyDescent="0.2">
      <c r="D2406" s="130" t="str">
        <f>IF(ISBLANK(A2406),"",VLOOKUP(A2406,'Tabla de equipos'!$B$3:$D$107,3,FALSE))</f>
        <v/>
      </c>
      <c r="F2406" s="132" t="str">
        <f t="shared" si="40"/>
        <v/>
      </c>
    </row>
    <row r="2407" spans="4:6" x14ac:dyDescent="0.2">
      <c r="D2407" s="130" t="str">
        <f>IF(ISBLANK(A2407),"",VLOOKUP(A2407,'Tabla de equipos'!$B$3:$D$107,3,FALSE))</f>
        <v/>
      </c>
      <c r="F2407" s="132" t="str">
        <f t="shared" si="40"/>
        <v/>
      </c>
    </row>
    <row r="2408" spans="4:6" x14ac:dyDescent="0.2">
      <c r="D2408" s="130" t="str">
        <f>IF(ISBLANK(A2408),"",VLOOKUP(A2408,'Tabla de equipos'!$B$3:$D$107,3,FALSE))</f>
        <v/>
      </c>
      <c r="F2408" s="132" t="str">
        <f t="shared" si="40"/>
        <v/>
      </c>
    </row>
    <row r="2409" spans="4:6" x14ac:dyDescent="0.2">
      <c r="D2409" s="130" t="str">
        <f>IF(ISBLANK(A2409),"",VLOOKUP(A2409,'Tabla de equipos'!$B$3:$D$107,3,FALSE))</f>
        <v/>
      </c>
      <c r="F2409" s="132" t="str">
        <f t="shared" ref="F2409:F2472" si="41">IF(AND(E2409="",A2409=""),"",IF(AND(A2409&lt;&gt;"",E2409=""),"Falta incluir unidades",IF(AND(A2409&lt;&gt;"",E2409&gt;0),"","Falta elegir equipo/soporte")))</f>
        <v/>
      </c>
    </row>
    <row r="2410" spans="4:6" x14ac:dyDescent="0.2">
      <c r="D2410" s="130" t="str">
        <f>IF(ISBLANK(A2410),"",VLOOKUP(A2410,'Tabla de equipos'!$B$3:$D$107,3,FALSE))</f>
        <v/>
      </c>
      <c r="F2410" s="132" t="str">
        <f t="shared" si="41"/>
        <v/>
      </c>
    </row>
    <row r="2411" spans="4:6" x14ac:dyDescent="0.2">
      <c r="D2411" s="130" t="str">
        <f>IF(ISBLANK(A2411),"",VLOOKUP(A2411,'Tabla de equipos'!$B$3:$D$107,3,FALSE))</f>
        <v/>
      </c>
      <c r="F2411" s="132" t="str">
        <f t="shared" si="41"/>
        <v/>
      </c>
    </row>
    <row r="2412" spans="4:6" x14ac:dyDescent="0.2">
      <c r="D2412" s="130" t="str">
        <f>IF(ISBLANK(A2412),"",VLOOKUP(A2412,'Tabla de equipos'!$B$3:$D$107,3,FALSE))</f>
        <v/>
      </c>
      <c r="F2412" s="132" t="str">
        <f t="shared" si="41"/>
        <v/>
      </c>
    </row>
    <row r="2413" spans="4:6" x14ac:dyDescent="0.2">
      <c r="D2413" s="130" t="str">
        <f>IF(ISBLANK(A2413),"",VLOOKUP(A2413,'Tabla de equipos'!$B$3:$D$107,3,FALSE))</f>
        <v/>
      </c>
      <c r="F2413" s="132" t="str">
        <f t="shared" si="41"/>
        <v/>
      </c>
    </row>
    <row r="2414" spans="4:6" x14ac:dyDescent="0.2">
      <c r="D2414" s="130" t="str">
        <f>IF(ISBLANK(A2414),"",VLOOKUP(A2414,'Tabla de equipos'!$B$3:$D$107,3,FALSE))</f>
        <v/>
      </c>
      <c r="F2414" s="132" t="str">
        <f t="shared" si="41"/>
        <v/>
      </c>
    </row>
    <row r="2415" spans="4:6" x14ac:dyDescent="0.2">
      <c r="D2415" s="130" t="str">
        <f>IF(ISBLANK(A2415),"",VLOOKUP(A2415,'Tabla de equipos'!$B$3:$D$107,3,FALSE))</f>
        <v/>
      </c>
      <c r="F2415" s="132" t="str">
        <f t="shared" si="41"/>
        <v/>
      </c>
    </row>
    <row r="2416" spans="4:6" x14ac:dyDescent="0.2">
      <c r="D2416" s="130" t="str">
        <f>IF(ISBLANK(A2416),"",VLOOKUP(A2416,'Tabla de equipos'!$B$3:$D$107,3,FALSE))</f>
        <v/>
      </c>
      <c r="F2416" s="132" t="str">
        <f t="shared" si="41"/>
        <v/>
      </c>
    </row>
    <row r="2417" spans="4:6" x14ac:dyDescent="0.2">
      <c r="D2417" s="130" t="str">
        <f>IF(ISBLANK(A2417),"",VLOOKUP(A2417,'Tabla de equipos'!$B$3:$D$107,3,FALSE))</f>
        <v/>
      </c>
      <c r="F2417" s="132" t="str">
        <f t="shared" si="41"/>
        <v/>
      </c>
    </row>
    <row r="2418" spans="4:6" x14ac:dyDescent="0.2">
      <c r="D2418" s="130" t="str">
        <f>IF(ISBLANK(A2418),"",VLOOKUP(A2418,'Tabla de equipos'!$B$3:$D$107,3,FALSE))</f>
        <v/>
      </c>
      <c r="F2418" s="132" t="str">
        <f t="shared" si="41"/>
        <v/>
      </c>
    </row>
    <row r="2419" spans="4:6" x14ac:dyDescent="0.2">
      <c r="D2419" s="130" t="str">
        <f>IF(ISBLANK(A2419),"",VLOOKUP(A2419,'Tabla de equipos'!$B$3:$D$107,3,FALSE))</f>
        <v/>
      </c>
      <c r="F2419" s="132" t="str">
        <f t="shared" si="41"/>
        <v/>
      </c>
    </row>
    <row r="2420" spans="4:6" x14ac:dyDescent="0.2">
      <c r="D2420" s="130" t="str">
        <f>IF(ISBLANK(A2420),"",VLOOKUP(A2420,'Tabla de equipos'!$B$3:$D$107,3,FALSE))</f>
        <v/>
      </c>
      <c r="F2420" s="132" t="str">
        <f t="shared" si="41"/>
        <v/>
      </c>
    </row>
    <row r="2421" spans="4:6" x14ac:dyDescent="0.2">
      <c r="D2421" s="130" t="str">
        <f>IF(ISBLANK(A2421),"",VLOOKUP(A2421,'Tabla de equipos'!$B$3:$D$107,3,FALSE))</f>
        <v/>
      </c>
      <c r="F2421" s="132" t="str">
        <f t="shared" si="41"/>
        <v/>
      </c>
    </row>
    <row r="2422" spans="4:6" x14ac:dyDescent="0.2">
      <c r="D2422" s="130" t="str">
        <f>IF(ISBLANK(A2422),"",VLOOKUP(A2422,'Tabla de equipos'!$B$3:$D$107,3,FALSE))</f>
        <v/>
      </c>
      <c r="F2422" s="132" t="str">
        <f t="shared" si="41"/>
        <v/>
      </c>
    </row>
    <row r="2423" spans="4:6" x14ac:dyDescent="0.2">
      <c r="D2423" s="130" t="str">
        <f>IF(ISBLANK(A2423),"",VLOOKUP(A2423,'Tabla de equipos'!$B$3:$D$107,3,FALSE))</f>
        <v/>
      </c>
      <c r="F2423" s="132" t="str">
        <f t="shared" si="41"/>
        <v/>
      </c>
    </row>
    <row r="2424" spans="4:6" x14ac:dyDescent="0.2">
      <c r="D2424" s="130" t="str">
        <f>IF(ISBLANK(A2424),"",VLOOKUP(A2424,'Tabla de equipos'!$B$3:$D$107,3,FALSE))</f>
        <v/>
      </c>
      <c r="F2424" s="132" t="str">
        <f t="shared" si="41"/>
        <v/>
      </c>
    </row>
    <row r="2425" spans="4:6" x14ac:dyDescent="0.2">
      <c r="D2425" s="130" t="str">
        <f>IF(ISBLANK(A2425),"",VLOOKUP(A2425,'Tabla de equipos'!$B$3:$D$107,3,FALSE))</f>
        <v/>
      </c>
      <c r="F2425" s="132" t="str">
        <f t="shared" si="41"/>
        <v/>
      </c>
    </row>
    <row r="2426" spans="4:6" x14ac:dyDescent="0.2">
      <c r="D2426" s="130" t="str">
        <f>IF(ISBLANK(A2426),"",VLOOKUP(A2426,'Tabla de equipos'!$B$3:$D$107,3,FALSE))</f>
        <v/>
      </c>
      <c r="F2426" s="132" t="str">
        <f t="shared" si="41"/>
        <v/>
      </c>
    </row>
    <row r="2427" spans="4:6" x14ac:dyDescent="0.2">
      <c r="D2427" s="130" t="str">
        <f>IF(ISBLANK(A2427),"",VLOOKUP(A2427,'Tabla de equipos'!$B$3:$D$107,3,FALSE))</f>
        <v/>
      </c>
      <c r="F2427" s="132" t="str">
        <f t="shared" si="41"/>
        <v/>
      </c>
    </row>
    <row r="2428" spans="4:6" x14ac:dyDescent="0.2">
      <c r="D2428" s="130" t="str">
        <f>IF(ISBLANK(A2428),"",VLOOKUP(A2428,'Tabla de equipos'!$B$3:$D$107,3,FALSE))</f>
        <v/>
      </c>
      <c r="F2428" s="132" t="str">
        <f t="shared" si="41"/>
        <v/>
      </c>
    </row>
    <row r="2429" spans="4:6" x14ac:dyDescent="0.2">
      <c r="D2429" s="130" t="str">
        <f>IF(ISBLANK(A2429),"",VLOOKUP(A2429,'Tabla de equipos'!$B$3:$D$107,3,FALSE))</f>
        <v/>
      </c>
      <c r="F2429" s="132" t="str">
        <f t="shared" si="41"/>
        <v/>
      </c>
    </row>
    <row r="2430" spans="4:6" x14ac:dyDescent="0.2">
      <c r="D2430" s="130" t="str">
        <f>IF(ISBLANK(A2430),"",VLOOKUP(A2430,'Tabla de equipos'!$B$3:$D$107,3,FALSE))</f>
        <v/>
      </c>
      <c r="F2430" s="132" t="str">
        <f t="shared" si="41"/>
        <v/>
      </c>
    </row>
    <row r="2431" spans="4:6" x14ac:dyDescent="0.2">
      <c r="D2431" s="130" t="str">
        <f>IF(ISBLANK(A2431),"",VLOOKUP(A2431,'Tabla de equipos'!$B$3:$D$107,3,FALSE))</f>
        <v/>
      </c>
      <c r="F2431" s="132" t="str">
        <f t="shared" si="41"/>
        <v/>
      </c>
    </row>
    <row r="2432" spans="4:6" x14ac:dyDescent="0.2">
      <c r="D2432" s="130" t="str">
        <f>IF(ISBLANK(A2432),"",VLOOKUP(A2432,'Tabla de equipos'!$B$3:$D$107,3,FALSE))</f>
        <v/>
      </c>
      <c r="F2432" s="132" t="str">
        <f t="shared" si="41"/>
        <v/>
      </c>
    </row>
    <row r="2433" spans="4:6" x14ac:dyDescent="0.2">
      <c r="D2433" s="130" t="str">
        <f>IF(ISBLANK(A2433),"",VLOOKUP(A2433,'Tabla de equipos'!$B$3:$D$107,3,FALSE))</f>
        <v/>
      </c>
      <c r="F2433" s="132" t="str">
        <f t="shared" si="41"/>
        <v/>
      </c>
    </row>
    <row r="2434" spans="4:6" x14ac:dyDescent="0.2">
      <c r="D2434" s="130" t="str">
        <f>IF(ISBLANK(A2434),"",VLOOKUP(A2434,'Tabla de equipos'!$B$3:$D$107,3,FALSE))</f>
        <v/>
      </c>
      <c r="F2434" s="132" t="str">
        <f t="shared" si="41"/>
        <v/>
      </c>
    </row>
    <row r="2435" spans="4:6" x14ac:dyDescent="0.2">
      <c r="D2435" s="130" t="str">
        <f>IF(ISBLANK(A2435),"",VLOOKUP(A2435,'Tabla de equipos'!$B$3:$D$107,3,FALSE))</f>
        <v/>
      </c>
      <c r="F2435" s="132" t="str">
        <f t="shared" si="41"/>
        <v/>
      </c>
    </row>
    <row r="2436" spans="4:6" x14ac:dyDescent="0.2">
      <c r="D2436" s="130" t="str">
        <f>IF(ISBLANK(A2436),"",VLOOKUP(A2436,'Tabla de equipos'!$B$3:$D$107,3,FALSE))</f>
        <v/>
      </c>
      <c r="F2436" s="132" t="str">
        <f t="shared" si="41"/>
        <v/>
      </c>
    </row>
    <row r="2437" spans="4:6" x14ac:dyDescent="0.2">
      <c r="D2437" s="130" t="str">
        <f>IF(ISBLANK(A2437),"",VLOOKUP(A2437,'Tabla de equipos'!$B$3:$D$107,3,FALSE))</f>
        <v/>
      </c>
      <c r="F2437" s="132" t="str">
        <f t="shared" si="41"/>
        <v/>
      </c>
    </row>
    <row r="2438" spans="4:6" x14ac:dyDescent="0.2">
      <c r="D2438" s="130" t="str">
        <f>IF(ISBLANK(A2438),"",VLOOKUP(A2438,'Tabla de equipos'!$B$3:$D$107,3,FALSE))</f>
        <v/>
      </c>
      <c r="F2438" s="132" t="str">
        <f t="shared" si="41"/>
        <v/>
      </c>
    </row>
    <row r="2439" spans="4:6" x14ac:dyDescent="0.2">
      <c r="D2439" s="130" t="str">
        <f>IF(ISBLANK(A2439),"",VLOOKUP(A2439,'Tabla de equipos'!$B$3:$D$107,3,FALSE))</f>
        <v/>
      </c>
      <c r="F2439" s="132" t="str">
        <f t="shared" si="41"/>
        <v/>
      </c>
    </row>
    <row r="2440" spans="4:6" x14ac:dyDescent="0.2">
      <c r="D2440" s="130" t="str">
        <f>IF(ISBLANK(A2440),"",VLOOKUP(A2440,'Tabla de equipos'!$B$3:$D$107,3,FALSE))</f>
        <v/>
      </c>
      <c r="F2440" s="132" t="str">
        <f t="shared" si="41"/>
        <v/>
      </c>
    </row>
    <row r="2441" spans="4:6" x14ac:dyDescent="0.2">
      <c r="D2441" s="130" t="str">
        <f>IF(ISBLANK(A2441),"",VLOOKUP(A2441,'Tabla de equipos'!$B$3:$D$107,3,FALSE))</f>
        <v/>
      </c>
      <c r="F2441" s="132" t="str">
        <f t="shared" si="41"/>
        <v/>
      </c>
    </row>
    <row r="2442" spans="4:6" x14ac:dyDescent="0.2">
      <c r="D2442" s="130" t="str">
        <f>IF(ISBLANK(A2442),"",VLOOKUP(A2442,'Tabla de equipos'!$B$3:$D$107,3,FALSE))</f>
        <v/>
      </c>
      <c r="F2442" s="132" t="str">
        <f t="shared" si="41"/>
        <v/>
      </c>
    </row>
    <row r="2443" spans="4:6" x14ac:dyDescent="0.2">
      <c r="D2443" s="130" t="str">
        <f>IF(ISBLANK(A2443),"",VLOOKUP(A2443,'Tabla de equipos'!$B$3:$D$107,3,FALSE))</f>
        <v/>
      </c>
      <c r="F2443" s="132" t="str">
        <f t="shared" si="41"/>
        <v/>
      </c>
    </row>
    <row r="2444" spans="4:6" x14ac:dyDescent="0.2">
      <c r="D2444" s="130" t="str">
        <f>IF(ISBLANK(A2444),"",VLOOKUP(A2444,'Tabla de equipos'!$B$3:$D$107,3,FALSE))</f>
        <v/>
      </c>
      <c r="F2444" s="132" t="str">
        <f t="shared" si="41"/>
        <v/>
      </c>
    </row>
    <row r="2445" spans="4:6" x14ac:dyDescent="0.2">
      <c r="D2445" s="130" t="str">
        <f>IF(ISBLANK(A2445),"",VLOOKUP(A2445,'Tabla de equipos'!$B$3:$D$107,3,FALSE))</f>
        <v/>
      </c>
      <c r="F2445" s="132" t="str">
        <f t="shared" si="41"/>
        <v/>
      </c>
    </row>
    <row r="2446" spans="4:6" x14ac:dyDescent="0.2">
      <c r="D2446" s="130" t="str">
        <f>IF(ISBLANK(A2446),"",VLOOKUP(A2446,'Tabla de equipos'!$B$3:$D$107,3,FALSE))</f>
        <v/>
      </c>
      <c r="F2446" s="132" t="str">
        <f t="shared" si="41"/>
        <v/>
      </c>
    </row>
    <row r="2447" spans="4:6" x14ac:dyDescent="0.2">
      <c r="D2447" s="130" t="str">
        <f>IF(ISBLANK(A2447),"",VLOOKUP(A2447,'Tabla de equipos'!$B$3:$D$107,3,FALSE))</f>
        <v/>
      </c>
      <c r="F2447" s="132" t="str">
        <f t="shared" si="41"/>
        <v/>
      </c>
    </row>
    <row r="2448" spans="4:6" x14ac:dyDescent="0.2">
      <c r="D2448" s="130" t="str">
        <f>IF(ISBLANK(A2448),"",VLOOKUP(A2448,'Tabla de equipos'!$B$3:$D$107,3,FALSE))</f>
        <v/>
      </c>
      <c r="F2448" s="132" t="str">
        <f t="shared" si="41"/>
        <v/>
      </c>
    </row>
    <row r="2449" spans="4:6" x14ac:dyDescent="0.2">
      <c r="D2449" s="130" t="str">
        <f>IF(ISBLANK(A2449),"",VLOOKUP(A2449,'Tabla de equipos'!$B$3:$D$107,3,FALSE))</f>
        <v/>
      </c>
      <c r="F2449" s="132" t="str">
        <f t="shared" si="41"/>
        <v/>
      </c>
    </row>
    <row r="2450" spans="4:6" x14ac:dyDescent="0.2">
      <c r="D2450" s="130" t="str">
        <f>IF(ISBLANK(A2450),"",VLOOKUP(A2450,'Tabla de equipos'!$B$3:$D$107,3,FALSE))</f>
        <v/>
      </c>
      <c r="F2450" s="132" t="str">
        <f t="shared" si="41"/>
        <v/>
      </c>
    </row>
    <row r="2451" spans="4:6" x14ac:dyDescent="0.2">
      <c r="D2451" s="130" t="str">
        <f>IF(ISBLANK(A2451),"",VLOOKUP(A2451,'Tabla de equipos'!$B$3:$D$107,3,FALSE))</f>
        <v/>
      </c>
      <c r="F2451" s="132" t="str">
        <f t="shared" si="41"/>
        <v/>
      </c>
    </row>
    <row r="2452" spans="4:6" x14ac:dyDescent="0.2">
      <c r="D2452" s="130" t="str">
        <f>IF(ISBLANK(A2452),"",VLOOKUP(A2452,'Tabla de equipos'!$B$3:$D$107,3,FALSE))</f>
        <v/>
      </c>
      <c r="F2452" s="132" t="str">
        <f t="shared" si="41"/>
        <v/>
      </c>
    </row>
    <row r="2453" spans="4:6" x14ac:dyDescent="0.2">
      <c r="D2453" s="130" t="str">
        <f>IF(ISBLANK(A2453),"",VLOOKUP(A2453,'Tabla de equipos'!$B$3:$D$107,3,FALSE))</f>
        <v/>
      </c>
      <c r="F2453" s="132" t="str">
        <f t="shared" si="41"/>
        <v/>
      </c>
    </row>
    <row r="2454" spans="4:6" x14ac:dyDescent="0.2">
      <c r="D2454" s="130" t="str">
        <f>IF(ISBLANK(A2454),"",VLOOKUP(A2454,'Tabla de equipos'!$B$3:$D$107,3,FALSE))</f>
        <v/>
      </c>
      <c r="F2454" s="132" t="str">
        <f t="shared" si="41"/>
        <v/>
      </c>
    </row>
    <row r="2455" spans="4:6" x14ac:dyDescent="0.2">
      <c r="D2455" s="130" t="str">
        <f>IF(ISBLANK(A2455),"",VLOOKUP(A2455,'Tabla de equipos'!$B$3:$D$107,3,FALSE))</f>
        <v/>
      </c>
      <c r="F2455" s="132" t="str">
        <f t="shared" si="41"/>
        <v/>
      </c>
    </row>
    <row r="2456" spans="4:6" x14ac:dyDescent="0.2">
      <c r="D2456" s="130" t="str">
        <f>IF(ISBLANK(A2456),"",VLOOKUP(A2456,'Tabla de equipos'!$B$3:$D$107,3,FALSE))</f>
        <v/>
      </c>
      <c r="F2456" s="132" t="str">
        <f t="shared" si="41"/>
        <v/>
      </c>
    </row>
    <row r="2457" spans="4:6" x14ac:dyDescent="0.2">
      <c r="D2457" s="130" t="str">
        <f>IF(ISBLANK(A2457),"",VLOOKUP(A2457,'Tabla de equipos'!$B$3:$D$107,3,FALSE))</f>
        <v/>
      </c>
      <c r="F2457" s="132" t="str">
        <f t="shared" si="41"/>
        <v/>
      </c>
    </row>
    <row r="2458" spans="4:6" x14ac:dyDescent="0.2">
      <c r="D2458" s="130" t="str">
        <f>IF(ISBLANK(A2458),"",VLOOKUP(A2458,'Tabla de equipos'!$B$3:$D$107,3,FALSE))</f>
        <v/>
      </c>
      <c r="F2458" s="132" t="str">
        <f t="shared" si="41"/>
        <v/>
      </c>
    </row>
    <row r="2459" spans="4:6" x14ac:dyDescent="0.2">
      <c r="D2459" s="130" t="str">
        <f>IF(ISBLANK(A2459),"",VLOOKUP(A2459,'Tabla de equipos'!$B$3:$D$107,3,FALSE))</f>
        <v/>
      </c>
      <c r="F2459" s="132" t="str">
        <f t="shared" si="41"/>
        <v/>
      </c>
    </row>
    <row r="2460" spans="4:6" x14ac:dyDescent="0.2">
      <c r="D2460" s="130" t="str">
        <f>IF(ISBLANK(A2460),"",VLOOKUP(A2460,'Tabla de equipos'!$B$3:$D$107,3,FALSE))</f>
        <v/>
      </c>
      <c r="F2460" s="132" t="str">
        <f t="shared" si="41"/>
        <v/>
      </c>
    </row>
    <row r="2461" spans="4:6" x14ac:dyDescent="0.2">
      <c r="D2461" s="130" t="str">
        <f>IF(ISBLANK(A2461),"",VLOOKUP(A2461,'Tabla de equipos'!$B$3:$D$107,3,FALSE))</f>
        <v/>
      </c>
      <c r="F2461" s="132" t="str">
        <f t="shared" si="41"/>
        <v/>
      </c>
    </row>
    <row r="2462" spans="4:6" x14ac:dyDescent="0.2">
      <c r="D2462" s="130" t="str">
        <f>IF(ISBLANK(A2462),"",VLOOKUP(A2462,'Tabla de equipos'!$B$3:$D$107,3,FALSE))</f>
        <v/>
      </c>
      <c r="F2462" s="132" t="str">
        <f t="shared" si="41"/>
        <v/>
      </c>
    </row>
    <row r="2463" spans="4:6" x14ac:dyDescent="0.2">
      <c r="D2463" s="130" t="str">
        <f>IF(ISBLANK(A2463),"",VLOOKUP(A2463,'Tabla de equipos'!$B$3:$D$107,3,FALSE))</f>
        <v/>
      </c>
      <c r="F2463" s="132" t="str">
        <f t="shared" si="41"/>
        <v/>
      </c>
    </row>
    <row r="2464" spans="4:6" x14ac:dyDescent="0.2">
      <c r="D2464" s="130" t="str">
        <f>IF(ISBLANK(A2464),"",VLOOKUP(A2464,'Tabla de equipos'!$B$3:$D$107,3,FALSE))</f>
        <v/>
      </c>
      <c r="F2464" s="132" t="str">
        <f t="shared" si="41"/>
        <v/>
      </c>
    </row>
    <row r="2465" spans="4:6" x14ac:dyDescent="0.2">
      <c r="D2465" s="130" t="str">
        <f>IF(ISBLANK(A2465),"",VLOOKUP(A2465,'Tabla de equipos'!$B$3:$D$107,3,FALSE))</f>
        <v/>
      </c>
      <c r="F2465" s="132" t="str">
        <f t="shared" si="41"/>
        <v/>
      </c>
    </row>
    <row r="2466" spans="4:6" x14ac:dyDescent="0.2">
      <c r="D2466" s="130" t="str">
        <f>IF(ISBLANK(A2466),"",VLOOKUP(A2466,'Tabla de equipos'!$B$3:$D$107,3,FALSE))</f>
        <v/>
      </c>
      <c r="F2466" s="132" t="str">
        <f t="shared" si="41"/>
        <v/>
      </c>
    </row>
    <row r="2467" spans="4:6" x14ac:dyDescent="0.2">
      <c r="D2467" s="130" t="str">
        <f>IF(ISBLANK(A2467),"",VLOOKUP(A2467,'Tabla de equipos'!$B$3:$D$107,3,FALSE))</f>
        <v/>
      </c>
      <c r="F2467" s="132" t="str">
        <f t="shared" si="41"/>
        <v/>
      </c>
    </row>
    <row r="2468" spans="4:6" x14ac:dyDescent="0.2">
      <c r="D2468" s="130" t="str">
        <f>IF(ISBLANK(A2468),"",VLOOKUP(A2468,'Tabla de equipos'!$B$3:$D$107,3,FALSE))</f>
        <v/>
      </c>
      <c r="F2468" s="132" t="str">
        <f t="shared" si="41"/>
        <v/>
      </c>
    </row>
    <row r="2469" spans="4:6" x14ac:dyDescent="0.2">
      <c r="D2469" s="130" t="str">
        <f>IF(ISBLANK(A2469),"",VLOOKUP(A2469,'Tabla de equipos'!$B$3:$D$107,3,FALSE))</f>
        <v/>
      </c>
      <c r="F2469" s="132" t="str">
        <f t="shared" si="41"/>
        <v/>
      </c>
    </row>
    <row r="2470" spans="4:6" x14ac:dyDescent="0.2">
      <c r="D2470" s="130" t="str">
        <f>IF(ISBLANK(A2470),"",VLOOKUP(A2470,'Tabla de equipos'!$B$3:$D$107,3,FALSE))</f>
        <v/>
      </c>
      <c r="F2470" s="132" t="str">
        <f t="shared" si="41"/>
        <v/>
      </c>
    </row>
    <row r="2471" spans="4:6" x14ac:dyDescent="0.2">
      <c r="D2471" s="130" t="str">
        <f>IF(ISBLANK(A2471),"",VLOOKUP(A2471,'Tabla de equipos'!$B$3:$D$107,3,FALSE))</f>
        <v/>
      </c>
      <c r="F2471" s="132" t="str">
        <f t="shared" si="41"/>
        <v/>
      </c>
    </row>
    <row r="2472" spans="4:6" x14ac:dyDescent="0.2">
      <c r="D2472" s="130" t="str">
        <f>IF(ISBLANK(A2472),"",VLOOKUP(A2472,'Tabla de equipos'!$B$3:$D$107,3,FALSE))</f>
        <v/>
      </c>
      <c r="F2472" s="132" t="str">
        <f t="shared" si="41"/>
        <v/>
      </c>
    </row>
    <row r="2473" spans="4:6" x14ac:dyDescent="0.2">
      <c r="D2473" s="130" t="str">
        <f>IF(ISBLANK(A2473),"",VLOOKUP(A2473,'Tabla de equipos'!$B$3:$D$107,3,FALSE))</f>
        <v/>
      </c>
      <c r="F2473" s="132" t="str">
        <f t="shared" ref="F2473:F2536" si="42">IF(AND(E2473="",A2473=""),"",IF(AND(A2473&lt;&gt;"",E2473=""),"Falta incluir unidades",IF(AND(A2473&lt;&gt;"",E2473&gt;0),"","Falta elegir equipo/soporte")))</f>
        <v/>
      </c>
    </row>
    <row r="2474" spans="4:6" x14ac:dyDescent="0.2">
      <c r="D2474" s="130" t="str">
        <f>IF(ISBLANK(A2474),"",VLOOKUP(A2474,'Tabla de equipos'!$B$3:$D$107,3,FALSE))</f>
        <v/>
      </c>
      <c r="F2474" s="132" t="str">
        <f t="shared" si="42"/>
        <v/>
      </c>
    </row>
    <row r="2475" spans="4:6" x14ac:dyDescent="0.2">
      <c r="D2475" s="130" t="str">
        <f>IF(ISBLANK(A2475),"",VLOOKUP(A2475,'Tabla de equipos'!$B$3:$D$107,3,FALSE))</f>
        <v/>
      </c>
      <c r="F2475" s="132" t="str">
        <f t="shared" si="42"/>
        <v/>
      </c>
    </row>
    <row r="2476" spans="4:6" x14ac:dyDescent="0.2">
      <c r="D2476" s="130" t="str">
        <f>IF(ISBLANK(A2476),"",VLOOKUP(A2476,'Tabla de equipos'!$B$3:$D$107,3,FALSE))</f>
        <v/>
      </c>
      <c r="F2476" s="132" t="str">
        <f t="shared" si="42"/>
        <v/>
      </c>
    </row>
    <row r="2477" spans="4:6" x14ac:dyDescent="0.2">
      <c r="D2477" s="130" t="str">
        <f>IF(ISBLANK(A2477),"",VLOOKUP(A2477,'Tabla de equipos'!$B$3:$D$107,3,FALSE))</f>
        <v/>
      </c>
      <c r="F2477" s="132" t="str">
        <f t="shared" si="42"/>
        <v/>
      </c>
    </row>
    <row r="2478" spans="4:6" x14ac:dyDescent="0.2">
      <c r="D2478" s="130" t="str">
        <f>IF(ISBLANK(A2478),"",VLOOKUP(A2478,'Tabla de equipos'!$B$3:$D$107,3,FALSE))</f>
        <v/>
      </c>
      <c r="F2478" s="132" t="str">
        <f t="shared" si="42"/>
        <v/>
      </c>
    </row>
    <row r="2479" spans="4:6" x14ac:dyDescent="0.2">
      <c r="D2479" s="130" t="str">
        <f>IF(ISBLANK(A2479),"",VLOOKUP(A2479,'Tabla de equipos'!$B$3:$D$107,3,FALSE))</f>
        <v/>
      </c>
      <c r="F2479" s="132" t="str">
        <f t="shared" si="42"/>
        <v/>
      </c>
    </row>
    <row r="2480" spans="4:6" x14ac:dyDescent="0.2">
      <c r="D2480" s="130" t="str">
        <f>IF(ISBLANK(A2480),"",VLOOKUP(A2480,'Tabla de equipos'!$B$3:$D$107,3,FALSE))</f>
        <v/>
      </c>
      <c r="F2480" s="132" t="str">
        <f t="shared" si="42"/>
        <v/>
      </c>
    </row>
    <row r="2481" spans="4:6" x14ac:dyDescent="0.2">
      <c r="D2481" s="130" t="str">
        <f>IF(ISBLANK(A2481),"",VLOOKUP(A2481,'Tabla de equipos'!$B$3:$D$107,3,FALSE))</f>
        <v/>
      </c>
      <c r="F2481" s="132" t="str">
        <f t="shared" si="42"/>
        <v/>
      </c>
    </row>
    <row r="2482" spans="4:6" x14ac:dyDescent="0.2">
      <c r="D2482" s="130" t="str">
        <f>IF(ISBLANK(A2482),"",VLOOKUP(A2482,'Tabla de equipos'!$B$3:$D$107,3,FALSE))</f>
        <v/>
      </c>
      <c r="F2482" s="132" t="str">
        <f t="shared" si="42"/>
        <v/>
      </c>
    </row>
    <row r="2483" spans="4:6" x14ac:dyDescent="0.2">
      <c r="D2483" s="130" t="str">
        <f>IF(ISBLANK(A2483),"",VLOOKUP(A2483,'Tabla de equipos'!$B$3:$D$107,3,FALSE))</f>
        <v/>
      </c>
      <c r="F2483" s="132" t="str">
        <f t="shared" si="42"/>
        <v/>
      </c>
    </row>
    <row r="2484" spans="4:6" x14ac:dyDescent="0.2">
      <c r="D2484" s="130" t="str">
        <f>IF(ISBLANK(A2484),"",VLOOKUP(A2484,'Tabla de equipos'!$B$3:$D$107,3,FALSE))</f>
        <v/>
      </c>
      <c r="F2484" s="132" t="str">
        <f t="shared" si="42"/>
        <v/>
      </c>
    </row>
    <row r="2485" spans="4:6" x14ac:dyDescent="0.2">
      <c r="D2485" s="130" t="str">
        <f>IF(ISBLANK(A2485),"",VLOOKUP(A2485,'Tabla de equipos'!$B$3:$D$107,3,FALSE))</f>
        <v/>
      </c>
      <c r="F2485" s="132" t="str">
        <f t="shared" si="42"/>
        <v/>
      </c>
    </row>
    <row r="2486" spans="4:6" x14ac:dyDescent="0.2">
      <c r="D2486" s="130" t="str">
        <f>IF(ISBLANK(A2486),"",VLOOKUP(A2486,'Tabla de equipos'!$B$3:$D$107,3,FALSE))</f>
        <v/>
      </c>
      <c r="F2486" s="132" t="str">
        <f t="shared" si="42"/>
        <v/>
      </c>
    </row>
    <row r="2487" spans="4:6" x14ac:dyDescent="0.2">
      <c r="D2487" s="130" t="str">
        <f>IF(ISBLANK(A2487),"",VLOOKUP(A2487,'Tabla de equipos'!$B$3:$D$107,3,FALSE))</f>
        <v/>
      </c>
      <c r="F2487" s="132" t="str">
        <f t="shared" si="42"/>
        <v/>
      </c>
    </row>
    <row r="2488" spans="4:6" x14ac:dyDescent="0.2">
      <c r="D2488" s="130" t="str">
        <f>IF(ISBLANK(A2488),"",VLOOKUP(A2488,'Tabla de equipos'!$B$3:$D$107,3,FALSE))</f>
        <v/>
      </c>
      <c r="F2488" s="132" t="str">
        <f t="shared" si="42"/>
        <v/>
      </c>
    </row>
    <row r="2489" spans="4:6" x14ac:dyDescent="0.2">
      <c r="D2489" s="130" t="str">
        <f>IF(ISBLANK(A2489),"",VLOOKUP(A2489,'Tabla de equipos'!$B$3:$D$107,3,FALSE))</f>
        <v/>
      </c>
      <c r="F2489" s="132" t="str">
        <f t="shared" si="42"/>
        <v/>
      </c>
    </row>
    <row r="2490" spans="4:6" x14ac:dyDescent="0.2">
      <c r="D2490" s="130" t="str">
        <f>IF(ISBLANK(A2490),"",VLOOKUP(A2490,'Tabla de equipos'!$B$3:$D$107,3,FALSE))</f>
        <v/>
      </c>
      <c r="F2490" s="132" t="str">
        <f t="shared" si="42"/>
        <v/>
      </c>
    </row>
    <row r="2491" spans="4:6" x14ac:dyDescent="0.2">
      <c r="D2491" s="130" t="str">
        <f>IF(ISBLANK(A2491),"",VLOOKUP(A2491,'Tabla de equipos'!$B$3:$D$107,3,FALSE))</f>
        <v/>
      </c>
      <c r="F2491" s="132" t="str">
        <f t="shared" si="42"/>
        <v/>
      </c>
    </row>
    <row r="2492" spans="4:6" x14ac:dyDescent="0.2">
      <c r="D2492" s="130" t="str">
        <f>IF(ISBLANK(A2492),"",VLOOKUP(A2492,'Tabla de equipos'!$B$3:$D$107,3,FALSE))</f>
        <v/>
      </c>
      <c r="F2492" s="132" t="str">
        <f t="shared" si="42"/>
        <v/>
      </c>
    </row>
    <row r="2493" spans="4:6" x14ac:dyDescent="0.2">
      <c r="D2493" s="130" t="str">
        <f>IF(ISBLANK(A2493),"",VLOOKUP(A2493,'Tabla de equipos'!$B$3:$D$107,3,FALSE))</f>
        <v/>
      </c>
      <c r="F2493" s="132" t="str">
        <f t="shared" si="42"/>
        <v/>
      </c>
    </row>
    <row r="2494" spans="4:6" x14ac:dyDescent="0.2">
      <c r="D2494" s="130" t="str">
        <f>IF(ISBLANK(A2494),"",VLOOKUP(A2494,'Tabla de equipos'!$B$3:$D$107,3,FALSE))</f>
        <v/>
      </c>
      <c r="F2494" s="132" t="str">
        <f t="shared" si="42"/>
        <v/>
      </c>
    </row>
    <row r="2495" spans="4:6" x14ac:dyDescent="0.2">
      <c r="D2495" s="130" t="str">
        <f>IF(ISBLANK(A2495),"",VLOOKUP(A2495,'Tabla de equipos'!$B$3:$D$107,3,FALSE))</f>
        <v/>
      </c>
      <c r="F2495" s="132" t="str">
        <f t="shared" si="42"/>
        <v/>
      </c>
    </row>
    <row r="2496" spans="4:6" x14ac:dyDescent="0.2">
      <c r="D2496" s="130" t="str">
        <f>IF(ISBLANK(A2496),"",VLOOKUP(A2496,'Tabla de equipos'!$B$3:$D$107,3,FALSE))</f>
        <v/>
      </c>
      <c r="F2496" s="132" t="str">
        <f t="shared" si="42"/>
        <v/>
      </c>
    </row>
    <row r="2497" spans="4:6" x14ac:dyDescent="0.2">
      <c r="D2497" s="130" t="str">
        <f>IF(ISBLANK(A2497),"",VLOOKUP(A2497,'Tabla de equipos'!$B$3:$D$107,3,FALSE))</f>
        <v/>
      </c>
      <c r="F2497" s="132" t="str">
        <f t="shared" si="42"/>
        <v/>
      </c>
    </row>
    <row r="2498" spans="4:6" x14ac:dyDescent="0.2">
      <c r="D2498" s="130" t="str">
        <f>IF(ISBLANK(A2498),"",VLOOKUP(A2498,'Tabla de equipos'!$B$3:$D$107,3,FALSE))</f>
        <v/>
      </c>
      <c r="F2498" s="132" t="str">
        <f t="shared" si="42"/>
        <v/>
      </c>
    </row>
    <row r="2499" spans="4:6" x14ac:dyDescent="0.2">
      <c r="D2499" s="130" t="str">
        <f>IF(ISBLANK(A2499),"",VLOOKUP(A2499,'Tabla de equipos'!$B$3:$D$107,3,FALSE))</f>
        <v/>
      </c>
      <c r="F2499" s="132" t="str">
        <f t="shared" si="42"/>
        <v/>
      </c>
    </row>
    <row r="2500" spans="4:6" x14ac:dyDescent="0.2">
      <c r="D2500" s="130" t="str">
        <f>IF(ISBLANK(A2500),"",VLOOKUP(A2500,'Tabla de equipos'!$B$3:$D$107,3,FALSE))</f>
        <v/>
      </c>
      <c r="F2500" s="132" t="str">
        <f t="shared" si="42"/>
        <v/>
      </c>
    </row>
    <row r="2501" spans="4:6" x14ac:dyDescent="0.2">
      <c r="D2501" s="130" t="str">
        <f>IF(ISBLANK(A2501),"",VLOOKUP(A2501,'Tabla de equipos'!$B$3:$D$107,3,FALSE))</f>
        <v/>
      </c>
      <c r="F2501" s="132" t="str">
        <f t="shared" si="42"/>
        <v/>
      </c>
    </row>
    <row r="2502" spans="4:6" x14ac:dyDescent="0.2">
      <c r="D2502" s="130" t="str">
        <f>IF(ISBLANK(A2502),"",VLOOKUP(A2502,'Tabla de equipos'!$B$3:$D$107,3,FALSE))</f>
        <v/>
      </c>
      <c r="F2502" s="132" t="str">
        <f t="shared" si="42"/>
        <v/>
      </c>
    </row>
    <row r="2503" spans="4:6" x14ac:dyDescent="0.2">
      <c r="D2503" s="130" t="str">
        <f>IF(ISBLANK(A2503),"",VLOOKUP(A2503,'Tabla de equipos'!$B$3:$D$107,3,FALSE))</f>
        <v/>
      </c>
      <c r="F2503" s="132" t="str">
        <f t="shared" si="42"/>
        <v/>
      </c>
    </row>
    <row r="2504" spans="4:6" x14ac:dyDescent="0.2">
      <c r="D2504" s="130" t="str">
        <f>IF(ISBLANK(A2504),"",VLOOKUP(A2504,'Tabla de equipos'!$B$3:$D$107,3,FALSE))</f>
        <v/>
      </c>
      <c r="F2504" s="132" t="str">
        <f t="shared" si="42"/>
        <v/>
      </c>
    </row>
    <row r="2505" spans="4:6" x14ac:dyDescent="0.2">
      <c r="D2505" s="130" t="str">
        <f>IF(ISBLANK(A2505),"",VLOOKUP(A2505,'Tabla de equipos'!$B$3:$D$107,3,FALSE))</f>
        <v/>
      </c>
      <c r="F2505" s="132" t="str">
        <f t="shared" si="42"/>
        <v/>
      </c>
    </row>
    <row r="2506" spans="4:6" x14ac:dyDescent="0.2">
      <c r="D2506" s="130" t="str">
        <f>IF(ISBLANK(A2506),"",VLOOKUP(A2506,'Tabla de equipos'!$B$3:$D$107,3,FALSE))</f>
        <v/>
      </c>
      <c r="F2506" s="132" t="str">
        <f t="shared" si="42"/>
        <v/>
      </c>
    </row>
    <row r="2507" spans="4:6" x14ac:dyDescent="0.2">
      <c r="D2507" s="130" t="str">
        <f>IF(ISBLANK(A2507),"",VLOOKUP(A2507,'Tabla de equipos'!$B$3:$D$107,3,FALSE))</f>
        <v/>
      </c>
      <c r="F2507" s="132" t="str">
        <f t="shared" si="42"/>
        <v/>
      </c>
    </row>
    <row r="2508" spans="4:6" x14ac:dyDescent="0.2">
      <c r="D2508" s="130" t="str">
        <f>IF(ISBLANK(A2508),"",VLOOKUP(A2508,'Tabla de equipos'!$B$3:$D$107,3,FALSE))</f>
        <v/>
      </c>
      <c r="F2508" s="132" t="str">
        <f t="shared" si="42"/>
        <v/>
      </c>
    </row>
    <row r="2509" spans="4:6" x14ac:dyDescent="0.2">
      <c r="D2509" s="130" t="str">
        <f>IF(ISBLANK(A2509),"",VLOOKUP(A2509,'Tabla de equipos'!$B$3:$D$107,3,FALSE))</f>
        <v/>
      </c>
      <c r="F2509" s="132" t="str">
        <f t="shared" si="42"/>
        <v/>
      </c>
    </row>
    <row r="2510" spans="4:6" x14ac:dyDescent="0.2">
      <c r="D2510" s="130" t="str">
        <f>IF(ISBLANK(A2510),"",VLOOKUP(A2510,'Tabla de equipos'!$B$3:$D$107,3,FALSE))</f>
        <v/>
      </c>
      <c r="F2510" s="132" t="str">
        <f t="shared" si="42"/>
        <v/>
      </c>
    </row>
    <row r="2511" spans="4:6" x14ac:dyDescent="0.2">
      <c r="D2511" s="130" t="str">
        <f>IF(ISBLANK(A2511),"",VLOOKUP(A2511,'Tabla de equipos'!$B$3:$D$107,3,FALSE))</f>
        <v/>
      </c>
      <c r="F2511" s="132" t="str">
        <f t="shared" si="42"/>
        <v/>
      </c>
    </row>
    <row r="2512" spans="4:6" x14ac:dyDescent="0.2">
      <c r="D2512" s="130" t="str">
        <f>IF(ISBLANK(A2512),"",VLOOKUP(A2512,'Tabla de equipos'!$B$3:$D$107,3,FALSE))</f>
        <v/>
      </c>
      <c r="F2512" s="132" t="str">
        <f t="shared" si="42"/>
        <v/>
      </c>
    </row>
    <row r="2513" spans="4:6" x14ac:dyDescent="0.2">
      <c r="D2513" s="130" t="str">
        <f>IF(ISBLANK(A2513),"",VLOOKUP(A2513,'Tabla de equipos'!$B$3:$D$107,3,FALSE))</f>
        <v/>
      </c>
      <c r="F2513" s="132" t="str">
        <f t="shared" si="42"/>
        <v/>
      </c>
    </row>
    <row r="2514" spans="4:6" x14ac:dyDescent="0.2">
      <c r="D2514" s="130" t="str">
        <f>IF(ISBLANK(A2514),"",VLOOKUP(A2514,'Tabla de equipos'!$B$3:$D$107,3,FALSE))</f>
        <v/>
      </c>
      <c r="F2514" s="132" t="str">
        <f t="shared" si="42"/>
        <v/>
      </c>
    </row>
    <row r="2515" spans="4:6" x14ac:dyDescent="0.2">
      <c r="D2515" s="130" t="str">
        <f>IF(ISBLANK(A2515),"",VLOOKUP(A2515,'Tabla de equipos'!$B$3:$D$107,3,FALSE))</f>
        <v/>
      </c>
      <c r="F2515" s="132" t="str">
        <f t="shared" si="42"/>
        <v/>
      </c>
    </row>
    <row r="2516" spans="4:6" x14ac:dyDescent="0.2">
      <c r="D2516" s="130" t="str">
        <f>IF(ISBLANK(A2516),"",VLOOKUP(A2516,'Tabla de equipos'!$B$3:$D$107,3,FALSE))</f>
        <v/>
      </c>
      <c r="F2516" s="132" t="str">
        <f t="shared" si="42"/>
        <v/>
      </c>
    </row>
    <row r="2517" spans="4:6" x14ac:dyDescent="0.2">
      <c r="D2517" s="130" t="str">
        <f>IF(ISBLANK(A2517),"",VLOOKUP(A2517,'Tabla de equipos'!$B$3:$D$107,3,FALSE))</f>
        <v/>
      </c>
      <c r="F2517" s="132" t="str">
        <f t="shared" si="42"/>
        <v/>
      </c>
    </row>
    <row r="2518" spans="4:6" x14ac:dyDescent="0.2">
      <c r="D2518" s="130" t="str">
        <f>IF(ISBLANK(A2518),"",VLOOKUP(A2518,'Tabla de equipos'!$B$3:$D$107,3,FALSE))</f>
        <v/>
      </c>
      <c r="F2518" s="132" t="str">
        <f t="shared" si="42"/>
        <v/>
      </c>
    </row>
    <row r="2519" spans="4:6" x14ac:dyDescent="0.2">
      <c r="D2519" s="130" t="str">
        <f>IF(ISBLANK(A2519),"",VLOOKUP(A2519,'Tabla de equipos'!$B$3:$D$107,3,FALSE))</f>
        <v/>
      </c>
      <c r="F2519" s="132" t="str">
        <f t="shared" si="42"/>
        <v/>
      </c>
    </row>
    <row r="2520" spans="4:6" x14ac:dyDescent="0.2">
      <c r="D2520" s="130" t="str">
        <f>IF(ISBLANK(A2520),"",VLOOKUP(A2520,'Tabla de equipos'!$B$3:$D$107,3,FALSE))</f>
        <v/>
      </c>
      <c r="F2520" s="132" t="str">
        <f t="shared" si="42"/>
        <v/>
      </c>
    </row>
    <row r="2521" spans="4:6" x14ac:dyDescent="0.2">
      <c r="D2521" s="130" t="str">
        <f>IF(ISBLANK(A2521),"",VLOOKUP(A2521,'Tabla de equipos'!$B$3:$D$107,3,FALSE))</f>
        <v/>
      </c>
      <c r="F2521" s="132" t="str">
        <f t="shared" si="42"/>
        <v/>
      </c>
    </row>
    <row r="2522" spans="4:6" x14ac:dyDescent="0.2">
      <c r="D2522" s="130" t="str">
        <f>IF(ISBLANK(A2522),"",VLOOKUP(A2522,'Tabla de equipos'!$B$3:$D$107,3,FALSE))</f>
        <v/>
      </c>
      <c r="F2522" s="132" t="str">
        <f t="shared" si="42"/>
        <v/>
      </c>
    </row>
    <row r="2523" spans="4:6" x14ac:dyDescent="0.2">
      <c r="D2523" s="130" t="str">
        <f>IF(ISBLANK(A2523),"",VLOOKUP(A2523,'Tabla de equipos'!$B$3:$D$107,3,FALSE))</f>
        <v/>
      </c>
      <c r="F2523" s="132" t="str">
        <f t="shared" si="42"/>
        <v/>
      </c>
    </row>
    <row r="2524" spans="4:6" x14ac:dyDescent="0.2">
      <c r="D2524" s="130" t="str">
        <f>IF(ISBLANK(A2524),"",VLOOKUP(A2524,'Tabla de equipos'!$B$3:$D$107,3,FALSE))</f>
        <v/>
      </c>
      <c r="F2524" s="132" t="str">
        <f t="shared" si="42"/>
        <v/>
      </c>
    </row>
    <row r="2525" spans="4:6" x14ac:dyDescent="0.2">
      <c r="D2525" s="130" t="str">
        <f>IF(ISBLANK(A2525),"",VLOOKUP(A2525,'Tabla de equipos'!$B$3:$D$107,3,FALSE))</f>
        <v/>
      </c>
      <c r="F2525" s="132" t="str">
        <f t="shared" si="42"/>
        <v/>
      </c>
    </row>
    <row r="2526" spans="4:6" x14ac:dyDescent="0.2">
      <c r="D2526" s="130" t="str">
        <f>IF(ISBLANK(A2526),"",VLOOKUP(A2526,'Tabla de equipos'!$B$3:$D$107,3,FALSE))</f>
        <v/>
      </c>
      <c r="F2526" s="132" t="str">
        <f t="shared" si="42"/>
        <v/>
      </c>
    </row>
    <row r="2527" spans="4:6" x14ac:dyDescent="0.2">
      <c r="D2527" s="130" t="str">
        <f>IF(ISBLANK(A2527),"",VLOOKUP(A2527,'Tabla de equipos'!$B$3:$D$107,3,FALSE))</f>
        <v/>
      </c>
      <c r="F2527" s="132" t="str">
        <f t="shared" si="42"/>
        <v/>
      </c>
    </row>
    <row r="2528" spans="4:6" x14ac:dyDescent="0.2">
      <c r="D2528" s="130" t="str">
        <f>IF(ISBLANK(A2528),"",VLOOKUP(A2528,'Tabla de equipos'!$B$3:$D$107,3,FALSE))</f>
        <v/>
      </c>
      <c r="F2528" s="132" t="str">
        <f t="shared" si="42"/>
        <v/>
      </c>
    </row>
    <row r="2529" spans="4:6" x14ac:dyDescent="0.2">
      <c r="D2529" s="130" t="str">
        <f>IF(ISBLANK(A2529),"",VLOOKUP(A2529,'Tabla de equipos'!$B$3:$D$107,3,FALSE))</f>
        <v/>
      </c>
      <c r="F2529" s="132" t="str">
        <f t="shared" si="42"/>
        <v/>
      </c>
    </row>
    <row r="2530" spans="4:6" x14ac:dyDescent="0.2">
      <c r="D2530" s="130" t="str">
        <f>IF(ISBLANK(A2530),"",VLOOKUP(A2530,'Tabla de equipos'!$B$3:$D$107,3,FALSE))</f>
        <v/>
      </c>
      <c r="F2530" s="132" t="str">
        <f t="shared" si="42"/>
        <v/>
      </c>
    </row>
    <row r="2531" spans="4:6" x14ac:dyDescent="0.2">
      <c r="D2531" s="130" t="str">
        <f>IF(ISBLANK(A2531),"",VLOOKUP(A2531,'Tabla de equipos'!$B$3:$D$107,3,FALSE))</f>
        <v/>
      </c>
      <c r="F2531" s="132" t="str">
        <f t="shared" si="42"/>
        <v/>
      </c>
    </row>
    <row r="2532" spans="4:6" x14ac:dyDescent="0.2">
      <c r="D2532" s="130" t="str">
        <f>IF(ISBLANK(A2532),"",VLOOKUP(A2532,'Tabla de equipos'!$B$3:$D$107,3,FALSE))</f>
        <v/>
      </c>
      <c r="F2532" s="132" t="str">
        <f t="shared" si="42"/>
        <v/>
      </c>
    </row>
    <row r="2533" spans="4:6" x14ac:dyDescent="0.2">
      <c r="D2533" s="130" t="str">
        <f>IF(ISBLANK(A2533),"",VLOOKUP(A2533,'Tabla de equipos'!$B$3:$D$107,3,FALSE))</f>
        <v/>
      </c>
      <c r="F2533" s="132" t="str">
        <f t="shared" si="42"/>
        <v/>
      </c>
    </row>
    <row r="2534" spans="4:6" x14ac:dyDescent="0.2">
      <c r="D2534" s="130" t="str">
        <f>IF(ISBLANK(A2534),"",VLOOKUP(A2534,'Tabla de equipos'!$B$3:$D$107,3,FALSE))</f>
        <v/>
      </c>
      <c r="F2534" s="132" t="str">
        <f t="shared" si="42"/>
        <v/>
      </c>
    </row>
    <row r="2535" spans="4:6" x14ac:dyDescent="0.2">
      <c r="D2535" s="130" t="str">
        <f>IF(ISBLANK(A2535),"",VLOOKUP(A2535,'Tabla de equipos'!$B$3:$D$107,3,FALSE))</f>
        <v/>
      </c>
      <c r="F2535" s="132" t="str">
        <f t="shared" si="42"/>
        <v/>
      </c>
    </row>
    <row r="2536" spans="4:6" x14ac:dyDescent="0.2">
      <c r="D2536" s="130" t="str">
        <f>IF(ISBLANK(A2536),"",VLOOKUP(A2536,'Tabla de equipos'!$B$3:$D$107,3,FALSE))</f>
        <v/>
      </c>
      <c r="F2536" s="132" t="str">
        <f t="shared" si="42"/>
        <v/>
      </c>
    </row>
    <row r="2537" spans="4:6" x14ac:dyDescent="0.2">
      <c r="D2537" s="130" t="str">
        <f>IF(ISBLANK(A2537),"",VLOOKUP(A2537,'Tabla de equipos'!$B$3:$D$107,3,FALSE))</f>
        <v/>
      </c>
      <c r="F2537" s="132" t="str">
        <f t="shared" ref="F2537:F2600" si="43">IF(AND(E2537="",A2537=""),"",IF(AND(A2537&lt;&gt;"",E2537=""),"Falta incluir unidades",IF(AND(A2537&lt;&gt;"",E2537&gt;0),"","Falta elegir equipo/soporte")))</f>
        <v/>
      </c>
    </row>
    <row r="2538" spans="4:6" x14ac:dyDescent="0.2">
      <c r="D2538" s="130" t="str">
        <f>IF(ISBLANK(A2538),"",VLOOKUP(A2538,'Tabla de equipos'!$B$3:$D$107,3,FALSE))</f>
        <v/>
      </c>
      <c r="F2538" s="132" t="str">
        <f t="shared" si="43"/>
        <v/>
      </c>
    </row>
    <row r="2539" spans="4:6" x14ac:dyDescent="0.2">
      <c r="D2539" s="130" t="str">
        <f>IF(ISBLANK(A2539),"",VLOOKUP(A2539,'Tabla de equipos'!$B$3:$D$107,3,FALSE))</f>
        <v/>
      </c>
      <c r="F2539" s="132" t="str">
        <f t="shared" si="43"/>
        <v/>
      </c>
    </row>
    <row r="2540" spans="4:6" x14ac:dyDescent="0.2">
      <c r="D2540" s="130" t="str">
        <f>IF(ISBLANK(A2540),"",VLOOKUP(A2540,'Tabla de equipos'!$B$3:$D$107,3,FALSE))</f>
        <v/>
      </c>
      <c r="F2540" s="132" t="str">
        <f t="shared" si="43"/>
        <v/>
      </c>
    </row>
    <row r="2541" spans="4:6" x14ac:dyDescent="0.2">
      <c r="D2541" s="130" t="str">
        <f>IF(ISBLANK(A2541),"",VLOOKUP(A2541,'Tabla de equipos'!$B$3:$D$107,3,FALSE))</f>
        <v/>
      </c>
      <c r="F2541" s="132" t="str">
        <f t="shared" si="43"/>
        <v/>
      </c>
    </row>
    <row r="2542" spans="4:6" x14ac:dyDescent="0.2">
      <c r="D2542" s="130" t="str">
        <f>IF(ISBLANK(A2542),"",VLOOKUP(A2542,'Tabla de equipos'!$B$3:$D$107,3,FALSE))</f>
        <v/>
      </c>
      <c r="F2542" s="132" t="str">
        <f t="shared" si="43"/>
        <v/>
      </c>
    </row>
    <row r="2543" spans="4:6" x14ac:dyDescent="0.2">
      <c r="D2543" s="130" t="str">
        <f>IF(ISBLANK(A2543),"",VLOOKUP(A2543,'Tabla de equipos'!$B$3:$D$107,3,FALSE))</f>
        <v/>
      </c>
      <c r="F2543" s="132" t="str">
        <f t="shared" si="43"/>
        <v/>
      </c>
    </row>
    <row r="2544" spans="4:6" x14ac:dyDescent="0.2">
      <c r="D2544" s="130" t="str">
        <f>IF(ISBLANK(A2544),"",VLOOKUP(A2544,'Tabla de equipos'!$B$3:$D$107,3,FALSE))</f>
        <v/>
      </c>
      <c r="F2544" s="132" t="str">
        <f t="shared" si="43"/>
        <v/>
      </c>
    </row>
    <row r="2545" spans="4:6" x14ac:dyDescent="0.2">
      <c r="D2545" s="130" t="str">
        <f>IF(ISBLANK(A2545),"",VLOOKUP(A2545,'Tabla de equipos'!$B$3:$D$107,3,FALSE))</f>
        <v/>
      </c>
      <c r="F2545" s="132" t="str">
        <f t="shared" si="43"/>
        <v/>
      </c>
    </row>
    <row r="2546" spans="4:6" x14ac:dyDescent="0.2">
      <c r="D2546" s="130" t="str">
        <f>IF(ISBLANK(A2546),"",VLOOKUP(A2546,'Tabla de equipos'!$B$3:$D$107,3,FALSE))</f>
        <v/>
      </c>
      <c r="F2546" s="132" t="str">
        <f t="shared" si="43"/>
        <v/>
      </c>
    </row>
    <row r="2547" spans="4:6" x14ac:dyDescent="0.2">
      <c r="D2547" s="130" t="str">
        <f>IF(ISBLANK(A2547),"",VLOOKUP(A2547,'Tabla de equipos'!$B$3:$D$107,3,FALSE))</f>
        <v/>
      </c>
      <c r="F2547" s="132" t="str">
        <f t="shared" si="43"/>
        <v/>
      </c>
    </row>
    <row r="2548" spans="4:6" x14ac:dyDescent="0.2">
      <c r="D2548" s="130" t="str">
        <f>IF(ISBLANK(A2548),"",VLOOKUP(A2548,'Tabla de equipos'!$B$3:$D$107,3,FALSE))</f>
        <v/>
      </c>
      <c r="F2548" s="132" t="str">
        <f t="shared" si="43"/>
        <v/>
      </c>
    </row>
    <row r="2549" spans="4:6" x14ac:dyDescent="0.2">
      <c r="D2549" s="130" t="str">
        <f>IF(ISBLANK(A2549),"",VLOOKUP(A2549,'Tabla de equipos'!$B$3:$D$107,3,FALSE))</f>
        <v/>
      </c>
      <c r="F2549" s="132" t="str">
        <f t="shared" si="43"/>
        <v/>
      </c>
    </row>
    <row r="2550" spans="4:6" x14ac:dyDescent="0.2">
      <c r="D2550" s="130" t="str">
        <f>IF(ISBLANK(A2550),"",VLOOKUP(A2550,'Tabla de equipos'!$B$3:$D$107,3,FALSE))</f>
        <v/>
      </c>
      <c r="F2550" s="132" t="str">
        <f t="shared" si="43"/>
        <v/>
      </c>
    </row>
    <row r="2551" spans="4:6" x14ac:dyDescent="0.2">
      <c r="D2551" s="130" t="str">
        <f>IF(ISBLANK(A2551),"",VLOOKUP(A2551,'Tabla de equipos'!$B$3:$D$107,3,FALSE))</f>
        <v/>
      </c>
      <c r="F2551" s="132" t="str">
        <f t="shared" si="43"/>
        <v/>
      </c>
    </row>
    <row r="2552" spans="4:6" x14ac:dyDescent="0.2">
      <c r="D2552" s="130" t="str">
        <f>IF(ISBLANK(A2552),"",VLOOKUP(A2552,'Tabla de equipos'!$B$3:$D$107,3,FALSE))</f>
        <v/>
      </c>
      <c r="F2552" s="132" t="str">
        <f t="shared" si="43"/>
        <v/>
      </c>
    </row>
    <row r="2553" spans="4:6" x14ac:dyDescent="0.2">
      <c r="D2553" s="130" t="str">
        <f>IF(ISBLANK(A2553),"",VLOOKUP(A2553,'Tabla de equipos'!$B$3:$D$107,3,FALSE))</f>
        <v/>
      </c>
      <c r="F2553" s="132" t="str">
        <f t="shared" si="43"/>
        <v/>
      </c>
    </row>
    <row r="2554" spans="4:6" x14ac:dyDescent="0.2">
      <c r="D2554" s="130" t="str">
        <f>IF(ISBLANK(A2554),"",VLOOKUP(A2554,'Tabla de equipos'!$B$3:$D$107,3,FALSE))</f>
        <v/>
      </c>
      <c r="F2554" s="132" t="str">
        <f t="shared" si="43"/>
        <v/>
      </c>
    </row>
    <row r="2555" spans="4:6" x14ac:dyDescent="0.2">
      <c r="D2555" s="130" t="str">
        <f>IF(ISBLANK(A2555),"",VLOOKUP(A2555,'Tabla de equipos'!$B$3:$D$107,3,FALSE))</f>
        <v/>
      </c>
      <c r="F2555" s="132" t="str">
        <f t="shared" si="43"/>
        <v/>
      </c>
    </row>
    <row r="2556" spans="4:6" x14ac:dyDescent="0.2">
      <c r="D2556" s="130" t="str">
        <f>IF(ISBLANK(A2556),"",VLOOKUP(A2556,'Tabla de equipos'!$B$3:$D$107,3,FALSE))</f>
        <v/>
      </c>
      <c r="F2556" s="132" t="str">
        <f t="shared" si="43"/>
        <v/>
      </c>
    </row>
    <row r="2557" spans="4:6" x14ac:dyDescent="0.2">
      <c r="D2557" s="130" t="str">
        <f>IF(ISBLANK(A2557),"",VLOOKUP(A2557,'Tabla de equipos'!$B$3:$D$107,3,FALSE))</f>
        <v/>
      </c>
      <c r="F2557" s="132" t="str">
        <f t="shared" si="43"/>
        <v/>
      </c>
    </row>
    <row r="2558" spans="4:6" x14ac:dyDescent="0.2">
      <c r="D2558" s="130" t="str">
        <f>IF(ISBLANK(A2558),"",VLOOKUP(A2558,'Tabla de equipos'!$B$3:$D$107,3,FALSE))</f>
        <v/>
      </c>
      <c r="F2558" s="132" t="str">
        <f t="shared" si="43"/>
        <v/>
      </c>
    </row>
    <row r="2559" spans="4:6" x14ac:dyDescent="0.2">
      <c r="D2559" s="130" t="str">
        <f>IF(ISBLANK(A2559),"",VLOOKUP(A2559,'Tabla de equipos'!$B$3:$D$107,3,FALSE))</f>
        <v/>
      </c>
      <c r="F2559" s="132" t="str">
        <f t="shared" si="43"/>
        <v/>
      </c>
    </row>
    <row r="2560" spans="4:6" x14ac:dyDescent="0.2">
      <c r="D2560" s="130" t="str">
        <f>IF(ISBLANK(A2560),"",VLOOKUP(A2560,'Tabla de equipos'!$B$3:$D$107,3,FALSE))</f>
        <v/>
      </c>
      <c r="F2560" s="132" t="str">
        <f t="shared" si="43"/>
        <v/>
      </c>
    </row>
    <row r="2561" spans="4:6" x14ac:dyDescent="0.2">
      <c r="D2561" s="130" t="str">
        <f>IF(ISBLANK(A2561),"",VLOOKUP(A2561,'Tabla de equipos'!$B$3:$D$107,3,FALSE))</f>
        <v/>
      </c>
      <c r="F2561" s="132" t="str">
        <f t="shared" si="43"/>
        <v/>
      </c>
    </row>
    <row r="2562" spans="4:6" x14ac:dyDescent="0.2">
      <c r="D2562" s="130" t="str">
        <f>IF(ISBLANK(A2562),"",VLOOKUP(A2562,'Tabla de equipos'!$B$3:$D$107,3,FALSE))</f>
        <v/>
      </c>
      <c r="F2562" s="132" t="str">
        <f t="shared" si="43"/>
        <v/>
      </c>
    </row>
    <row r="2563" spans="4:6" x14ac:dyDescent="0.2">
      <c r="D2563" s="130" t="str">
        <f>IF(ISBLANK(A2563),"",VLOOKUP(A2563,'Tabla de equipos'!$B$3:$D$107,3,FALSE))</f>
        <v/>
      </c>
      <c r="F2563" s="132" t="str">
        <f t="shared" si="43"/>
        <v/>
      </c>
    </row>
    <row r="2564" spans="4:6" x14ac:dyDescent="0.2">
      <c r="D2564" s="130" t="str">
        <f>IF(ISBLANK(A2564),"",VLOOKUP(A2564,'Tabla de equipos'!$B$3:$D$107,3,FALSE))</f>
        <v/>
      </c>
      <c r="F2564" s="132" t="str">
        <f t="shared" si="43"/>
        <v/>
      </c>
    </row>
    <row r="2565" spans="4:6" x14ac:dyDescent="0.2">
      <c r="D2565" s="130" t="str">
        <f>IF(ISBLANK(A2565),"",VLOOKUP(A2565,'Tabla de equipos'!$B$3:$D$107,3,FALSE))</f>
        <v/>
      </c>
      <c r="F2565" s="132" t="str">
        <f t="shared" si="43"/>
        <v/>
      </c>
    </row>
    <row r="2566" spans="4:6" x14ac:dyDescent="0.2">
      <c r="D2566" s="130" t="str">
        <f>IF(ISBLANK(A2566),"",VLOOKUP(A2566,'Tabla de equipos'!$B$3:$D$107,3,FALSE))</f>
        <v/>
      </c>
      <c r="F2566" s="132" t="str">
        <f t="shared" si="43"/>
        <v/>
      </c>
    </row>
    <row r="2567" spans="4:6" x14ac:dyDescent="0.2">
      <c r="D2567" s="130" t="str">
        <f>IF(ISBLANK(A2567),"",VLOOKUP(A2567,'Tabla de equipos'!$B$3:$D$107,3,FALSE))</f>
        <v/>
      </c>
      <c r="F2567" s="132" t="str">
        <f t="shared" si="43"/>
        <v/>
      </c>
    </row>
    <row r="2568" spans="4:6" x14ac:dyDescent="0.2">
      <c r="D2568" s="130" t="str">
        <f>IF(ISBLANK(A2568),"",VLOOKUP(A2568,'Tabla de equipos'!$B$3:$D$107,3,FALSE))</f>
        <v/>
      </c>
      <c r="F2568" s="132" t="str">
        <f t="shared" si="43"/>
        <v/>
      </c>
    </row>
    <row r="2569" spans="4:6" x14ac:dyDescent="0.2">
      <c r="D2569" s="130" t="str">
        <f>IF(ISBLANK(A2569),"",VLOOKUP(A2569,'Tabla de equipos'!$B$3:$D$107,3,FALSE))</f>
        <v/>
      </c>
      <c r="F2569" s="132" t="str">
        <f t="shared" si="43"/>
        <v/>
      </c>
    </row>
    <row r="2570" spans="4:6" x14ac:dyDescent="0.2">
      <c r="D2570" s="130" t="str">
        <f>IF(ISBLANK(A2570),"",VLOOKUP(A2570,'Tabla de equipos'!$B$3:$D$107,3,FALSE))</f>
        <v/>
      </c>
      <c r="F2570" s="132" t="str">
        <f t="shared" si="43"/>
        <v/>
      </c>
    </row>
    <row r="2571" spans="4:6" x14ac:dyDescent="0.2">
      <c r="D2571" s="130" t="str">
        <f>IF(ISBLANK(A2571),"",VLOOKUP(A2571,'Tabla de equipos'!$B$3:$D$107,3,FALSE))</f>
        <v/>
      </c>
      <c r="F2571" s="132" t="str">
        <f t="shared" si="43"/>
        <v/>
      </c>
    </row>
    <row r="2572" spans="4:6" x14ac:dyDescent="0.2">
      <c r="D2572" s="130" t="str">
        <f>IF(ISBLANK(A2572),"",VLOOKUP(A2572,'Tabla de equipos'!$B$3:$D$107,3,FALSE))</f>
        <v/>
      </c>
      <c r="F2572" s="132" t="str">
        <f t="shared" si="43"/>
        <v/>
      </c>
    </row>
    <row r="2573" spans="4:6" x14ac:dyDescent="0.2">
      <c r="D2573" s="130" t="str">
        <f>IF(ISBLANK(A2573),"",VLOOKUP(A2573,'Tabla de equipos'!$B$3:$D$107,3,FALSE))</f>
        <v/>
      </c>
      <c r="F2573" s="132" t="str">
        <f t="shared" si="43"/>
        <v/>
      </c>
    </row>
    <row r="2574" spans="4:6" x14ac:dyDescent="0.2">
      <c r="D2574" s="130" t="str">
        <f>IF(ISBLANK(A2574),"",VLOOKUP(A2574,'Tabla de equipos'!$B$3:$D$107,3,FALSE))</f>
        <v/>
      </c>
      <c r="F2574" s="132" t="str">
        <f t="shared" si="43"/>
        <v/>
      </c>
    </row>
    <row r="2575" spans="4:6" x14ac:dyDescent="0.2">
      <c r="D2575" s="130" t="str">
        <f>IF(ISBLANK(A2575),"",VLOOKUP(A2575,'Tabla de equipos'!$B$3:$D$107,3,FALSE))</f>
        <v/>
      </c>
      <c r="F2575" s="132" t="str">
        <f t="shared" si="43"/>
        <v/>
      </c>
    </row>
    <row r="2576" spans="4:6" x14ac:dyDescent="0.2">
      <c r="D2576" s="130" t="str">
        <f>IF(ISBLANK(A2576),"",VLOOKUP(A2576,'Tabla de equipos'!$B$3:$D$107,3,FALSE))</f>
        <v/>
      </c>
      <c r="F2576" s="132" t="str">
        <f t="shared" si="43"/>
        <v/>
      </c>
    </row>
    <row r="2577" spans="4:6" x14ac:dyDescent="0.2">
      <c r="D2577" s="130" t="str">
        <f>IF(ISBLANK(A2577),"",VLOOKUP(A2577,'Tabla de equipos'!$B$3:$D$107,3,FALSE))</f>
        <v/>
      </c>
      <c r="F2577" s="132" t="str">
        <f t="shared" si="43"/>
        <v/>
      </c>
    </row>
    <row r="2578" spans="4:6" x14ac:dyDescent="0.2">
      <c r="D2578" s="130" t="str">
        <f>IF(ISBLANK(A2578),"",VLOOKUP(A2578,'Tabla de equipos'!$B$3:$D$107,3,FALSE))</f>
        <v/>
      </c>
      <c r="F2578" s="132" t="str">
        <f t="shared" si="43"/>
        <v/>
      </c>
    </row>
    <row r="2579" spans="4:6" x14ac:dyDescent="0.2">
      <c r="D2579" s="130" t="str">
        <f>IF(ISBLANK(A2579),"",VLOOKUP(A2579,'Tabla de equipos'!$B$3:$D$107,3,FALSE))</f>
        <v/>
      </c>
      <c r="F2579" s="132" t="str">
        <f t="shared" si="43"/>
        <v/>
      </c>
    </row>
    <row r="2580" spans="4:6" x14ac:dyDescent="0.2">
      <c r="D2580" s="130" t="str">
        <f>IF(ISBLANK(A2580),"",VLOOKUP(A2580,'Tabla de equipos'!$B$3:$D$107,3,FALSE))</f>
        <v/>
      </c>
      <c r="F2580" s="132" t="str">
        <f t="shared" si="43"/>
        <v/>
      </c>
    </row>
    <row r="2581" spans="4:6" x14ac:dyDescent="0.2">
      <c r="D2581" s="130" t="str">
        <f>IF(ISBLANK(A2581),"",VLOOKUP(A2581,'Tabla de equipos'!$B$3:$D$107,3,FALSE))</f>
        <v/>
      </c>
      <c r="F2581" s="132" t="str">
        <f t="shared" si="43"/>
        <v/>
      </c>
    </row>
    <row r="2582" spans="4:6" x14ac:dyDescent="0.2">
      <c r="D2582" s="130" t="str">
        <f>IF(ISBLANK(A2582),"",VLOOKUP(A2582,'Tabla de equipos'!$B$3:$D$107,3,FALSE))</f>
        <v/>
      </c>
      <c r="F2582" s="132" t="str">
        <f t="shared" si="43"/>
        <v/>
      </c>
    </row>
    <row r="2583" spans="4:6" x14ac:dyDescent="0.2">
      <c r="D2583" s="130" t="str">
        <f>IF(ISBLANK(A2583),"",VLOOKUP(A2583,'Tabla de equipos'!$B$3:$D$107,3,FALSE))</f>
        <v/>
      </c>
      <c r="F2583" s="132" t="str">
        <f t="shared" si="43"/>
        <v/>
      </c>
    </row>
    <row r="2584" spans="4:6" x14ac:dyDescent="0.2">
      <c r="D2584" s="130" t="str">
        <f>IF(ISBLANK(A2584),"",VLOOKUP(A2584,'Tabla de equipos'!$B$3:$D$107,3,FALSE))</f>
        <v/>
      </c>
      <c r="F2584" s="132" t="str">
        <f t="shared" si="43"/>
        <v/>
      </c>
    </row>
    <row r="2585" spans="4:6" x14ac:dyDescent="0.2">
      <c r="D2585" s="130" t="str">
        <f>IF(ISBLANK(A2585),"",VLOOKUP(A2585,'Tabla de equipos'!$B$3:$D$107,3,FALSE))</f>
        <v/>
      </c>
      <c r="F2585" s="132" t="str">
        <f t="shared" si="43"/>
        <v/>
      </c>
    </row>
    <row r="2586" spans="4:6" x14ac:dyDescent="0.2">
      <c r="D2586" s="130" t="str">
        <f>IF(ISBLANK(A2586),"",VLOOKUP(A2586,'Tabla de equipos'!$B$3:$D$107,3,FALSE))</f>
        <v/>
      </c>
      <c r="F2586" s="132" t="str">
        <f t="shared" si="43"/>
        <v/>
      </c>
    </row>
    <row r="2587" spans="4:6" x14ac:dyDescent="0.2">
      <c r="D2587" s="130" t="str">
        <f>IF(ISBLANK(A2587),"",VLOOKUP(A2587,'Tabla de equipos'!$B$3:$D$107,3,FALSE))</f>
        <v/>
      </c>
      <c r="F2587" s="132" t="str">
        <f t="shared" si="43"/>
        <v/>
      </c>
    </row>
    <row r="2588" spans="4:6" x14ac:dyDescent="0.2">
      <c r="D2588" s="130" t="str">
        <f>IF(ISBLANK(A2588),"",VLOOKUP(A2588,'Tabla de equipos'!$B$3:$D$107,3,FALSE))</f>
        <v/>
      </c>
      <c r="F2588" s="132" t="str">
        <f t="shared" si="43"/>
        <v/>
      </c>
    </row>
    <row r="2589" spans="4:6" x14ac:dyDescent="0.2">
      <c r="D2589" s="130" t="str">
        <f>IF(ISBLANK(A2589),"",VLOOKUP(A2589,'Tabla de equipos'!$B$3:$D$107,3,FALSE))</f>
        <v/>
      </c>
      <c r="F2589" s="132" t="str">
        <f t="shared" si="43"/>
        <v/>
      </c>
    </row>
    <row r="2590" spans="4:6" x14ac:dyDescent="0.2">
      <c r="D2590" s="130" t="str">
        <f>IF(ISBLANK(A2590),"",VLOOKUP(A2590,'Tabla de equipos'!$B$3:$D$107,3,FALSE))</f>
        <v/>
      </c>
      <c r="F2590" s="132" t="str">
        <f t="shared" si="43"/>
        <v/>
      </c>
    </row>
    <row r="2591" spans="4:6" x14ac:dyDescent="0.2">
      <c r="D2591" s="130" t="str">
        <f>IF(ISBLANK(A2591),"",VLOOKUP(A2591,'Tabla de equipos'!$B$3:$D$107,3,FALSE))</f>
        <v/>
      </c>
      <c r="F2591" s="132" t="str">
        <f t="shared" si="43"/>
        <v/>
      </c>
    </row>
    <row r="2592" spans="4:6" x14ac:dyDescent="0.2">
      <c r="D2592" s="130" t="str">
        <f>IF(ISBLANK(A2592),"",VLOOKUP(A2592,'Tabla de equipos'!$B$3:$D$107,3,FALSE))</f>
        <v/>
      </c>
      <c r="F2592" s="132" t="str">
        <f t="shared" si="43"/>
        <v/>
      </c>
    </row>
    <row r="2593" spans="4:6" x14ac:dyDescent="0.2">
      <c r="D2593" s="130" t="str">
        <f>IF(ISBLANK(A2593),"",VLOOKUP(A2593,'Tabla de equipos'!$B$3:$D$107,3,FALSE))</f>
        <v/>
      </c>
      <c r="F2593" s="132" t="str">
        <f t="shared" si="43"/>
        <v/>
      </c>
    </row>
    <row r="2594" spans="4:6" x14ac:dyDescent="0.2">
      <c r="D2594" s="130" t="str">
        <f>IF(ISBLANK(A2594),"",VLOOKUP(A2594,'Tabla de equipos'!$B$3:$D$107,3,FALSE))</f>
        <v/>
      </c>
      <c r="F2594" s="132" t="str">
        <f t="shared" si="43"/>
        <v/>
      </c>
    </row>
    <row r="2595" spans="4:6" x14ac:dyDescent="0.2">
      <c r="D2595" s="130" t="str">
        <f>IF(ISBLANK(A2595),"",VLOOKUP(A2595,'Tabla de equipos'!$B$3:$D$107,3,FALSE))</f>
        <v/>
      </c>
      <c r="F2595" s="132" t="str">
        <f t="shared" si="43"/>
        <v/>
      </c>
    </row>
    <row r="2596" spans="4:6" x14ac:dyDescent="0.2">
      <c r="D2596" s="130" t="str">
        <f>IF(ISBLANK(A2596),"",VLOOKUP(A2596,'Tabla de equipos'!$B$3:$D$107,3,FALSE))</f>
        <v/>
      </c>
      <c r="F2596" s="132" t="str">
        <f t="shared" si="43"/>
        <v/>
      </c>
    </row>
    <row r="2597" spans="4:6" x14ac:dyDescent="0.2">
      <c r="D2597" s="130" t="str">
        <f>IF(ISBLANK(A2597),"",VLOOKUP(A2597,'Tabla de equipos'!$B$3:$D$107,3,FALSE))</f>
        <v/>
      </c>
      <c r="F2597" s="132" t="str">
        <f t="shared" si="43"/>
        <v/>
      </c>
    </row>
    <row r="2598" spans="4:6" x14ac:dyDescent="0.2">
      <c r="D2598" s="130" t="str">
        <f>IF(ISBLANK(A2598),"",VLOOKUP(A2598,'Tabla de equipos'!$B$3:$D$107,3,FALSE))</f>
        <v/>
      </c>
      <c r="F2598" s="132" t="str">
        <f t="shared" si="43"/>
        <v/>
      </c>
    </row>
    <row r="2599" spans="4:6" x14ac:dyDescent="0.2">
      <c r="D2599" s="130" t="str">
        <f>IF(ISBLANK(A2599),"",VLOOKUP(A2599,'Tabla de equipos'!$B$3:$D$107,3,FALSE))</f>
        <v/>
      </c>
      <c r="F2599" s="132" t="str">
        <f t="shared" si="43"/>
        <v/>
      </c>
    </row>
    <row r="2600" spans="4:6" x14ac:dyDescent="0.2">
      <c r="D2600" s="130" t="str">
        <f>IF(ISBLANK(A2600),"",VLOOKUP(A2600,'Tabla de equipos'!$B$3:$D$107,3,FALSE))</f>
        <v/>
      </c>
      <c r="F2600" s="132" t="str">
        <f t="shared" si="43"/>
        <v/>
      </c>
    </row>
    <row r="2601" spans="4:6" x14ac:dyDescent="0.2">
      <c r="D2601" s="130" t="str">
        <f>IF(ISBLANK(A2601),"",VLOOKUP(A2601,'Tabla de equipos'!$B$3:$D$107,3,FALSE))</f>
        <v/>
      </c>
      <c r="F2601" s="132" t="str">
        <f t="shared" ref="F2601:F2664" si="44">IF(AND(E2601="",A2601=""),"",IF(AND(A2601&lt;&gt;"",E2601=""),"Falta incluir unidades",IF(AND(A2601&lt;&gt;"",E2601&gt;0),"","Falta elegir equipo/soporte")))</f>
        <v/>
      </c>
    </row>
    <row r="2602" spans="4:6" x14ac:dyDescent="0.2">
      <c r="D2602" s="130" t="str">
        <f>IF(ISBLANK(A2602),"",VLOOKUP(A2602,'Tabla de equipos'!$B$3:$D$107,3,FALSE))</f>
        <v/>
      </c>
      <c r="F2602" s="132" t="str">
        <f t="shared" si="44"/>
        <v/>
      </c>
    </row>
    <row r="2603" spans="4:6" x14ac:dyDescent="0.2">
      <c r="D2603" s="130" t="str">
        <f>IF(ISBLANK(A2603),"",VLOOKUP(A2603,'Tabla de equipos'!$B$3:$D$107,3,FALSE))</f>
        <v/>
      </c>
      <c r="F2603" s="132" t="str">
        <f t="shared" si="44"/>
        <v/>
      </c>
    </row>
    <row r="2604" spans="4:6" x14ac:dyDescent="0.2">
      <c r="D2604" s="130" t="str">
        <f>IF(ISBLANK(A2604),"",VLOOKUP(A2604,'Tabla de equipos'!$B$3:$D$107,3,FALSE))</f>
        <v/>
      </c>
      <c r="F2604" s="132" t="str">
        <f t="shared" si="44"/>
        <v/>
      </c>
    </row>
    <row r="2605" spans="4:6" x14ac:dyDescent="0.2">
      <c r="D2605" s="130" t="str">
        <f>IF(ISBLANK(A2605),"",VLOOKUP(A2605,'Tabla de equipos'!$B$3:$D$107,3,FALSE))</f>
        <v/>
      </c>
      <c r="F2605" s="132" t="str">
        <f t="shared" si="44"/>
        <v/>
      </c>
    </row>
    <row r="2606" spans="4:6" x14ac:dyDescent="0.2">
      <c r="D2606" s="130" t="str">
        <f>IF(ISBLANK(A2606),"",VLOOKUP(A2606,'Tabla de equipos'!$B$3:$D$107,3,FALSE))</f>
        <v/>
      </c>
      <c r="F2606" s="132" t="str">
        <f t="shared" si="44"/>
        <v/>
      </c>
    </row>
    <row r="2607" spans="4:6" x14ac:dyDescent="0.2">
      <c r="D2607" s="130" t="str">
        <f>IF(ISBLANK(A2607),"",VLOOKUP(A2607,'Tabla de equipos'!$B$3:$D$107,3,FALSE))</f>
        <v/>
      </c>
      <c r="F2607" s="132" t="str">
        <f t="shared" si="44"/>
        <v/>
      </c>
    </row>
    <row r="2608" spans="4:6" x14ac:dyDescent="0.2">
      <c r="D2608" s="130" t="str">
        <f>IF(ISBLANK(A2608),"",VLOOKUP(A2608,'Tabla de equipos'!$B$3:$D$107,3,FALSE))</f>
        <v/>
      </c>
      <c r="F2608" s="132" t="str">
        <f t="shared" si="44"/>
        <v/>
      </c>
    </row>
    <row r="2609" spans="4:6" x14ac:dyDescent="0.2">
      <c r="D2609" s="130" t="str">
        <f>IF(ISBLANK(A2609),"",VLOOKUP(A2609,'Tabla de equipos'!$B$3:$D$107,3,FALSE))</f>
        <v/>
      </c>
      <c r="F2609" s="132" t="str">
        <f t="shared" si="44"/>
        <v/>
      </c>
    </row>
    <row r="2610" spans="4:6" x14ac:dyDescent="0.2">
      <c r="D2610" s="130" t="str">
        <f>IF(ISBLANK(A2610),"",VLOOKUP(A2610,'Tabla de equipos'!$B$3:$D$107,3,FALSE))</f>
        <v/>
      </c>
      <c r="F2610" s="132" t="str">
        <f t="shared" si="44"/>
        <v/>
      </c>
    </row>
    <row r="2611" spans="4:6" x14ac:dyDescent="0.2">
      <c r="D2611" s="130" t="str">
        <f>IF(ISBLANK(A2611),"",VLOOKUP(A2611,'Tabla de equipos'!$B$3:$D$107,3,FALSE))</f>
        <v/>
      </c>
      <c r="F2611" s="132" t="str">
        <f t="shared" si="44"/>
        <v/>
      </c>
    </row>
    <row r="2612" spans="4:6" x14ac:dyDescent="0.2">
      <c r="D2612" s="130" t="str">
        <f>IF(ISBLANK(A2612),"",VLOOKUP(A2612,'Tabla de equipos'!$B$3:$D$107,3,FALSE))</f>
        <v/>
      </c>
      <c r="F2612" s="132" t="str">
        <f t="shared" si="44"/>
        <v/>
      </c>
    </row>
    <row r="2613" spans="4:6" x14ac:dyDescent="0.2">
      <c r="D2613" s="130" t="str">
        <f>IF(ISBLANK(A2613),"",VLOOKUP(A2613,'Tabla de equipos'!$B$3:$D$107,3,FALSE))</f>
        <v/>
      </c>
      <c r="F2613" s="132" t="str">
        <f t="shared" si="44"/>
        <v/>
      </c>
    </row>
    <row r="2614" spans="4:6" x14ac:dyDescent="0.2">
      <c r="D2614" s="130" t="str">
        <f>IF(ISBLANK(A2614),"",VLOOKUP(A2614,'Tabla de equipos'!$B$3:$D$107,3,FALSE))</f>
        <v/>
      </c>
      <c r="F2614" s="132" t="str">
        <f t="shared" si="44"/>
        <v/>
      </c>
    </row>
    <row r="2615" spans="4:6" x14ac:dyDescent="0.2">
      <c r="D2615" s="130" t="str">
        <f>IF(ISBLANK(A2615),"",VLOOKUP(A2615,'Tabla de equipos'!$B$3:$D$107,3,FALSE))</f>
        <v/>
      </c>
      <c r="F2615" s="132" t="str">
        <f t="shared" si="44"/>
        <v/>
      </c>
    </row>
    <row r="2616" spans="4:6" x14ac:dyDescent="0.2">
      <c r="D2616" s="130" t="str">
        <f>IF(ISBLANK(A2616),"",VLOOKUP(A2616,'Tabla de equipos'!$B$3:$D$107,3,FALSE))</f>
        <v/>
      </c>
      <c r="F2616" s="132" t="str">
        <f t="shared" si="44"/>
        <v/>
      </c>
    </row>
    <row r="2617" spans="4:6" x14ac:dyDescent="0.2">
      <c r="D2617" s="130" t="str">
        <f>IF(ISBLANK(A2617),"",VLOOKUP(A2617,'Tabla de equipos'!$B$3:$D$107,3,FALSE))</f>
        <v/>
      </c>
      <c r="F2617" s="132" t="str">
        <f t="shared" si="44"/>
        <v/>
      </c>
    </row>
    <row r="2618" spans="4:6" x14ac:dyDescent="0.2">
      <c r="D2618" s="130" t="str">
        <f>IF(ISBLANK(A2618),"",VLOOKUP(A2618,'Tabla de equipos'!$B$3:$D$107,3,FALSE))</f>
        <v/>
      </c>
      <c r="F2618" s="132" t="str">
        <f t="shared" si="44"/>
        <v/>
      </c>
    </row>
    <row r="2619" spans="4:6" x14ac:dyDescent="0.2">
      <c r="D2619" s="130" t="str">
        <f>IF(ISBLANK(A2619),"",VLOOKUP(A2619,'Tabla de equipos'!$B$3:$D$107,3,FALSE))</f>
        <v/>
      </c>
      <c r="F2619" s="132" t="str">
        <f t="shared" si="44"/>
        <v/>
      </c>
    </row>
    <row r="2620" spans="4:6" x14ac:dyDescent="0.2">
      <c r="D2620" s="130" t="str">
        <f>IF(ISBLANK(A2620),"",VLOOKUP(A2620,'Tabla de equipos'!$B$3:$D$107,3,FALSE))</f>
        <v/>
      </c>
      <c r="F2620" s="132" t="str">
        <f t="shared" si="44"/>
        <v/>
      </c>
    </row>
    <row r="2621" spans="4:6" x14ac:dyDescent="0.2">
      <c r="D2621" s="130" t="str">
        <f>IF(ISBLANK(A2621),"",VLOOKUP(A2621,'Tabla de equipos'!$B$3:$D$107,3,FALSE))</f>
        <v/>
      </c>
      <c r="F2621" s="132" t="str">
        <f t="shared" si="44"/>
        <v/>
      </c>
    </row>
    <row r="2622" spans="4:6" x14ac:dyDescent="0.2">
      <c r="D2622" s="130" t="str">
        <f>IF(ISBLANK(A2622),"",VLOOKUP(A2622,'Tabla de equipos'!$B$3:$D$107,3,FALSE))</f>
        <v/>
      </c>
      <c r="F2622" s="132" t="str">
        <f t="shared" si="44"/>
        <v/>
      </c>
    </row>
    <row r="2623" spans="4:6" x14ac:dyDescent="0.2">
      <c r="D2623" s="130" t="str">
        <f>IF(ISBLANK(A2623),"",VLOOKUP(A2623,'Tabla de equipos'!$B$3:$D$107,3,FALSE))</f>
        <v/>
      </c>
      <c r="F2623" s="132" t="str">
        <f t="shared" si="44"/>
        <v/>
      </c>
    </row>
    <row r="2624" spans="4:6" x14ac:dyDescent="0.2">
      <c r="D2624" s="130" t="str">
        <f>IF(ISBLANK(A2624),"",VLOOKUP(A2624,'Tabla de equipos'!$B$3:$D$107,3,FALSE))</f>
        <v/>
      </c>
      <c r="F2624" s="132" t="str">
        <f t="shared" si="44"/>
        <v/>
      </c>
    </row>
    <row r="2625" spans="4:6" x14ac:dyDescent="0.2">
      <c r="D2625" s="130" t="str">
        <f>IF(ISBLANK(A2625),"",VLOOKUP(A2625,'Tabla de equipos'!$B$3:$D$107,3,FALSE))</f>
        <v/>
      </c>
      <c r="F2625" s="132" t="str">
        <f t="shared" si="44"/>
        <v/>
      </c>
    </row>
    <row r="2626" spans="4:6" x14ac:dyDescent="0.2">
      <c r="D2626" s="130" t="str">
        <f>IF(ISBLANK(A2626),"",VLOOKUP(A2626,'Tabla de equipos'!$B$3:$D$107,3,FALSE))</f>
        <v/>
      </c>
      <c r="F2626" s="132" t="str">
        <f t="shared" si="44"/>
        <v/>
      </c>
    </row>
    <row r="2627" spans="4:6" x14ac:dyDescent="0.2">
      <c r="D2627" s="130" t="str">
        <f>IF(ISBLANK(A2627),"",VLOOKUP(A2627,'Tabla de equipos'!$B$3:$D$107,3,FALSE))</f>
        <v/>
      </c>
      <c r="F2627" s="132" t="str">
        <f t="shared" si="44"/>
        <v/>
      </c>
    </row>
    <row r="2628" spans="4:6" x14ac:dyDescent="0.2">
      <c r="D2628" s="130" t="str">
        <f>IF(ISBLANK(A2628),"",VLOOKUP(A2628,'Tabla de equipos'!$B$3:$D$107,3,FALSE))</f>
        <v/>
      </c>
      <c r="F2628" s="132" t="str">
        <f t="shared" si="44"/>
        <v/>
      </c>
    </row>
    <row r="2629" spans="4:6" x14ac:dyDescent="0.2">
      <c r="D2629" s="130" t="str">
        <f>IF(ISBLANK(A2629),"",VLOOKUP(A2629,'Tabla de equipos'!$B$3:$D$107,3,FALSE))</f>
        <v/>
      </c>
      <c r="F2629" s="132" t="str">
        <f t="shared" si="44"/>
        <v/>
      </c>
    </row>
    <row r="2630" spans="4:6" x14ac:dyDescent="0.2">
      <c r="D2630" s="130" t="str">
        <f>IF(ISBLANK(A2630),"",VLOOKUP(A2630,'Tabla de equipos'!$B$3:$D$107,3,FALSE))</f>
        <v/>
      </c>
      <c r="F2630" s="132" t="str">
        <f t="shared" si="44"/>
        <v/>
      </c>
    </row>
    <row r="2631" spans="4:6" x14ac:dyDescent="0.2">
      <c r="D2631" s="130" t="str">
        <f>IF(ISBLANK(A2631),"",VLOOKUP(A2631,'Tabla de equipos'!$B$3:$D$107,3,FALSE))</f>
        <v/>
      </c>
      <c r="F2631" s="132" t="str">
        <f t="shared" si="44"/>
        <v/>
      </c>
    </row>
    <row r="2632" spans="4:6" x14ac:dyDescent="0.2">
      <c r="D2632" s="130" t="str">
        <f>IF(ISBLANK(A2632),"",VLOOKUP(A2632,'Tabla de equipos'!$B$3:$D$107,3,FALSE))</f>
        <v/>
      </c>
      <c r="F2632" s="132" t="str">
        <f t="shared" si="44"/>
        <v/>
      </c>
    </row>
    <row r="2633" spans="4:6" x14ac:dyDescent="0.2">
      <c r="D2633" s="130" t="str">
        <f>IF(ISBLANK(A2633),"",VLOOKUP(A2633,'Tabla de equipos'!$B$3:$D$107,3,FALSE))</f>
        <v/>
      </c>
      <c r="F2633" s="132" t="str">
        <f t="shared" si="44"/>
        <v/>
      </c>
    </row>
    <row r="2634" spans="4:6" x14ac:dyDescent="0.2">
      <c r="D2634" s="130" t="str">
        <f>IF(ISBLANK(A2634),"",VLOOKUP(A2634,'Tabla de equipos'!$B$3:$D$107,3,FALSE))</f>
        <v/>
      </c>
      <c r="F2634" s="132" t="str">
        <f t="shared" si="44"/>
        <v/>
      </c>
    </row>
    <row r="2635" spans="4:6" x14ac:dyDescent="0.2">
      <c r="D2635" s="130" t="str">
        <f>IF(ISBLANK(A2635),"",VLOOKUP(A2635,'Tabla de equipos'!$B$3:$D$107,3,FALSE))</f>
        <v/>
      </c>
      <c r="F2635" s="132" t="str">
        <f t="shared" si="44"/>
        <v/>
      </c>
    </row>
    <row r="2636" spans="4:6" x14ac:dyDescent="0.2">
      <c r="D2636" s="130" t="str">
        <f>IF(ISBLANK(A2636),"",VLOOKUP(A2636,'Tabla de equipos'!$B$3:$D$107,3,FALSE))</f>
        <v/>
      </c>
      <c r="F2636" s="132" t="str">
        <f t="shared" si="44"/>
        <v/>
      </c>
    </row>
    <row r="2637" spans="4:6" x14ac:dyDescent="0.2">
      <c r="D2637" s="130" t="str">
        <f>IF(ISBLANK(A2637),"",VLOOKUP(A2637,'Tabla de equipos'!$B$3:$D$107,3,FALSE))</f>
        <v/>
      </c>
      <c r="F2637" s="132" t="str">
        <f t="shared" si="44"/>
        <v/>
      </c>
    </row>
    <row r="2638" spans="4:6" x14ac:dyDescent="0.2">
      <c r="D2638" s="130" t="str">
        <f>IF(ISBLANK(A2638),"",VLOOKUP(A2638,'Tabla de equipos'!$B$3:$D$107,3,FALSE))</f>
        <v/>
      </c>
      <c r="F2638" s="132" t="str">
        <f t="shared" si="44"/>
        <v/>
      </c>
    </row>
    <row r="2639" spans="4:6" x14ac:dyDescent="0.2">
      <c r="D2639" s="130" t="str">
        <f>IF(ISBLANK(A2639),"",VLOOKUP(A2639,'Tabla de equipos'!$B$3:$D$107,3,FALSE))</f>
        <v/>
      </c>
      <c r="F2639" s="132" t="str">
        <f t="shared" si="44"/>
        <v/>
      </c>
    </row>
    <row r="2640" spans="4:6" x14ac:dyDescent="0.2">
      <c r="D2640" s="130" t="str">
        <f>IF(ISBLANK(A2640),"",VLOOKUP(A2640,'Tabla de equipos'!$B$3:$D$107,3,FALSE))</f>
        <v/>
      </c>
      <c r="F2640" s="132" t="str">
        <f t="shared" si="44"/>
        <v/>
      </c>
    </row>
    <row r="2641" spans="4:6" x14ac:dyDescent="0.2">
      <c r="D2641" s="130" t="str">
        <f>IF(ISBLANK(A2641),"",VLOOKUP(A2641,'Tabla de equipos'!$B$3:$D$107,3,FALSE))</f>
        <v/>
      </c>
      <c r="F2641" s="132" t="str">
        <f t="shared" si="44"/>
        <v/>
      </c>
    </row>
    <row r="2642" spans="4:6" x14ac:dyDescent="0.2">
      <c r="D2642" s="130" t="str">
        <f>IF(ISBLANK(A2642),"",VLOOKUP(A2642,'Tabla de equipos'!$B$3:$D$107,3,FALSE))</f>
        <v/>
      </c>
      <c r="F2642" s="132" t="str">
        <f t="shared" si="44"/>
        <v/>
      </c>
    </row>
    <row r="2643" spans="4:6" x14ac:dyDescent="0.2">
      <c r="D2643" s="130" t="str">
        <f>IF(ISBLANK(A2643),"",VLOOKUP(A2643,'Tabla de equipos'!$B$3:$D$107,3,FALSE))</f>
        <v/>
      </c>
      <c r="F2643" s="132" t="str">
        <f t="shared" si="44"/>
        <v/>
      </c>
    </row>
    <row r="2644" spans="4:6" x14ac:dyDescent="0.2">
      <c r="D2644" s="130" t="str">
        <f>IF(ISBLANK(A2644),"",VLOOKUP(A2644,'Tabla de equipos'!$B$3:$D$107,3,FALSE))</f>
        <v/>
      </c>
      <c r="F2644" s="132" t="str">
        <f t="shared" si="44"/>
        <v/>
      </c>
    </row>
    <row r="2645" spans="4:6" x14ac:dyDescent="0.2">
      <c r="D2645" s="130" t="str">
        <f>IF(ISBLANK(A2645),"",VLOOKUP(A2645,'Tabla de equipos'!$B$3:$D$107,3,FALSE))</f>
        <v/>
      </c>
      <c r="F2645" s="132" t="str">
        <f t="shared" si="44"/>
        <v/>
      </c>
    </row>
    <row r="2646" spans="4:6" x14ac:dyDescent="0.2">
      <c r="D2646" s="130" t="str">
        <f>IF(ISBLANK(A2646),"",VLOOKUP(A2646,'Tabla de equipos'!$B$3:$D$107,3,FALSE))</f>
        <v/>
      </c>
      <c r="F2646" s="132" t="str">
        <f t="shared" si="44"/>
        <v/>
      </c>
    </row>
    <row r="2647" spans="4:6" x14ac:dyDescent="0.2">
      <c r="D2647" s="130" t="str">
        <f>IF(ISBLANK(A2647),"",VLOOKUP(A2647,'Tabla de equipos'!$B$3:$D$107,3,FALSE))</f>
        <v/>
      </c>
      <c r="F2647" s="132" t="str">
        <f t="shared" si="44"/>
        <v/>
      </c>
    </row>
    <row r="2648" spans="4:6" x14ac:dyDescent="0.2">
      <c r="D2648" s="130" t="str">
        <f>IF(ISBLANK(A2648),"",VLOOKUP(A2648,'Tabla de equipos'!$B$3:$D$107,3,FALSE))</f>
        <v/>
      </c>
      <c r="F2648" s="132" t="str">
        <f t="shared" si="44"/>
        <v/>
      </c>
    </row>
    <row r="2649" spans="4:6" x14ac:dyDescent="0.2">
      <c r="D2649" s="130" t="str">
        <f>IF(ISBLANK(A2649),"",VLOOKUP(A2649,'Tabla de equipos'!$B$3:$D$107,3,FALSE))</f>
        <v/>
      </c>
      <c r="F2649" s="132" t="str">
        <f t="shared" si="44"/>
        <v/>
      </c>
    </row>
    <row r="2650" spans="4:6" x14ac:dyDescent="0.2">
      <c r="D2650" s="130" t="str">
        <f>IF(ISBLANK(A2650),"",VLOOKUP(A2650,'Tabla de equipos'!$B$3:$D$107,3,FALSE))</f>
        <v/>
      </c>
      <c r="F2650" s="132" t="str">
        <f t="shared" si="44"/>
        <v/>
      </c>
    </row>
    <row r="2651" spans="4:6" x14ac:dyDescent="0.2">
      <c r="D2651" s="130" t="str">
        <f>IF(ISBLANK(A2651),"",VLOOKUP(A2651,'Tabla de equipos'!$B$3:$D$107,3,FALSE))</f>
        <v/>
      </c>
      <c r="F2651" s="132" t="str">
        <f t="shared" si="44"/>
        <v/>
      </c>
    </row>
    <row r="2652" spans="4:6" x14ac:dyDescent="0.2">
      <c r="D2652" s="130" t="str">
        <f>IF(ISBLANK(A2652),"",VLOOKUP(A2652,'Tabla de equipos'!$B$3:$D$107,3,FALSE))</f>
        <v/>
      </c>
      <c r="F2652" s="132" t="str">
        <f t="shared" si="44"/>
        <v/>
      </c>
    </row>
    <row r="2653" spans="4:6" x14ac:dyDescent="0.2">
      <c r="D2653" s="130" t="str">
        <f>IF(ISBLANK(A2653),"",VLOOKUP(A2653,'Tabla de equipos'!$B$3:$D$107,3,FALSE))</f>
        <v/>
      </c>
      <c r="F2653" s="132" t="str">
        <f t="shared" si="44"/>
        <v/>
      </c>
    </row>
    <row r="2654" spans="4:6" x14ac:dyDescent="0.2">
      <c r="D2654" s="130" t="str">
        <f>IF(ISBLANK(A2654),"",VLOOKUP(A2654,'Tabla de equipos'!$B$3:$D$107,3,FALSE))</f>
        <v/>
      </c>
      <c r="F2654" s="132" t="str">
        <f t="shared" si="44"/>
        <v/>
      </c>
    </row>
    <row r="2655" spans="4:6" x14ac:dyDescent="0.2">
      <c r="D2655" s="130" t="str">
        <f>IF(ISBLANK(A2655),"",VLOOKUP(A2655,'Tabla de equipos'!$B$3:$D$107,3,FALSE))</f>
        <v/>
      </c>
      <c r="F2655" s="132" t="str">
        <f t="shared" si="44"/>
        <v/>
      </c>
    </row>
    <row r="2656" spans="4:6" x14ac:dyDescent="0.2">
      <c r="D2656" s="130" t="str">
        <f>IF(ISBLANK(A2656),"",VLOOKUP(A2656,'Tabla de equipos'!$B$3:$D$107,3,FALSE))</f>
        <v/>
      </c>
      <c r="F2656" s="132" t="str">
        <f t="shared" si="44"/>
        <v/>
      </c>
    </row>
    <row r="2657" spans="4:6" x14ac:dyDescent="0.2">
      <c r="D2657" s="130" t="str">
        <f>IF(ISBLANK(A2657),"",VLOOKUP(A2657,'Tabla de equipos'!$B$3:$D$107,3,FALSE))</f>
        <v/>
      </c>
      <c r="F2657" s="132" t="str">
        <f t="shared" si="44"/>
        <v/>
      </c>
    </row>
    <row r="2658" spans="4:6" x14ac:dyDescent="0.2">
      <c r="D2658" s="130" t="str">
        <f>IF(ISBLANK(A2658),"",VLOOKUP(A2658,'Tabla de equipos'!$B$3:$D$107,3,FALSE))</f>
        <v/>
      </c>
      <c r="F2658" s="132" t="str">
        <f t="shared" si="44"/>
        <v/>
      </c>
    </row>
    <row r="2659" spans="4:6" x14ac:dyDescent="0.2">
      <c r="D2659" s="130" t="str">
        <f>IF(ISBLANK(A2659),"",VLOOKUP(A2659,'Tabla de equipos'!$B$3:$D$107,3,FALSE))</f>
        <v/>
      </c>
      <c r="F2659" s="132" t="str">
        <f t="shared" si="44"/>
        <v/>
      </c>
    </row>
    <row r="2660" spans="4:6" x14ac:dyDescent="0.2">
      <c r="D2660" s="130" t="str">
        <f>IF(ISBLANK(A2660),"",VLOOKUP(A2660,'Tabla de equipos'!$B$3:$D$107,3,FALSE))</f>
        <v/>
      </c>
      <c r="F2660" s="132" t="str">
        <f t="shared" si="44"/>
        <v/>
      </c>
    </row>
    <row r="2661" spans="4:6" x14ac:dyDescent="0.2">
      <c r="D2661" s="130" t="str">
        <f>IF(ISBLANK(A2661),"",VLOOKUP(A2661,'Tabla de equipos'!$B$3:$D$107,3,FALSE))</f>
        <v/>
      </c>
      <c r="F2661" s="132" t="str">
        <f t="shared" si="44"/>
        <v/>
      </c>
    </row>
    <row r="2662" spans="4:6" x14ac:dyDescent="0.2">
      <c r="D2662" s="130" t="str">
        <f>IF(ISBLANK(A2662),"",VLOOKUP(A2662,'Tabla de equipos'!$B$3:$D$107,3,FALSE))</f>
        <v/>
      </c>
      <c r="F2662" s="132" t="str">
        <f t="shared" si="44"/>
        <v/>
      </c>
    </row>
    <row r="2663" spans="4:6" x14ac:dyDescent="0.2">
      <c r="D2663" s="130" t="str">
        <f>IF(ISBLANK(A2663),"",VLOOKUP(A2663,'Tabla de equipos'!$B$3:$D$107,3,FALSE))</f>
        <v/>
      </c>
      <c r="F2663" s="132" t="str">
        <f t="shared" si="44"/>
        <v/>
      </c>
    </row>
    <row r="2664" spans="4:6" x14ac:dyDescent="0.2">
      <c r="D2664" s="130" t="str">
        <f>IF(ISBLANK(A2664),"",VLOOKUP(A2664,'Tabla de equipos'!$B$3:$D$107,3,FALSE))</f>
        <v/>
      </c>
      <c r="F2664" s="132" t="str">
        <f t="shared" si="44"/>
        <v/>
      </c>
    </row>
    <row r="2665" spans="4:6" x14ac:dyDescent="0.2">
      <c r="D2665" s="130" t="str">
        <f>IF(ISBLANK(A2665),"",VLOOKUP(A2665,'Tabla de equipos'!$B$3:$D$107,3,FALSE))</f>
        <v/>
      </c>
      <c r="F2665" s="132" t="str">
        <f t="shared" ref="F2665:F2728" si="45">IF(AND(E2665="",A2665=""),"",IF(AND(A2665&lt;&gt;"",E2665=""),"Falta incluir unidades",IF(AND(A2665&lt;&gt;"",E2665&gt;0),"","Falta elegir equipo/soporte")))</f>
        <v/>
      </c>
    </row>
    <row r="2666" spans="4:6" x14ac:dyDescent="0.2">
      <c r="D2666" s="130" t="str">
        <f>IF(ISBLANK(A2666),"",VLOOKUP(A2666,'Tabla de equipos'!$B$3:$D$107,3,FALSE))</f>
        <v/>
      </c>
      <c r="F2666" s="132" t="str">
        <f t="shared" si="45"/>
        <v/>
      </c>
    </row>
    <row r="2667" spans="4:6" x14ac:dyDescent="0.2">
      <c r="D2667" s="130" t="str">
        <f>IF(ISBLANK(A2667),"",VLOOKUP(A2667,'Tabla de equipos'!$B$3:$D$107,3,FALSE))</f>
        <v/>
      </c>
      <c r="F2667" s="132" t="str">
        <f t="shared" si="45"/>
        <v/>
      </c>
    </row>
    <row r="2668" spans="4:6" x14ac:dyDescent="0.2">
      <c r="D2668" s="130" t="str">
        <f>IF(ISBLANK(A2668),"",VLOOKUP(A2668,'Tabla de equipos'!$B$3:$D$107,3,FALSE))</f>
        <v/>
      </c>
      <c r="F2668" s="132" t="str">
        <f t="shared" si="45"/>
        <v/>
      </c>
    </row>
    <row r="2669" spans="4:6" x14ac:dyDescent="0.2">
      <c r="D2669" s="130" t="str">
        <f>IF(ISBLANK(A2669),"",VLOOKUP(A2669,'Tabla de equipos'!$B$3:$D$107,3,FALSE))</f>
        <v/>
      </c>
      <c r="F2669" s="132" t="str">
        <f t="shared" si="45"/>
        <v/>
      </c>
    </row>
    <row r="2670" spans="4:6" x14ac:dyDescent="0.2">
      <c r="D2670" s="130" t="str">
        <f>IF(ISBLANK(A2670),"",VLOOKUP(A2670,'Tabla de equipos'!$B$3:$D$107,3,FALSE))</f>
        <v/>
      </c>
      <c r="F2670" s="132" t="str">
        <f t="shared" si="45"/>
        <v/>
      </c>
    </row>
    <row r="2671" spans="4:6" x14ac:dyDescent="0.2">
      <c r="D2671" s="130" t="str">
        <f>IF(ISBLANK(A2671),"",VLOOKUP(A2671,'Tabla de equipos'!$B$3:$D$107,3,FALSE))</f>
        <v/>
      </c>
      <c r="F2671" s="132" t="str">
        <f t="shared" si="45"/>
        <v/>
      </c>
    </row>
    <row r="2672" spans="4:6" x14ac:dyDescent="0.2">
      <c r="D2672" s="130" t="str">
        <f>IF(ISBLANK(A2672),"",VLOOKUP(A2672,'Tabla de equipos'!$B$3:$D$107,3,FALSE))</f>
        <v/>
      </c>
      <c r="F2672" s="132" t="str">
        <f t="shared" si="45"/>
        <v/>
      </c>
    </row>
    <row r="2673" spans="4:6" x14ac:dyDescent="0.2">
      <c r="D2673" s="130" t="str">
        <f>IF(ISBLANK(A2673),"",VLOOKUP(A2673,'Tabla de equipos'!$B$3:$D$107,3,FALSE))</f>
        <v/>
      </c>
      <c r="F2673" s="132" t="str">
        <f t="shared" si="45"/>
        <v/>
      </c>
    </row>
    <row r="2674" spans="4:6" x14ac:dyDescent="0.2">
      <c r="D2674" s="130" t="str">
        <f>IF(ISBLANK(A2674),"",VLOOKUP(A2674,'Tabla de equipos'!$B$3:$D$107,3,FALSE))</f>
        <v/>
      </c>
      <c r="F2674" s="132" t="str">
        <f t="shared" si="45"/>
        <v/>
      </c>
    </row>
    <row r="2675" spans="4:6" x14ac:dyDescent="0.2">
      <c r="D2675" s="130" t="str">
        <f>IF(ISBLANK(A2675),"",VLOOKUP(A2675,'Tabla de equipos'!$B$3:$D$107,3,FALSE))</f>
        <v/>
      </c>
      <c r="F2675" s="132" t="str">
        <f t="shared" si="45"/>
        <v/>
      </c>
    </row>
    <row r="2676" spans="4:6" x14ac:dyDescent="0.2">
      <c r="D2676" s="130" t="str">
        <f>IF(ISBLANK(A2676),"",VLOOKUP(A2676,'Tabla de equipos'!$B$3:$D$107,3,FALSE))</f>
        <v/>
      </c>
      <c r="F2676" s="132" t="str">
        <f t="shared" si="45"/>
        <v/>
      </c>
    </row>
    <row r="2677" spans="4:6" x14ac:dyDescent="0.2">
      <c r="D2677" s="130" t="str">
        <f>IF(ISBLANK(A2677),"",VLOOKUP(A2677,'Tabla de equipos'!$B$3:$D$107,3,FALSE))</f>
        <v/>
      </c>
      <c r="F2677" s="132" t="str">
        <f t="shared" si="45"/>
        <v/>
      </c>
    </row>
    <row r="2678" spans="4:6" x14ac:dyDescent="0.2">
      <c r="D2678" s="130" t="str">
        <f>IF(ISBLANK(A2678),"",VLOOKUP(A2678,'Tabla de equipos'!$B$3:$D$107,3,FALSE))</f>
        <v/>
      </c>
      <c r="F2678" s="132" t="str">
        <f t="shared" si="45"/>
        <v/>
      </c>
    </row>
    <row r="2679" spans="4:6" x14ac:dyDescent="0.2">
      <c r="D2679" s="130" t="str">
        <f>IF(ISBLANK(A2679),"",VLOOKUP(A2679,'Tabla de equipos'!$B$3:$D$107,3,FALSE))</f>
        <v/>
      </c>
      <c r="F2679" s="132" t="str">
        <f t="shared" si="45"/>
        <v/>
      </c>
    </row>
    <row r="2680" spans="4:6" x14ac:dyDescent="0.2">
      <c r="D2680" s="130" t="str">
        <f>IF(ISBLANK(A2680),"",VLOOKUP(A2680,'Tabla de equipos'!$B$3:$D$107,3,FALSE))</f>
        <v/>
      </c>
      <c r="F2680" s="132" t="str">
        <f t="shared" si="45"/>
        <v/>
      </c>
    </row>
    <row r="2681" spans="4:6" x14ac:dyDescent="0.2">
      <c r="D2681" s="130" t="str">
        <f>IF(ISBLANK(A2681),"",VLOOKUP(A2681,'Tabla de equipos'!$B$3:$D$107,3,FALSE))</f>
        <v/>
      </c>
      <c r="F2681" s="132" t="str">
        <f t="shared" si="45"/>
        <v/>
      </c>
    </row>
    <row r="2682" spans="4:6" x14ac:dyDescent="0.2">
      <c r="D2682" s="130" t="str">
        <f>IF(ISBLANK(A2682),"",VLOOKUP(A2682,'Tabla de equipos'!$B$3:$D$107,3,FALSE))</f>
        <v/>
      </c>
      <c r="F2682" s="132" t="str">
        <f t="shared" si="45"/>
        <v/>
      </c>
    </row>
    <row r="2683" spans="4:6" x14ac:dyDescent="0.2">
      <c r="D2683" s="130" t="str">
        <f>IF(ISBLANK(A2683),"",VLOOKUP(A2683,'Tabla de equipos'!$B$3:$D$107,3,FALSE))</f>
        <v/>
      </c>
      <c r="F2683" s="132" t="str">
        <f t="shared" si="45"/>
        <v/>
      </c>
    </row>
    <row r="2684" spans="4:6" x14ac:dyDescent="0.2">
      <c r="D2684" s="130" t="str">
        <f>IF(ISBLANK(A2684),"",VLOOKUP(A2684,'Tabla de equipos'!$B$3:$D$107,3,FALSE))</f>
        <v/>
      </c>
      <c r="F2684" s="132" t="str">
        <f t="shared" si="45"/>
        <v/>
      </c>
    </row>
    <row r="2685" spans="4:6" x14ac:dyDescent="0.2">
      <c r="D2685" s="130" t="str">
        <f>IF(ISBLANK(A2685),"",VLOOKUP(A2685,'Tabla de equipos'!$B$3:$D$107,3,FALSE))</f>
        <v/>
      </c>
      <c r="F2685" s="132" t="str">
        <f t="shared" si="45"/>
        <v/>
      </c>
    </row>
    <row r="2686" spans="4:6" x14ac:dyDescent="0.2">
      <c r="D2686" s="130" t="str">
        <f>IF(ISBLANK(A2686),"",VLOOKUP(A2686,'Tabla de equipos'!$B$3:$D$107,3,FALSE))</f>
        <v/>
      </c>
      <c r="F2686" s="132" t="str">
        <f t="shared" si="45"/>
        <v/>
      </c>
    </row>
    <row r="2687" spans="4:6" x14ac:dyDescent="0.2">
      <c r="D2687" s="130" t="str">
        <f>IF(ISBLANK(A2687),"",VLOOKUP(A2687,'Tabla de equipos'!$B$3:$D$107,3,FALSE))</f>
        <v/>
      </c>
      <c r="F2687" s="132" t="str">
        <f t="shared" si="45"/>
        <v/>
      </c>
    </row>
    <row r="2688" spans="4:6" x14ac:dyDescent="0.2">
      <c r="D2688" s="130" t="str">
        <f>IF(ISBLANK(A2688),"",VLOOKUP(A2688,'Tabla de equipos'!$B$3:$D$107,3,FALSE))</f>
        <v/>
      </c>
      <c r="F2688" s="132" t="str">
        <f t="shared" si="45"/>
        <v/>
      </c>
    </row>
    <row r="2689" spans="4:6" x14ac:dyDescent="0.2">
      <c r="D2689" s="130" t="str">
        <f>IF(ISBLANK(A2689),"",VLOOKUP(A2689,'Tabla de equipos'!$B$3:$D$107,3,FALSE))</f>
        <v/>
      </c>
      <c r="F2689" s="132" t="str">
        <f t="shared" si="45"/>
        <v/>
      </c>
    </row>
    <row r="2690" spans="4:6" x14ac:dyDescent="0.2">
      <c r="D2690" s="130" t="str">
        <f>IF(ISBLANK(A2690),"",VLOOKUP(A2690,'Tabla de equipos'!$B$3:$D$107,3,FALSE))</f>
        <v/>
      </c>
      <c r="F2690" s="132" t="str">
        <f t="shared" si="45"/>
        <v/>
      </c>
    </row>
    <row r="2691" spans="4:6" x14ac:dyDescent="0.2">
      <c r="D2691" s="130" t="str">
        <f>IF(ISBLANK(A2691),"",VLOOKUP(A2691,'Tabla de equipos'!$B$3:$D$107,3,FALSE))</f>
        <v/>
      </c>
      <c r="F2691" s="132" t="str">
        <f t="shared" si="45"/>
        <v/>
      </c>
    </row>
    <row r="2692" spans="4:6" x14ac:dyDescent="0.2">
      <c r="D2692" s="130" t="str">
        <f>IF(ISBLANK(A2692),"",VLOOKUP(A2692,'Tabla de equipos'!$B$3:$D$107,3,FALSE))</f>
        <v/>
      </c>
      <c r="F2692" s="132" t="str">
        <f t="shared" si="45"/>
        <v/>
      </c>
    </row>
    <row r="2693" spans="4:6" x14ac:dyDescent="0.2">
      <c r="D2693" s="130" t="str">
        <f>IF(ISBLANK(A2693),"",VLOOKUP(A2693,'Tabla de equipos'!$B$3:$D$107,3,FALSE))</f>
        <v/>
      </c>
      <c r="F2693" s="132" t="str">
        <f t="shared" si="45"/>
        <v/>
      </c>
    </row>
    <row r="2694" spans="4:6" x14ac:dyDescent="0.2">
      <c r="D2694" s="130" t="str">
        <f>IF(ISBLANK(A2694),"",VLOOKUP(A2694,'Tabla de equipos'!$B$3:$D$107,3,FALSE))</f>
        <v/>
      </c>
      <c r="F2694" s="132" t="str">
        <f t="shared" si="45"/>
        <v/>
      </c>
    </row>
    <row r="2695" spans="4:6" x14ac:dyDescent="0.2">
      <c r="D2695" s="130" t="str">
        <f>IF(ISBLANK(A2695),"",VLOOKUP(A2695,'Tabla de equipos'!$B$3:$D$107,3,FALSE))</f>
        <v/>
      </c>
      <c r="F2695" s="132" t="str">
        <f t="shared" si="45"/>
        <v/>
      </c>
    </row>
    <row r="2696" spans="4:6" x14ac:dyDescent="0.2">
      <c r="D2696" s="130" t="str">
        <f>IF(ISBLANK(A2696),"",VLOOKUP(A2696,'Tabla de equipos'!$B$3:$D$107,3,FALSE))</f>
        <v/>
      </c>
      <c r="F2696" s="132" t="str">
        <f t="shared" si="45"/>
        <v/>
      </c>
    </row>
    <row r="2697" spans="4:6" x14ac:dyDescent="0.2">
      <c r="D2697" s="130" t="str">
        <f>IF(ISBLANK(A2697),"",VLOOKUP(A2697,'Tabla de equipos'!$B$3:$D$107,3,FALSE))</f>
        <v/>
      </c>
      <c r="F2697" s="132" t="str">
        <f t="shared" si="45"/>
        <v/>
      </c>
    </row>
    <row r="2698" spans="4:6" x14ac:dyDescent="0.2">
      <c r="D2698" s="130" t="str">
        <f>IF(ISBLANK(A2698),"",VLOOKUP(A2698,'Tabla de equipos'!$B$3:$D$107,3,FALSE))</f>
        <v/>
      </c>
      <c r="F2698" s="132" t="str">
        <f t="shared" si="45"/>
        <v/>
      </c>
    </row>
    <row r="2699" spans="4:6" x14ac:dyDescent="0.2">
      <c r="D2699" s="130" t="str">
        <f>IF(ISBLANK(A2699),"",VLOOKUP(A2699,'Tabla de equipos'!$B$3:$D$107,3,FALSE))</f>
        <v/>
      </c>
      <c r="F2699" s="132" t="str">
        <f t="shared" si="45"/>
        <v/>
      </c>
    </row>
    <row r="2700" spans="4:6" x14ac:dyDescent="0.2">
      <c r="D2700" s="130" t="str">
        <f>IF(ISBLANK(A2700),"",VLOOKUP(A2700,'Tabla de equipos'!$B$3:$D$107,3,FALSE))</f>
        <v/>
      </c>
      <c r="F2700" s="132" t="str">
        <f t="shared" si="45"/>
        <v/>
      </c>
    </row>
    <row r="2701" spans="4:6" x14ac:dyDescent="0.2">
      <c r="D2701" s="130" t="str">
        <f>IF(ISBLANK(A2701),"",VLOOKUP(A2701,'Tabla de equipos'!$B$3:$D$107,3,FALSE))</f>
        <v/>
      </c>
      <c r="F2701" s="132" t="str">
        <f t="shared" si="45"/>
        <v/>
      </c>
    </row>
    <row r="2702" spans="4:6" x14ac:dyDescent="0.2">
      <c r="D2702" s="130" t="str">
        <f>IF(ISBLANK(A2702),"",VLOOKUP(A2702,'Tabla de equipos'!$B$3:$D$107,3,FALSE))</f>
        <v/>
      </c>
      <c r="F2702" s="132" t="str">
        <f t="shared" si="45"/>
        <v/>
      </c>
    </row>
    <row r="2703" spans="4:6" x14ac:dyDescent="0.2">
      <c r="D2703" s="130" t="str">
        <f>IF(ISBLANK(A2703),"",VLOOKUP(A2703,'Tabla de equipos'!$B$3:$D$107,3,FALSE))</f>
        <v/>
      </c>
      <c r="F2703" s="132" t="str">
        <f t="shared" si="45"/>
        <v/>
      </c>
    </row>
    <row r="2704" spans="4:6" x14ac:dyDescent="0.2">
      <c r="D2704" s="130" t="str">
        <f>IF(ISBLANK(A2704),"",VLOOKUP(A2704,'Tabla de equipos'!$B$3:$D$107,3,FALSE))</f>
        <v/>
      </c>
      <c r="F2704" s="132" t="str">
        <f t="shared" si="45"/>
        <v/>
      </c>
    </row>
    <row r="2705" spans="4:6" x14ac:dyDescent="0.2">
      <c r="D2705" s="130" t="str">
        <f>IF(ISBLANK(A2705),"",VLOOKUP(A2705,'Tabla de equipos'!$B$3:$D$107,3,FALSE))</f>
        <v/>
      </c>
      <c r="F2705" s="132" t="str">
        <f t="shared" si="45"/>
        <v/>
      </c>
    </row>
    <row r="2706" spans="4:6" x14ac:dyDescent="0.2">
      <c r="D2706" s="130" t="str">
        <f>IF(ISBLANK(A2706),"",VLOOKUP(A2706,'Tabla de equipos'!$B$3:$D$107,3,FALSE))</f>
        <v/>
      </c>
      <c r="F2706" s="132" t="str">
        <f t="shared" si="45"/>
        <v/>
      </c>
    </row>
    <row r="2707" spans="4:6" x14ac:dyDescent="0.2">
      <c r="D2707" s="130" t="str">
        <f>IF(ISBLANK(A2707),"",VLOOKUP(A2707,'Tabla de equipos'!$B$3:$D$107,3,FALSE))</f>
        <v/>
      </c>
      <c r="F2707" s="132" t="str">
        <f t="shared" si="45"/>
        <v/>
      </c>
    </row>
    <row r="2708" spans="4:6" x14ac:dyDescent="0.2">
      <c r="D2708" s="130" t="str">
        <f>IF(ISBLANK(A2708),"",VLOOKUP(A2708,'Tabla de equipos'!$B$3:$D$107,3,FALSE))</f>
        <v/>
      </c>
      <c r="F2708" s="132" t="str">
        <f t="shared" si="45"/>
        <v/>
      </c>
    </row>
    <row r="2709" spans="4:6" x14ac:dyDescent="0.2">
      <c r="D2709" s="130" t="str">
        <f>IF(ISBLANK(A2709),"",VLOOKUP(A2709,'Tabla de equipos'!$B$3:$D$107,3,FALSE))</f>
        <v/>
      </c>
      <c r="F2709" s="132" t="str">
        <f t="shared" si="45"/>
        <v/>
      </c>
    </row>
    <row r="2710" spans="4:6" x14ac:dyDescent="0.2">
      <c r="D2710" s="130" t="str">
        <f>IF(ISBLANK(A2710),"",VLOOKUP(A2710,'Tabla de equipos'!$B$3:$D$107,3,FALSE))</f>
        <v/>
      </c>
      <c r="F2710" s="132" t="str">
        <f t="shared" si="45"/>
        <v/>
      </c>
    </row>
    <row r="2711" spans="4:6" x14ac:dyDescent="0.2">
      <c r="D2711" s="130" t="str">
        <f>IF(ISBLANK(A2711),"",VLOOKUP(A2711,'Tabla de equipos'!$B$3:$D$107,3,FALSE))</f>
        <v/>
      </c>
      <c r="F2711" s="132" t="str">
        <f t="shared" si="45"/>
        <v/>
      </c>
    </row>
    <row r="2712" spans="4:6" x14ac:dyDescent="0.2">
      <c r="D2712" s="130" t="str">
        <f>IF(ISBLANK(A2712),"",VLOOKUP(A2712,'Tabla de equipos'!$B$3:$D$107,3,FALSE))</f>
        <v/>
      </c>
      <c r="F2712" s="132" t="str">
        <f t="shared" si="45"/>
        <v/>
      </c>
    </row>
    <row r="2713" spans="4:6" x14ac:dyDescent="0.2">
      <c r="D2713" s="130" t="str">
        <f>IF(ISBLANK(A2713),"",VLOOKUP(A2713,'Tabla de equipos'!$B$3:$D$107,3,FALSE))</f>
        <v/>
      </c>
      <c r="F2713" s="132" t="str">
        <f t="shared" si="45"/>
        <v/>
      </c>
    </row>
    <row r="2714" spans="4:6" x14ac:dyDescent="0.2">
      <c r="D2714" s="130" t="str">
        <f>IF(ISBLANK(A2714),"",VLOOKUP(A2714,'Tabla de equipos'!$B$3:$D$107,3,FALSE))</f>
        <v/>
      </c>
      <c r="F2714" s="132" t="str">
        <f t="shared" si="45"/>
        <v/>
      </c>
    </row>
    <row r="2715" spans="4:6" x14ac:dyDescent="0.2">
      <c r="D2715" s="130" t="str">
        <f>IF(ISBLANK(A2715),"",VLOOKUP(A2715,'Tabla de equipos'!$B$3:$D$107,3,FALSE))</f>
        <v/>
      </c>
      <c r="F2715" s="132" t="str">
        <f t="shared" si="45"/>
        <v/>
      </c>
    </row>
    <row r="2716" spans="4:6" x14ac:dyDescent="0.2">
      <c r="D2716" s="130" t="str">
        <f>IF(ISBLANK(A2716),"",VLOOKUP(A2716,'Tabla de equipos'!$B$3:$D$107,3,FALSE))</f>
        <v/>
      </c>
      <c r="F2716" s="132" t="str">
        <f t="shared" si="45"/>
        <v/>
      </c>
    </row>
    <row r="2717" spans="4:6" x14ac:dyDescent="0.2">
      <c r="D2717" s="130" t="str">
        <f>IF(ISBLANK(A2717),"",VLOOKUP(A2717,'Tabla de equipos'!$B$3:$D$107,3,FALSE))</f>
        <v/>
      </c>
      <c r="F2717" s="132" t="str">
        <f t="shared" si="45"/>
        <v/>
      </c>
    </row>
    <row r="2718" spans="4:6" x14ac:dyDescent="0.2">
      <c r="D2718" s="130" t="str">
        <f>IF(ISBLANK(A2718),"",VLOOKUP(A2718,'Tabla de equipos'!$B$3:$D$107,3,FALSE))</f>
        <v/>
      </c>
      <c r="F2718" s="132" t="str">
        <f t="shared" si="45"/>
        <v/>
      </c>
    </row>
    <row r="2719" spans="4:6" x14ac:dyDescent="0.2">
      <c r="D2719" s="130" t="str">
        <f>IF(ISBLANK(A2719),"",VLOOKUP(A2719,'Tabla de equipos'!$B$3:$D$107,3,FALSE))</f>
        <v/>
      </c>
      <c r="F2719" s="132" t="str">
        <f t="shared" si="45"/>
        <v/>
      </c>
    </row>
    <row r="2720" spans="4:6" x14ac:dyDescent="0.2">
      <c r="D2720" s="130" t="str">
        <f>IF(ISBLANK(A2720),"",VLOOKUP(A2720,'Tabla de equipos'!$B$3:$D$107,3,FALSE))</f>
        <v/>
      </c>
      <c r="F2720" s="132" t="str">
        <f t="shared" si="45"/>
        <v/>
      </c>
    </row>
    <row r="2721" spans="4:6" x14ac:dyDescent="0.2">
      <c r="D2721" s="130" t="str">
        <f>IF(ISBLANK(A2721),"",VLOOKUP(A2721,'Tabla de equipos'!$B$3:$D$107,3,FALSE))</f>
        <v/>
      </c>
      <c r="F2721" s="132" t="str">
        <f t="shared" si="45"/>
        <v/>
      </c>
    </row>
    <row r="2722" spans="4:6" x14ac:dyDescent="0.2">
      <c r="D2722" s="130" t="str">
        <f>IF(ISBLANK(A2722),"",VLOOKUP(A2722,'Tabla de equipos'!$B$3:$D$107,3,FALSE))</f>
        <v/>
      </c>
      <c r="F2722" s="132" t="str">
        <f t="shared" si="45"/>
        <v/>
      </c>
    </row>
    <row r="2723" spans="4:6" x14ac:dyDescent="0.2">
      <c r="D2723" s="130" t="str">
        <f>IF(ISBLANK(A2723),"",VLOOKUP(A2723,'Tabla de equipos'!$B$3:$D$107,3,FALSE))</f>
        <v/>
      </c>
      <c r="F2723" s="132" t="str">
        <f t="shared" si="45"/>
        <v/>
      </c>
    </row>
    <row r="2724" spans="4:6" x14ac:dyDescent="0.2">
      <c r="D2724" s="130" t="str">
        <f>IF(ISBLANK(A2724),"",VLOOKUP(A2724,'Tabla de equipos'!$B$3:$D$107,3,FALSE))</f>
        <v/>
      </c>
      <c r="F2724" s="132" t="str">
        <f t="shared" si="45"/>
        <v/>
      </c>
    </row>
    <row r="2725" spans="4:6" x14ac:dyDescent="0.2">
      <c r="D2725" s="130" t="str">
        <f>IF(ISBLANK(A2725),"",VLOOKUP(A2725,'Tabla de equipos'!$B$3:$D$107,3,FALSE))</f>
        <v/>
      </c>
      <c r="F2725" s="132" t="str">
        <f t="shared" si="45"/>
        <v/>
      </c>
    </row>
    <row r="2726" spans="4:6" x14ac:dyDescent="0.2">
      <c r="D2726" s="130" t="str">
        <f>IF(ISBLANK(A2726),"",VLOOKUP(A2726,'Tabla de equipos'!$B$3:$D$107,3,FALSE))</f>
        <v/>
      </c>
      <c r="F2726" s="132" t="str">
        <f t="shared" si="45"/>
        <v/>
      </c>
    </row>
    <row r="2727" spans="4:6" x14ac:dyDescent="0.2">
      <c r="D2727" s="130" t="str">
        <f>IF(ISBLANK(A2727),"",VLOOKUP(A2727,'Tabla de equipos'!$B$3:$D$107,3,FALSE))</f>
        <v/>
      </c>
      <c r="F2727" s="132" t="str">
        <f t="shared" si="45"/>
        <v/>
      </c>
    </row>
    <row r="2728" spans="4:6" x14ac:dyDescent="0.2">
      <c r="D2728" s="130" t="str">
        <f>IF(ISBLANK(A2728),"",VLOOKUP(A2728,'Tabla de equipos'!$B$3:$D$107,3,FALSE))</f>
        <v/>
      </c>
      <c r="F2728" s="132" t="str">
        <f t="shared" si="45"/>
        <v/>
      </c>
    </row>
    <row r="2729" spans="4:6" x14ac:dyDescent="0.2">
      <c r="D2729" s="130" t="str">
        <f>IF(ISBLANK(A2729),"",VLOOKUP(A2729,'Tabla de equipos'!$B$3:$D$107,3,FALSE))</f>
        <v/>
      </c>
      <c r="F2729" s="132" t="str">
        <f t="shared" ref="F2729:F2792" si="46">IF(AND(E2729="",A2729=""),"",IF(AND(A2729&lt;&gt;"",E2729=""),"Falta incluir unidades",IF(AND(A2729&lt;&gt;"",E2729&gt;0),"","Falta elegir equipo/soporte")))</f>
        <v/>
      </c>
    </row>
    <row r="2730" spans="4:6" x14ac:dyDescent="0.2">
      <c r="D2730" s="130" t="str">
        <f>IF(ISBLANK(A2730),"",VLOOKUP(A2730,'Tabla de equipos'!$B$3:$D$107,3,FALSE))</f>
        <v/>
      </c>
      <c r="F2730" s="132" t="str">
        <f t="shared" si="46"/>
        <v/>
      </c>
    </row>
    <row r="2731" spans="4:6" x14ac:dyDescent="0.2">
      <c r="D2731" s="130" t="str">
        <f>IF(ISBLANK(A2731),"",VLOOKUP(A2731,'Tabla de equipos'!$B$3:$D$107,3,FALSE))</f>
        <v/>
      </c>
      <c r="F2731" s="132" t="str">
        <f t="shared" si="46"/>
        <v/>
      </c>
    </row>
    <row r="2732" spans="4:6" x14ac:dyDescent="0.2">
      <c r="D2732" s="130" t="str">
        <f>IF(ISBLANK(A2732),"",VLOOKUP(A2732,'Tabla de equipos'!$B$3:$D$107,3,FALSE))</f>
        <v/>
      </c>
      <c r="F2732" s="132" t="str">
        <f t="shared" si="46"/>
        <v/>
      </c>
    </row>
    <row r="2733" spans="4:6" x14ac:dyDescent="0.2">
      <c r="D2733" s="130" t="str">
        <f>IF(ISBLANK(A2733),"",VLOOKUP(A2733,'Tabla de equipos'!$B$3:$D$107,3,FALSE))</f>
        <v/>
      </c>
      <c r="F2733" s="132" t="str">
        <f t="shared" si="46"/>
        <v/>
      </c>
    </row>
    <row r="2734" spans="4:6" x14ac:dyDescent="0.2">
      <c r="D2734" s="130" t="str">
        <f>IF(ISBLANK(A2734),"",VLOOKUP(A2734,'Tabla de equipos'!$B$3:$D$107,3,FALSE))</f>
        <v/>
      </c>
      <c r="F2734" s="132" t="str">
        <f t="shared" si="46"/>
        <v/>
      </c>
    </row>
    <row r="2735" spans="4:6" x14ac:dyDescent="0.2">
      <c r="D2735" s="130" t="str">
        <f>IF(ISBLANK(A2735),"",VLOOKUP(A2735,'Tabla de equipos'!$B$3:$D$107,3,FALSE))</f>
        <v/>
      </c>
      <c r="F2735" s="132" t="str">
        <f t="shared" si="46"/>
        <v/>
      </c>
    </row>
    <row r="2736" spans="4:6" x14ac:dyDescent="0.2">
      <c r="D2736" s="130" t="str">
        <f>IF(ISBLANK(A2736),"",VLOOKUP(A2736,'Tabla de equipos'!$B$3:$D$107,3,FALSE))</f>
        <v/>
      </c>
      <c r="F2736" s="132" t="str">
        <f t="shared" si="46"/>
        <v/>
      </c>
    </row>
    <row r="2737" spans="4:6" x14ac:dyDescent="0.2">
      <c r="D2737" s="130" t="str">
        <f>IF(ISBLANK(A2737),"",VLOOKUP(A2737,'Tabla de equipos'!$B$3:$D$107,3,FALSE))</f>
        <v/>
      </c>
      <c r="F2737" s="132" t="str">
        <f t="shared" si="46"/>
        <v/>
      </c>
    </row>
    <row r="2738" spans="4:6" x14ac:dyDescent="0.2">
      <c r="D2738" s="130" t="str">
        <f>IF(ISBLANK(A2738),"",VLOOKUP(A2738,'Tabla de equipos'!$B$3:$D$107,3,FALSE))</f>
        <v/>
      </c>
      <c r="F2738" s="132" t="str">
        <f t="shared" si="46"/>
        <v/>
      </c>
    </row>
    <row r="2739" spans="4:6" x14ac:dyDescent="0.2">
      <c r="D2739" s="130" t="str">
        <f>IF(ISBLANK(A2739),"",VLOOKUP(A2739,'Tabla de equipos'!$B$3:$D$107,3,FALSE))</f>
        <v/>
      </c>
      <c r="F2739" s="132" t="str">
        <f t="shared" si="46"/>
        <v/>
      </c>
    </row>
    <row r="2740" spans="4:6" x14ac:dyDescent="0.2">
      <c r="D2740" s="130" t="str">
        <f>IF(ISBLANK(A2740),"",VLOOKUP(A2740,'Tabla de equipos'!$B$3:$D$107,3,FALSE))</f>
        <v/>
      </c>
      <c r="F2740" s="132" t="str">
        <f t="shared" si="46"/>
        <v/>
      </c>
    </row>
    <row r="2741" spans="4:6" x14ac:dyDescent="0.2">
      <c r="D2741" s="130" t="str">
        <f>IF(ISBLANK(A2741),"",VLOOKUP(A2741,'Tabla de equipos'!$B$3:$D$107,3,FALSE))</f>
        <v/>
      </c>
      <c r="F2741" s="132" t="str">
        <f t="shared" si="46"/>
        <v/>
      </c>
    </row>
    <row r="2742" spans="4:6" x14ac:dyDescent="0.2">
      <c r="D2742" s="130" t="str">
        <f>IF(ISBLANK(A2742),"",VLOOKUP(A2742,'Tabla de equipos'!$B$3:$D$107,3,FALSE))</f>
        <v/>
      </c>
      <c r="F2742" s="132" t="str">
        <f t="shared" si="46"/>
        <v/>
      </c>
    </row>
    <row r="2743" spans="4:6" x14ac:dyDescent="0.2">
      <c r="D2743" s="130" t="str">
        <f>IF(ISBLANK(A2743),"",VLOOKUP(A2743,'Tabla de equipos'!$B$3:$D$107,3,FALSE))</f>
        <v/>
      </c>
      <c r="F2743" s="132" t="str">
        <f t="shared" si="46"/>
        <v/>
      </c>
    </row>
    <row r="2744" spans="4:6" x14ac:dyDescent="0.2">
      <c r="D2744" s="130" t="str">
        <f>IF(ISBLANK(A2744),"",VLOOKUP(A2744,'Tabla de equipos'!$B$3:$D$107,3,FALSE))</f>
        <v/>
      </c>
      <c r="F2744" s="132" t="str">
        <f t="shared" si="46"/>
        <v/>
      </c>
    </row>
    <row r="2745" spans="4:6" x14ac:dyDescent="0.2">
      <c r="D2745" s="130" t="str">
        <f>IF(ISBLANK(A2745),"",VLOOKUP(A2745,'Tabla de equipos'!$B$3:$D$107,3,FALSE))</f>
        <v/>
      </c>
      <c r="F2745" s="132" t="str">
        <f t="shared" si="46"/>
        <v/>
      </c>
    </row>
    <row r="2746" spans="4:6" x14ac:dyDescent="0.2">
      <c r="D2746" s="130" t="str">
        <f>IF(ISBLANK(A2746),"",VLOOKUP(A2746,'Tabla de equipos'!$B$3:$D$107,3,FALSE))</f>
        <v/>
      </c>
      <c r="F2746" s="132" t="str">
        <f t="shared" si="46"/>
        <v/>
      </c>
    </row>
    <row r="2747" spans="4:6" x14ac:dyDescent="0.2">
      <c r="D2747" s="130" t="str">
        <f>IF(ISBLANK(A2747),"",VLOOKUP(A2747,'Tabla de equipos'!$B$3:$D$107,3,FALSE))</f>
        <v/>
      </c>
      <c r="F2747" s="132" t="str">
        <f t="shared" si="46"/>
        <v/>
      </c>
    </row>
    <row r="2748" spans="4:6" x14ac:dyDescent="0.2">
      <c r="D2748" s="130" t="str">
        <f>IF(ISBLANK(A2748),"",VLOOKUP(A2748,'Tabla de equipos'!$B$3:$D$107,3,FALSE))</f>
        <v/>
      </c>
      <c r="F2748" s="132" t="str">
        <f t="shared" si="46"/>
        <v/>
      </c>
    </row>
    <row r="2749" spans="4:6" x14ac:dyDescent="0.2">
      <c r="D2749" s="130" t="str">
        <f>IF(ISBLANK(A2749),"",VLOOKUP(A2749,'Tabla de equipos'!$B$3:$D$107,3,FALSE))</f>
        <v/>
      </c>
      <c r="F2749" s="132" t="str">
        <f t="shared" si="46"/>
        <v/>
      </c>
    </row>
    <row r="2750" spans="4:6" x14ac:dyDescent="0.2">
      <c r="D2750" s="130" t="str">
        <f>IF(ISBLANK(A2750),"",VLOOKUP(A2750,'Tabla de equipos'!$B$3:$D$107,3,FALSE))</f>
        <v/>
      </c>
      <c r="F2750" s="132" t="str">
        <f t="shared" si="46"/>
        <v/>
      </c>
    </row>
    <row r="2751" spans="4:6" x14ac:dyDescent="0.2">
      <c r="D2751" s="130" t="str">
        <f>IF(ISBLANK(A2751),"",VLOOKUP(A2751,'Tabla de equipos'!$B$3:$D$107,3,FALSE))</f>
        <v/>
      </c>
      <c r="F2751" s="132" t="str">
        <f t="shared" si="46"/>
        <v/>
      </c>
    </row>
    <row r="2752" spans="4:6" x14ac:dyDescent="0.2">
      <c r="D2752" s="130" t="str">
        <f>IF(ISBLANK(A2752),"",VLOOKUP(A2752,'Tabla de equipos'!$B$3:$D$107,3,FALSE))</f>
        <v/>
      </c>
      <c r="F2752" s="132" t="str">
        <f t="shared" si="46"/>
        <v/>
      </c>
    </row>
    <row r="2753" spans="4:6" x14ac:dyDescent="0.2">
      <c r="D2753" s="130" t="str">
        <f>IF(ISBLANK(A2753),"",VLOOKUP(A2753,'Tabla de equipos'!$B$3:$D$107,3,FALSE))</f>
        <v/>
      </c>
      <c r="F2753" s="132" t="str">
        <f t="shared" si="46"/>
        <v/>
      </c>
    </row>
    <row r="2754" spans="4:6" x14ac:dyDescent="0.2">
      <c r="D2754" s="130" t="str">
        <f>IF(ISBLANK(A2754),"",VLOOKUP(A2754,'Tabla de equipos'!$B$3:$D$107,3,FALSE))</f>
        <v/>
      </c>
      <c r="F2754" s="132" t="str">
        <f t="shared" si="46"/>
        <v/>
      </c>
    </row>
    <row r="2755" spans="4:6" x14ac:dyDescent="0.2">
      <c r="D2755" s="130" t="str">
        <f>IF(ISBLANK(A2755),"",VLOOKUP(A2755,'Tabla de equipos'!$B$3:$D$107,3,FALSE))</f>
        <v/>
      </c>
      <c r="F2755" s="132" t="str">
        <f t="shared" si="46"/>
        <v/>
      </c>
    </row>
    <row r="2756" spans="4:6" x14ac:dyDescent="0.2">
      <c r="D2756" s="130" t="str">
        <f>IF(ISBLANK(A2756),"",VLOOKUP(A2756,'Tabla de equipos'!$B$3:$D$107,3,FALSE))</f>
        <v/>
      </c>
      <c r="F2756" s="132" t="str">
        <f t="shared" si="46"/>
        <v/>
      </c>
    </row>
    <row r="2757" spans="4:6" x14ac:dyDescent="0.2">
      <c r="D2757" s="130" t="str">
        <f>IF(ISBLANK(A2757),"",VLOOKUP(A2757,'Tabla de equipos'!$B$3:$D$107,3,FALSE))</f>
        <v/>
      </c>
      <c r="F2757" s="132" t="str">
        <f t="shared" si="46"/>
        <v/>
      </c>
    </row>
    <row r="2758" spans="4:6" x14ac:dyDescent="0.2">
      <c r="D2758" s="130" t="str">
        <f>IF(ISBLANK(A2758),"",VLOOKUP(A2758,'Tabla de equipos'!$B$3:$D$107,3,FALSE))</f>
        <v/>
      </c>
      <c r="F2758" s="132" t="str">
        <f t="shared" si="46"/>
        <v/>
      </c>
    </row>
    <row r="2759" spans="4:6" x14ac:dyDescent="0.2">
      <c r="D2759" s="130" t="str">
        <f>IF(ISBLANK(A2759),"",VLOOKUP(A2759,'Tabla de equipos'!$B$3:$D$107,3,FALSE))</f>
        <v/>
      </c>
      <c r="F2759" s="132" t="str">
        <f t="shared" si="46"/>
        <v/>
      </c>
    </row>
    <row r="2760" spans="4:6" x14ac:dyDescent="0.2">
      <c r="D2760" s="130" t="str">
        <f>IF(ISBLANK(A2760),"",VLOOKUP(A2760,'Tabla de equipos'!$B$3:$D$107,3,FALSE))</f>
        <v/>
      </c>
      <c r="F2760" s="132" t="str">
        <f t="shared" si="46"/>
        <v/>
      </c>
    </row>
    <row r="2761" spans="4:6" x14ac:dyDescent="0.2">
      <c r="D2761" s="130" t="str">
        <f>IF(ISBLANK(A2761),"",VLOOKUP(A2761,'Tabla de equipos'!$B$3:$D$107,3,FALSE))</f>
        <v/>
      </c>
      <c r="F2761" s="132" t="str">
        <f t="shared" si="46"/>
        <v/>
      </c>
    </row>
    <row r="2762" spans="4:6" x14ac:dyDescent="0.2">
      <c r="D2762" s="130" t="str">
        <f>IF(ISBLANK(A2762),"",VLOOKUP(A2762,'Tabla de equipos'!$B$3:$D$107,3,FALSE))</f>
        <v/>
      </c>
      <c r="F2762" s="132" t="str">
        <f t="shared" si="46"/>
        <v/>
      </c>
    </row>
    <row r="2763" spans="4:6" x14ac:dyDescent="0.2">
      <c r="D2763" s="130" t="str">
        <f>IF(ISBLANK(A2763),"",VLOOKUP(A2763,'Tabla de equipos'!$B$3:$D$107,3,FALSE))</f>
        <v/>
      </c>
      <c r="F2763" s="132" t="str">
        <f t="shared" si="46"/>
        <v/>
      </c>
    </row>
    <row r="2764" spans="4:6" x14ac:dyDescent="0.2">
      <c r="D2764" s="130" t="str">
        <f>IF(ISBLANK(A2764),"",VLOOKUP(A2764,'Tabla de equipos'!$B$3:$D$107,3,FALSE))</f>
        <v/>
      </c>
      <c r="F2764" s="132" t="str">
        <f t="shared" si="46"/>
        <v/>
      </c>
    </row>
    <row r="2765" spans="4:6" x14ac:dyDescent="0.2">
      <c r="D2765" s="130" t="str">
        <f>IF(ISBLANK(A2765),"",VLOOKUP(A2765,'Tabla de equipos'!$B$3:$D$107,3,FALSE))</f>
        <v/>
      </c>
      <c r="F2765" s="132" t="str">
        <f t="shared" si="46"/>
        <v/>
      </c>
    </row>
    <row r="2766" spans="4:6" x14ac:dyDescent="0.2">
      <c r="D2766" s="130" t="str">
        <f>IF(ISBLANK(A2766),"",VLOOKUP(A2766,'Tabla de equipos'!$B$3:$D$107,3,FALSE))</f>
        <v/>
      </c>
      <c r="F2766" s="132" t="str">
        <f t="shared" si="46"/>
        <v/>
      </c>
    </row>
    <row r="2767" spans="4:6" x14ac:dyDescent="0.2">
      <c r="D2767" s="130" t="str">
        <f>IF(ISBLANK(A2767),"",VLOOKUP(A2767,'Tabla de equipos'!$B$3:$D$107,3,FALSE))</f>
        <v/>
      </c>
      <c r="F2767" s="132" t="str">
        <f t="shared" si="46"/>
        <v/>
      </c>
    </row>
    <row r="2768" spans="4:6" x14ac:dyDescent="0.2">
      <c r="D2768" s="130" t="str">
        <f>IF(ISBLANK(A2768),"",VLOOKUP(A2768,'Tabla de equipos'!$B$3:$D$107,3,FALSE))</f>
        <v/>
      </c>
      <c r="F2768" s="132" t="str">
        <f t="shared" si="46"/>
        <v/>
      </c>
    </row>
    <row r="2769" spans="4:6" x14ac:dyDescent="0.2">
      <c r="D2769" s="130" t="str">
        <f>IF(ISBLANK(A2769),"",VLOOKUP(A2769,'Tabla de equipos'!$B$3:$D$107,3,FALSE))</f>
        <v/>
      </c>
      <c r="F2769" s="132" t="str">
        <f t="shared" si="46"/>
        <v/>
      </c>
    </row>
    <row r="2770" spans="4:6" x14ac:dyDescent="0.2">
      <c r="D2770" s="130" t="str">
        <f>IF(ISBLANK(A2770),"",VLOOKUP(A2770,'Tabla de equipos'!$B$3:$D$107,3,FALSE))</f>
        <v/>
      </c>
      <c r="F2770" s="132" t="str">
        <f t="shared" si="46"/>
        <v/>
      </c>
    </row>
    <row r="2771" spans="4:6" x14ac:dyDescent="0.2">
      <c r="D2771" s="130" t="str">
        <f>IF(ISBLANK(A2771),"",VLOOKUP(A2771,'Tabla de equipos'!$B$3:$D$107,3,FALSE))</f>
        <v/>
      </c>
      <c r="F2771" s="132" t="str">
        <f t="shared" si="46"/>
        <v/>
      </c>
    </row>
    <row r="2772" spans="4:6" x14ac:dyDescent="0.2">
      <c r="D2772" s="130" t="str">
        <f>IF(ISBLANK(A2772),"",VLOOKUP(A2772,'Tabla de equipos'!$B$3:$D$107,3,FALSE))</f>
        <v/>
      </c>
      <c r="F2772" s="132" t="str">
        <f t="shared" si="46"/>
        <v/>
      </c>
    </row>
    <row r="2773" spans="4:6" x14ac:dyDescent="0.2">
      <c r="D2773" s="130" t="str">
        <f>IF(ISBLANK(A2773),"",VLOOKUP(A2773,'Tabla de equipos'!$B$3:$D$107,3,FALSE))</f>
        <v/>
      </c>
      <c r="F2773" s="132" t="str">
        <f t="shared" si="46"/>
        <v/>
      </c>
    </row>
    <row r="2774" spans="4:6" x14ac:dyDescent="0.2">
      <c r="D2774" s="130" t="str">
        <f>IF(ISBLANK(A2774),"",VLOOKUP(A2774,'Tabla de equipos'!$B$3:$D$107,3,FALSE))</f>
        <v/>
      </c>
      <c r="F2774" s="132" t="str">
        <f t="shared" si="46"/>
        <v/>
      </c>
    </row>
    <row r="2775" spans="4:6" x14ac:dyDescent="0.2">
      <c r="D2775" s="130" t="str">
        <f>IF(ISBLANK(A2775),"",VLOOKUP(A2775,'Tabla de equipos'!$B$3:$D$107,3,FALSE))</f>
        <v/>
      </c>
      <c r="F2775" s="132" t="str">
        <f t="shared" si="46"/>
        <v/>
      </c>
    </row>
    <row r="2776" spans="4:6" x14ac:dyDescent="0.2">
      <c r="D2776" s="130" t="str">
        <f>IF(ISBLANK(A2776),"",VLOOKUP(A2776,'Tabla de equipos'!$B$3:$D$107,3,FALSE))</f>
        <v/>
      </c>
      <c r="F2776" s="132" t="str">
        <f t="shared" si="46"/>
        <v/>
      </c>
    </row>
    <row r="2777" spans="4:6" x14ac:dyDescent="0.2">
      <c r="D2777" s="130" t="str">
        <f>IF(ISBLANK(A2777),"",VLOOKUP(A2777,'Tabla de equipos'!$B$3:$D$107,3,FALSE))</f>
        <v/>
      </c>
      <c r="F2777" s="132" t="str">
        <f t="shared" si="46"/>
        <v/>
      </c>
    </row>
    <row r="2778" spans="4:6" x14ac:dyDescent="0.2">
      <c r="D2778" s="130" t="str">
        <f>IF(ISBLANK(A2778),"",VLOOKUP(A2778,'Tabla de equipos'!$B$3:$D$107,3,FALSE))</f>
        <v/>
      </c>
      <c r="F2778" s="132" t="str">
        <f t="shared" si="46"/>
        <v/>
      </c>
    </row>
    <row r="2779" spans="4:6" x14ac:dyDescent="0.2">
      <c r="D2779" s="130" t="str">
        <f>IF(ISBLANK(A2779),"",VLOOKUP(A2779,'Tabla de equipos'!$B$3:$D$107,3,FALSE))</f>
        <v/>
      </c>
      <c r="F2779" s="132" t="str">
        <f t="shared" si="46"/>
        <v/>
      </c>
    </row>
    <row r="2780" spans="4:6" x14ac:dyDescent="0.2">
      <c r="D2780" s="130" t="str">
        <f>IF(ISBLANK(A2780),"",VLOOKUP(A2780,'Tabla de equipos'!$B$3:$D$107,3,FALSE))</f>
        <v/>
      </c>
      <c r="F2780" s="132" t="str">
        <f t="shared" si="46"/>
        <v/>
      </c>
    </row>
    <row r="2781" spans="4:6" x14ac:dyDescent="0.2">
      <c r="D2781" s="130" t="str">
        <f>IF(ISBLANK(A2781),"",VLOOKUP(A2781,'Tabla de equipos'!$B$3:$D$107,3,FALSE))</f>
        <v/>
      </c>
      <c r="F2781" s="132" t="str">
        <f t="shared" si="46"/>
        <v/>
      </c>
    </row>
    <row r="2782" spans="4:6" x14ac:dyDescent="0.2">
      <c r="D2782" s="130" t="str">
        <f>IF(ISBLANK(A2782),"",VLOOKUP(A2782,'Tabla de equipos'!$B$3:$D$107,3,FALSE))</f>
        <v/>
      </c>
      <c r="F2782" s="132" t="str">
        <f t="shared" si="46"/>
        <v/>
      </c>
    </row>
    <row r="2783" spans="4:6" x14ac:dyDescent="0.2">
      <c r="D2783" s="130" t="str">
        <f>IF(ISBLANK(A2783),"",VLOOKUP(A2783,'Tabla de equipos'!$B$3:$D$107,3,FALSE))</f>
        <v/>
      </c>
      <c r="F2783" s="132" t="str">
        <f t="shared" si="46"/>
        <v/>
      </c>
    </row>
    <row r="2784" spans="4:6" x14ac:dyDescent="0.2">
      <c r="D2784" s="130" t="str">
        <f>IF(ISBLANK(A2784),"",VLOOKUP(A2784,'Tabla de equipos'!$B$3:$D$107,3,FALSE))</f>
        <v/>
      </c>
      <c r="F2784" s="132" t="str">
        <f t="shared" si="46"/>
        <v/>
      </c>
    </row>
    <row r="2785" spans="4:6" x14ac:dyDescent="0.2">
      <c r="D2785" s="130" t="str">
        <f>IF(ISBLANK(A2785),"",VLOOKUP(A2785,'Tabla de equipos'!$B$3:$D$107,3,FALSE))</f>
        <v/>
      </c>
      <c r="F2785" s="132" t="str">
        <f t="shared" si="46"/>
        <v/>
      </c>
    </row>
    <row r="2786" spans="4:6" x14ac:dyDescent="0.2">
      <c r="D2786" s="130" t="str">
        <f>IF(ISBLANK(A2786),"",VLOOKUP(A2786,'Tabla de equipos'!$B$3:$D$107,3,FALSE))</f>
        <v/>
      </c>
      <c r="F2786" s="132" t="str">
        <f t="shared" si="46"/>
        <v/>
      </c>
    </row>
    <row r="2787" spans="4:6" x14ac:dyDescent="0.2">
      <c r="D2787" s="130" t="str">
        <f>IF(ISBLANK(A2787),"",VLOOKUP(A2787,'Tabla de equipos'!$B$3:$D$107,3,FALSE))</f>
        <v/>
      </c>
      <c r="F2787" s="132" t="str">
        <f t="shared" si="46"/>
        <v/>
      </c>
    </row>
    <row r="2788" spans="4:6" x14ac:dyDescent="0.2">
      <c r="D2788" s="130" t="str">
        <f>IF(ISBLANK(A2788),"",VLOOKUP(A2788,'Tabla de equipos'!$B$3:$D$107,3,FALSE))</f>
        <v/>
      </c>
      <c r="F2788" s="132" t="str">
        <f t="shared" si="46"/>
        <v/>
      </c>
    </row>
    <row r="2789" spans="4:6" x14ac:dyDescent="0.2">
      <c r="D2789" s="130" t="str">
        <f>IF(ISBLANK(A2789),"",VLOOKUP(A2789,'Tabla de equipos'!$B$3:$D$107,3,FALSE))</f>
        <v/>
      </c>
      <c r="F2789" s="132" t="str">
        <f t="shared" si="46"/>
        <v/>
      </c>
    </row>
    <row r="2790" spans="4:6" x14ac:dyDescent="0.2">
      <c r="D2790" s="130" t="str">
        <f>IF(ISBLANK(A2790),"",VLOOKUP(A2790,'Tabla de equipos'!$B$3:$D$107,3,FALSE))</f>
        <v/>
      </c>
      <c r="F2790" s="132" t="str">
        <f t="shared" si="46"/>
        <v/>
      </c>
    </row>
    <row r="2791" spans="4:6" x14ac:dyDescent="0.2">
      <c r="D2791" s="130" t="str">
        <f>IF(ISBLANK(A2791),"",VLOOKUP(A2791,'Tabla de equipos'!$B$3:$D$107,3,FALSE))</f>
        <v/>
      </c>
      <c r="F2791" s="132" t="str">
        <f t="shared" si="46"/>
        <v/>
      </c>
    </row>
    <row r="2792" spans="4:6" x14ac:dyDescent="0.2">
      <c r="D2792" s="130" t="str">
        <f>IF(ISBLANK(A2792),"",VLOOKUP(A2792,'Tabla de equipos'!$B$3:$D$107,3,FALSE))</f>
        <v/>
      </c>
      <c r="F2792" s="132" t="str">
        <f t="shared" si="46"/>
        <v/>
      </c>
    </row>
    <row r="2793" spans="4:6" x14ac:dyDescent="0.2">
      <c r="D2793" s="130" t="str">
        <f>IF(ISBLANK(A2793),"",VLOOKUP(A2793,'Tabla de equipos'!$B$3:$D$107,3,FALSE))</f>
        <v/>
      </c>
      <c r="F2793" s="132" t="str">
        <f t="shared" ref="F2793:F2856" si="47">IF(AND(E2793="",A2793=""),"",IF(AND(A2793&lt;&gt;"",E2793=""),"Falta incluir unidades",IF(AND(A2793&lt;&gt;"",E2793&gt;0),"","Falta elegir equipo/soporte")))</f>
        <v/>
      </c>
    </row>
    <row r="2794" spans="4:6" x14ac:dyDescent="0.2">
      <c r="D2794" s="130" t="str">
        <f>IF(ISBLANK(A2794),"",VLOOKUP(A2794,'Tabla de equipos'!$B$3:$D$107,3,FALSE))</f>
        <v/>
      </c>
      <c r="F2794" s="132" t="str">
        <f t="shared" si="47"/>
        <v/>
      </c>
    </row>
    <row r="2795" spans="4:6" x14ac:dyDescent="0.2">
      <c r="D2795" s="130" t="str">
        <f>IF(ISBLANK(A2795),"",VLOOKUP(A2795,'Tabla de equipos'!$B$3:$D$107,3,FALSE))</f>
        <v/>
      </c>
      <c r="F2795" s="132" t="str">
        <f t="shared" si="47"/>
        <v/>
      </c>
    </row>
    <row r="2796" spans="4:6" x14ac:dyDescent="0.2">
      <c r="D2796" s="130" t="str">
        <f>IF(ISBLANK(A2796),"",VLOOKUP(A2796,'Tabla de equipos'!$B$3:$D$107,3,FALSE))</f>
        <v/>
      </c>
      <c r="F2796" s="132" t="str">
        <f t="shared" si="47"/>
        <v/>
      </c>
    </row>
    <row r="2797" spans="4:6" x14ac:dyDescent="0.2">
      <c r="D2797" s="130" t="str">
        <f>IF(ISBLANK(A2797),"",VLOOKUP(A2797,'Tabla de equipos'!$B$3:$D$107,3,FALSE))</f>
        <v/>
      </c>
      <c r="F2797" s="132" t="str">
        <f t="shared" si="47"/>
        <v/>
      </c>
    </row>
    <row r="2798" spans="4:6" x14ac:dyDescent="0.2">
      <c r="D2798" s="130" t="str">
        <f>IF(ISBLANK(A2798),"",VLOOKUP(A2798,'Tabla de equipos'!$B$3:$D$107,3,FALSE))</f>
        <v/>
      </c>
      <c r="F2798" s="132" t="str">
        <f t="shared" si="47"/>
        <v/>
      </c>
    </row>
    <row r="2799" spans="4:6" x14ac:dyDescent="0.2">
      <c r="D2799" s="130" t="str">
        <f>IF(ISBLANK(A2799),"",VLOOKUP(A2799,'Tabla de equipos'!$B$3:$D$107,3,FALSE))</f>
        <v/>
      </c>
      <c r="F2799" s="132" t="str">
        <f t="shared" si="47"/>
        <v/>
      </c>
    </row>
    <row r="2800" spans="4:6" x14ac:dyDescent="0.2">
      <c r="D2800" s="130" t="str">
        <f>IF(ISBLANK(A2800),"",VLOOKUP(A2800,'Tabla de equipos'!$B$3:$D$107,3,FALSE))</f>
        <v/>
      </c>
      <c r="F2800" s="132" t="str">
        <f t="shared" si="47"/>
        <v/>
      </c>
    </row>
    <row r="2801" spans="4:6" x14ac:dyDescent="0.2">
      <c r="D2801" s="130" t="str">
        <f>IF(ISBLANK(A2801),"",VLOOKUP(A2801,'Tabla de equipos'!$B$3:$D$107,3,FALSE))</f>
        <v/>
      </c>
      <c r="F2801" s="132" t="str">
        <f t="shared" si="47"/>
        <v/>
      </c>
    </row>
    <row r="2802" spans="4:6" x14ac:dyDescent="0.2">
      <c r="D2802" s="130" t="str">
        <f>IF(ISBLANK(A2802),"",VLOOKUP(A2802,'Tabla de equipos'!$B$3:$D$107,3,FALSE))</f>
        <v/>
      </c>
      <c r="F2802" s="132" t="str">
        <f t="shared" si="47"/>
        <v/>
      </c>
    </row>
    <row r="2803" spans="4:6" x14ac:dyDescent="0.2">
      <c r="D2803" s="130" t="str">
        <f>IF(ISBLANK(A2803),"",VLOOKUP(A2803,'Tabla de equipos'!$B$3:$D$107,3,FALSE))</f>
        <v/>
      </c>
      <c r="F2803" s="132" t="str">
        <f t="shared" si="47"/>
        <v/>
      </c>
    </row>
    <row r="2804" spans="4:6" x14ac:dyDescent="0.2">
      <c r="D2804" s="130" t="str">
        <f>IF(ISBLANK(A2804),"",VLOOKUP(A2804,'Tabla de equipos'!$B$3:$D$107,3,FALSE))</f>
        <v/>
      </c>
      <c r="F2804" s="132" t="str">
        <f t="shared" si="47"/>
        <v/>
      </c>
    </row>
    <row r="2805" spans="4:6" x14ac:dyDescent="0.2">
      <c r="D2805" s="130" t="str">
        <f>IF(ISBLANK(A2805),"",VLOOKUP(A2805,'Tabla de equipos'!$B$3:$D$107,3,FALSE))</f>
        <v/>
      </c>
      <c r="F2805" s="132" t="str">
        <f t="shared" si="47"/>
        <v/>
      </c>
    </row>
    <row r="2806" spans="4:6" x14ac:dyDescent="0.2">
      <c r="D2806" s="130" t="str">
        <f>IF(ISBLANK(A2806),"",VLOOKUP(A2806,'Tabla de equipos'!$B$3:$D$107,3,FALSE))</f>
        <v/>
      </c>
      <c r="F2806" s="132" t="str">
        <f t="shared" si="47"/>
        <v/>
      </c>
    </row>
    <row r="2807" spans="4:6" x14ac:dyDescent="0.2">
      <c r="D2807" s="130" t="str">
        <f>IF(ISBLANK(A2807),"",VLOOKUP(A2807,'Tabla de equipos'!$B$3:$D$107,3,FALSE))</f>
        <v/>
      </c>
      <c r="F2807" s="132" t="str">
        <f t="shared" si="47"/>
        <v/>
      </c>
    </row>
    <row r="2808" spans="4:6" x14ac:dyDescent="0.2">
      <c r="D2808" s="130" t="str">
        <f>IF(ISBLANK(A2808),"",VLOOKUP(A2808,'Tabla de equipos'!$B$3:$D$107,3,FALSE))</f>
        <v/>
      </c>
      <c r="F2808" s="132" t="str">
        <f t="shared" si="47"/>
        <v/>
      </c>
    </row>
    <row r="2809" spans="4:6" x14ac:dyDescent="0.2">
      <c r="D2809" s="130" t="str">
        <f>IF(ISBLANK(A2809),"",VLOOKUP(A2809,'Tabla de equipos'!$B$3:$D$107,3,FALSE))</f>
        <v/>
      </c>
      <c r="F2809" s="132" t="str">
        <f t="shared" si="47"/>
        <v/>
      </c>
    </row>
    <row r="2810" spans="4:6" x14ac:dyDescent="0.2">
      <c r="D2810" s="130" t="str">
        <f>IF(ISBLANK(A2810),"",VLOOKUP(A2810,'Tabla de equipos'!$B$3:$D$107,3,FALSE))</f>
        <v/>
      </c>
      <c r="F2810" s="132" t="str">
        <f t="shared" si="47"/>
        <v/>
      </c>
    </row>
    <row r="2811" spans="4:6" x14ac:dyDescent="0.2">
      <c r="D2811" s="130" t="str">
        <f>IF(ISBLANK(A2811),"",VLOOKUP(A2811,'Tabla de equipos'!$B$3:$D$107,3,FALSE))</f>
        <v/>
      </c>
      <c r="F2811" s="132" t="str">
        <f t="shared" si="47"/>
        <v/>
      </c>
    </row>
    <row r="2812" spans="4:6" x14ac:dyDescent="0.2">
      <c r="D2812" s="130" t="str">
        <f>IF(ISBLANK(A2812),"",VLOOKUP(A2812,'Tabla de equipos'!$B$3:$D$107,3,FALSE))</f>
        <v/>
      </c>
      <c r="F2812" s="132" t="str">
        <f t="shared" si="47"/>
        <v/>
      </c>
    </row>
    <row r="2813" spans="4:6" x14ac:dyDescent="0.2">
      <c r="D2813" s="130" t="str">
        <f>IF(ISBLANK(A2813),"",VLOOKUP(A2813,'Tabla de equipos'!$B$3:$D$107,3,FALSE))</f>
        <v/>
      </c>
      <c r="F2813" s="132" t="str">
        <f t="shared" si="47"/>
        <v/>
      </c>
    </row>
    <row r="2814" spans="4:6" x14ac:dyDescent="0.2">
      <c r="D2814" s="130" t="str">
        <f>IF(ISBLANK(A2814),"",VLOOKUP(A2814,'Tabla de equipos'!$B$3:$D$107,3,FALSE))</f>
        <v/>
      </c>
      <c r="F2814" s="132" t="str">
        <f t="shared" si="47"/>
        <v/>
      </c>
    </row>
    <row r="2815" spans="4:6" x14ac:dyDescent="0.2">
      <c r="D2815" s="130" t="str">
        <f>IF(ISBLANK(A2815),"",VLOOKUP(A2815,'Tabla de equipos'!$B$3:$D$107,3,FALSE))</f>
        <v/>
      </c>
      <c r="F2815" s="132" t="str">
        <f t="shared" si="47"/>
        <v/>
      </c>
    </row>
    <row r="2816" spans="4:6" x14ac:dyDescent="0.2">
      <c r="D2816" s="130" t="str">
        <f>IF(ISBLANK(A2816),"",VLOOKUP(A2816,'Tabla de equipos'!$B$3:$D$107,3,FALSE))</f>
        <v/>
      </c>
      <c r="F2816" s="132" t="str">
        <f t="shared" si="47"/>
        <v/>
      </c>
    </row>
    <row r="2817" spans="4:6" x14ac:dyDescent="0.2">
      <c r="D2817" s="130" t="str">
        <f>IF(ISBLANK(A2817),"",VLOOKUP(A2817,'Tabla de equipos'!$B$3:$D$107,3,FALSE))</f>
        <v/>
      </c>
      <c r="F2817" s="132" t="str">
        <f t="shared" si="47"/>
        <v/>
      </c>
    </row>
    <row r="2818" spans="4:6" x14ac:dyDescent="0.2">
      <c r="D2818" s="130" t="str">
        <f>IF(ISBLANK(A2818),"",VLOOKUP(A2818,'Tabla de equipos'!$B$3:$D$107,3,FALSE))</f>
        <v/>
      </c>
      <c r="F2818" s="132" t="str">
        <f t="shared" si="47"/>
        <v/>
      </c>
    </row>
    <row r="2819" spans="4:6" x14ac:dyDescent="0.2">
      <c r="D2819" s="130" t="str">
        <f>IF(ISBLANK(A2819),"",VLOOKUP(A2819,'Tabla de equipos'!$B$3:$D$107,3,FALSE))</f>
        <v/>
      </c>
      <c r="F2819" s="132" t="str">
        <f t="shared" si="47"/>
        <v/>
      </c>
    </row>
    <row r="2820" spans="4:6" x14ac:dyDescent="0.2">
      <c r="D2820" s="130" t="str">
        <f>IF(ISBLANK(A2820),"",VLOOKUP(A2820,'Tabla de equipos'!$B$3:$D$107,3,FALSE))</f>
        <v/>
      </c>
      <c r="F2820" s="132" t="str">
        <f t="shared" si="47"/>
        <v/>
      </c>
    </row>
    <row r="2821" spans="4:6" x14ac:dyDescent="0.2">
      <c r="D2821" s="130" t="str">
        <f>IF(ISBLANK(A2821),"",VLOOKUP(A2821,'Tabla de equipos'!$B$3:$D$107,3,FALSE))</f>
        <v/>
      </c>
      <c r="F2821" s="132" t="str">
        <f t="shared" si="47"/>
        <v/>
      </c>
    </row>
    <row r="2822" spans="4:6" x14ac:dyDescent="0.2">
      <c r="D2822" s="130" t="str">
        <f>IF(ISBLANK(A2822),"",VLOOKUP(A2822,'Tabla de equipos'!$B$3:$D$107,3,FALSE))</f>
        <v/>
      </c>
      <c r="F2822" s="132" t="str">
        <f t="shared" si="47"/>
        <v/>
      </c>
    </row>
    <row r="2823" spans="4:6" x14ac:dyDescent="0.2">
      <c r="D2823" s="130" t="str">
        <f>IF(ISBLANK(A2823),"",VLOOKUP(A2823,'Tabla de equipos'!$B$3:$D$107,3,FALSE))</f>
        <v/>
      </c>
      <c r="F2823" s="132" t="str">
        <f t="shared" si="47"/>
        <v/>
      </c>
    </row>
    <row r="2824" spans="4:6" x14ac:dyDescent="0.2">
      <c r="D2824" s="130" t="str">
        <f>IF(ISBLANK(A2824),"",VLOOKUP(A2824,'Tabla de equipos'!$B$3:$D$107,3,FALSE))</f>
        <v/>
      </c>
      <c r="F2824" s="132" t="str">
        <f t="shared" si="47"/>
        <v/>
      </c>
    </row>
    <row r="2825" spans="4:6" x14ac:dyDescent="0.2">
      <c r="D2825" s="130" t="str">
        <f>IF(ISBLANK(A2825),"",VLOOKUP(A2825,'Tabla de equipos'!$B$3:$D$107,3,FALSE))</f>
        <v/>
      </c>
      <c r="F2825" s="132" t="str">
        <f t="shared" si="47"/>
        <v/>
      </c>
    </row>
    <row r="2826" spans="4:6" x14ac:dyDescent="0.2">
      <c r="D2826" s="130" t="str">
        <f>IF(ISBLANK(A2826),"",VLOOKUP(A2826,'Tabla de equipos'!$B$3:$D$107,3,FALSE))</f>
        <v/>
      </c>
      <c r="F2826" s="132" t="str">
        <f t="shared" si="47"/>
        <v/>
      </c>
    </row>
    <row r="2827" spans="4:6" x14ac:dyDescent="0.2">
      <c r="D2827" s="130" t="str">
        <f>IF(ISBLANK(A2827),"",VLOOKUP(A2827,'Tabla de equipos'!$B$3:$D$107,3,FALSE))</f>
        <v/>
      </c>
      <c r="F2827" s="132" t="str">
        <f t="shared" si="47"/>
        <v/>
      </c>
    </row>
    <row r="2828" spans="4:6" x14ac:dyDescent="0.2">
      <c r="D2828" s="130" t="str">
        <f>IF(ISBLANK(A2828),"",VLOOKUP(A2828,'Tabla de equipos'!$B$3:$D$107,3,FALSE))</f>
        <v/>
      </c>
      <c r="F2828" s="132" t="str">
        <f t="shared" si="47"/>
        <v/>
      </c>
    </row>
    <row r="2829" spans="4:6" x14ac:dyDescent="0.2">
      <c r="D2829" s="130" t="str">
        <f>IF(ISBLANK(A2829),"",VLOOKUP(A2829,'Tabla de equipos'!$B$3:$D$107,3,FALSE))</f>
        <v/>
      </c>
      <c r="F2829" s="132" t="str">
        <f t="shared" si="47"/>
        <v/>
      </c>
    </row>
    <row r="2830" spans="4:6" x14ac:dyDescent="0.2">
      <c r="D2830" s="130" t="str">
        <f>IF(ISBLANK(A2830),"",VLOOKUP(A2830,'Tabla de equipos'!$B$3:$D$107,3,FALSE))</f>
        <v/>
      </c>
      <c r="F2830" s="132" t="str">
        <f t="shared" si="47"/>
        <v/>
      </c>
    </row>
    <row r="2831" spans="4:6" x14ac:dyDescent="0.2">
      <c r="D2831" s="130" t="str">
        <f>IF(ISBLANK(A2831),"",VLOOKUP(A2831,'Tabla de equipos'!$B$3:$D$107,3,FALSE))</f>
        <v/>
      </c>
      <c r="F2831" s="132" t="str">
        <f t="shared" si="47"/>
        <v/>
      </c>
    </row>
    <row r="2832" spans="4:6" x14ac:dyDescent="0.2">
      <c r="D2832" s="130" t="str">
        <f>IF(ISBLANK(A2832),"",VLOOKUP(A2832,'Tabla de equipos'!$B$3:$D$107,3,FALSE))</f>
        <v/>
      </c>
      <c r="F2832" s="132" t="str">
        <f t="shared" si="47"/>
        <v/>
      </c>
    </row>
    <row r="2833" spans="4:6" x14ac:dyDescent="0.2">
      <c r="D2833" s="130" t="str">
        <f>IF(ISBLANK(A2833),"",VLOOKUP(A2833,'Tabla de equipos'!$B$3:$D$107,3,FALSE))</f>
        <v/>
      </c>
      <c r="F2833" s="132" t="str">
        <f t="shared" si="47"/>
        <v/>
      </c>
    </row>
    <row r="2834" spans="4:6" x14ac:dyDescent="0.2">
      <c r="D2834" s="130" t="str">
        <f>IF(ISBLANK(A2834),"",VLOOKUP(A2834,'Tabla de equipos'!$B$3:$D$107,3,FALSE))</f>
        <v/>
      </c>
      <c r="F2834" s="132" t="str">
        <f t="shared" si="47"/>
        <v/>
      </c>
    </row>
    <row r="2835" spans="4:6" x14ac:dyDescent="0.2">
      <c r="D2835" s="130" t="str">
        <f>IF(ISBLANK(A2835),"",VLOOKUP(A2835,'Tabla de equipos'!$B$3:$D$107,3,FALSE))</f>
        <v/>
      </c>
      <c r="F2835" s="132" t="str">
        <f t="shared" si="47"/>
        <v/>
      </c>
    </row>
    <row r="2836" spans="4:6" x14ac:dyDescent="0.2">
      <c r="D2836" s="130" t="str">
        <f>IF(ISBLANK(A2836),"",VLOOKUP(A2836,'Tabla de equipos'!$B$3:$D$107,3,FALSE))</f>
        <v/>
      </c>
      <c r="F2836" s="132" t="str">
        <f t="shared" si="47"/>
        <v/>
      </c>
    </row>
    <row r="2837" spans="4:6" x14ac:dyDescent="0.2">
      <c r="D2837" s="130" t="str">
        <f>IF(ISBLANK(A2837),"",VLOOKUP(A2837,'Tabla de equipos'!$B$3:$D$107,3,FALSE))</f>
        <v/>
      </c>
      <c r="F2837" s="132" t="str">
        <f t="shared" si="47"/>
        <v/>
      </c>
    </row>
    <row r="2838" spans="4:6" x14ac:dyDescent="0.2">
      <c r="D2838" s="130" t="str">
        <f>IF(ISBLANK(A2838),"",VLOOKUP(A2838,'Tabla de equipos'!$B$3:$D$107,3,FALSE))</f>
        <v/>
      </c>
      <c r="F2838" s="132" t="str">
        <f t="shared" si="47"/>
        <v/>
      </c>
    </row>
    <row r="2839" spans="4:6" x14ac:dyDescent="0.2">
      <c r="D2839" s="130" t="str">
        <f>IF(ISBLANK(A2839),"",VLOOKUP(A2839,'Tabla de equipos'!$B$3:$D$107,3,FALSE))</f>
        <v/>
      </c>
      <c r="F2839" s="132" t="str">
        <f t="shared" si="47"/>
        <v/>
      </c>
    </row>
    <row r="2840" spans="4:6" x14ac:dyDescent="0.2">
      <c r="D2840" s="130" t="str">
        <f>IF(ISBLANK(A2840),"",VLOOKUP(A2840,'Tabla de equipos'!$B$3:$D$107,3,FALSE))</f>
        <v/>
      </c>
      <c r="F2840" s="132" t="str">
        <f t="shared" si="47"/>
        <v/>
      </c>
    </row>
    <row r="2841" spans="4:6" x14ac:dyDescent="0.2">
      <c r="D2841" s="130" t="str">
        <f>IF(ISBLANK(A2841),"",VLOOKUP(A2841,'Tabla de equipos'!$B$3:$D$107,3,FALSE))</f>
        <v/>
      </c>
      <c r="F2841" s="132" t="str">
        <f t="shared" si="47"/>
        <v/>
      </c>
    </row>
    <row r="2842" spans="4:6" x14ac:dyDescent="0.2">
      <c r="D2842" s="130" t="str">
        <f>IF(ISBLANK(A2842),"",VLOOKUP(A2842,'Tabla de equipos'!$B$3:$D$107,3,FALSE))</f>
        <v/>
      </c>
      <c r="F2842" s="132" t="str">
        <f t="shared" si="47"/>
        <v/>
      </c>
    </row>
    <row r="2843" spans="4:6" x14ac:dyDescent="0.2">
      <c r="D2843" s="130" t="str">
        <f>IF(ISBLANK(A2843),"",VLOOKUP(A2843,'Tabla de equipos'!$B$3:$D$107,3,FALSE))</f>
        <v/>
      </c>
      <c r="F2843" s="132" t="str">
        <f t="shared" si="47"/>
        <v/>
      </c>
    </row>
    <row r="2844" spans="4:6" x14ac:dyDescent="0.2">
      <c r="D2844" s="130" t="str">
        <f>IF(ISBLANK(A2844),"",VLOOKUP(A2844,'Tabla de equipos'!$B$3:$D$107,3,FALSE))</f>
        <v/>
      </c>
      <c r="F2844" s="132" t="str">
        <f t="shared" si="47"/>
        <v/>
      </c>
    </row>
    <row r="2845" spans="4:6" x14ac:dyDescent="0.2">
      <c r="D2845" s="130" t="str">
        <f>IF(ISBLANK(A2845),"",VLOOKUP(A2845,'Tabla de equipos'!$B$3:$D$107,3,FALSE))</f>
        <v/>
      </c>
      <c r="F2845" s="132" t="str">
        <f t="shared" si="47"/>
        <v/>
      </c>
    </row>
    <row r="2846" spans="4:6" x14ac:dyDescent="0.2">
      <c r="D2846" s="130" t="str">
        <f>IF(ISBLANK(A2846),"",VLOOKUP(A2846,'Tabla de equipos'!$B$3:$D$107,3,FALSE))</f>
        <v/>
      </c>
      <c r="F2846" s="132" t="str">
        <f t="shared" si="47"/>
        <v/>
      </c>
    </row>
    <row r="2847" spans="4:6" x14ac:dyDescent="0.2">
      <c r="D2847" s="130" t="str">
        <f>IF(ISBLANK(A2847),"",VLOOKUP(A2847,'Tabla de equipos'!$B$3:$D$107,3,FALSE))</f>
        <v/>
      </c>
      <c r="F2847" s="132" t="str">
        <f t="shared" si="47"/>
        <v/>
      </c>
    </row>
    <row r="2848" spans="4:6" x14ac:dyDescent="0.2">
      <c r="D2848" s="130" t="str">
        <f>IF(ISBLANK(A2848),"",VLOOKUP(A2848,'Tabla de equipos'!$B$3:$D$107,3,FALSE))</f>
        <v/>
      </c>
      <c r="F2848" s="132" t="str">
        <f t="shared" si="47"/>
        <v/>
      </c>
    </row>
    <row r="2849" spans="4:6" x14ac:dyDescent="0.2">
      <c r="D2849" s="130" t="str">
        <f>IF(ISBLANK(A2849),"",VLOOKUP(A2849,'Tabla de equipos'!$B$3:$D$107,3,FALSE))</f>
        <v/>
      </c>
      <c r="F2849" s="132" t="str">
        <f t="shared" si="47"/>
        <v/>
      </c>
    </row>
    <row r="2850" spans="4:6" x14ac:dyDescent="0.2">
      <c r="D2850" s="130" t="str">
        <f>IF(ISBLANK(A2850),"",VLOOKUP(A2850,'Tabla de equipos'!$B$3:$D$107,3,FALSE))</f>
        <v/>
      </c>
      <c r="F2850" s="132" t="str">
        <f t="shared" si="47"/>
        <v/>
      </c>
    </row>
    <row r="2851" spans="4:6" x14ac:dyDescent="0.2">
      <c r="D2851" s="130" t="str">
        <f>IF(ISBLANK(A2851),"",VLOOKUP(A2851,'Tabla de equipos'!$B$3:$D$107,3,FALSE))</f>
        <v/>
      </c>
      <c r="F2851" s="132" t="str">
        <f t="shared" si="47"/>
        <v/>
      </c>
    </row>
    <row r="2852" spans="4:6" x14ac:dyDescent="0.2">
      <c r="D2852" s="130" t="str">
        <f>IF(ISBLANK(A2852),"",VLOOKUP(A2852,'Tabla de equipos'!$B$3:$D$107,3,FALSE))</f>
        <v/>
      </c>
      <c r="F2852" s="132" t="str">
        <f t="shared" si="47"/>
        <v/>
      </c>
    </row>
    <row r="2853" spans="4:6" x14ac:dyDescent="0.2">
      <c r="D2853" s="130" t="str">
        <f>IF(ISBLANK(A2853),"",VLOOKUP(A2853,'Tabla de equipos'!$B$3:$D$107,3,FALSE))</f>
        <v/>
      </c>
      <c r="F2853" s="132" t="str">
        <f t="shared" si="47"/>
        <v/>
      </c>
    </row>
    <row r="2854" spans="4:6" x14ac:dyDescent="0.2">
      <c r="D2854" s="130" t="str">
        <f>IF(ISBLANK(A2854),"",VLOOKUP(A2854,'Tabla de equipos'!$B$3:$D$107,3,FALSE))</f>
        <v/>
      </c>
      <c r="F2854" s="132" t="str">
        <f t="shared" si="47"/>
        <v/>
      </c>
    </row>
    <row r="2855" spans="4:6" x14ac:dyDescent="0.2">
      <c r="D2855" s="130" t="str">
        <f>IF(ISBLANK(A2855),"",VLOOKUP(A2855,'Tabla de equipos'!$B$3:$D$107,3,FALSE))</f>
        <v/>
      </c>
      <c r="F2855" s="132" t="str">
        <f t="shared" si="47"/>
        <v/>
      </c>
    </row>
    <row r="2856" spans="4:6" x14ac:dyDescent="0.2">
      <c r="D2856" s="130" t="str">
        <f>IF(ISBLANK(A2856),"",VLOOKUP(A2856,'Tabla de equipos'!$B$3:$D$107,3,FALSE))</f>
        <v/>
      </c>
      <c r="F2856" s="132" t="str">
        <f t="shared" si="47"/>
        <v/>
      </c>
    </row>
    <row r="2857" spans="4:6" x14ac:dyDescent="0.2">
      <c r="D2857" s="130" t="str">
        <f>IF(ISBLANK(A2857),"",VLOOKUP(A2857,'Tabla de equipos'!$B$3:$D$107,3,FALSE))</f>
        <v/>
      </c>
      <c r="F2857" s="132" t="str">
        <f t="shared" ref="F2857:F2920" si="48">IF(AND(E2857="",A2857=""),"",IF(AND(A2857&lt;&gt;"",E2857=""),"Falta incluir unidades",IF(AND(A2857&lt;&gt;"",E2857&gt;0),"","Falta elegir equipo/soporte")))</f>
        <v/>
      </c>
    </row>
    <row r="2858" spans="4:6" x14ac:dyDescent="0.2">
      <c r="D2858" s="130" t="str">
        <f>IF(ISBLANK(A2858),"",VLOOKUP(A2858,'Tabla de equipos'!$B$3:$D$107,3,FALSE))</f>
        <v/>
      </c>
      <c r="F2858" s="132" t="str">
        <f t="shared" si="48"/>
        <v/>
      </c>
    </row>
    <row r="2859" spans="4:6" x14ac:dyDescent="0.2">
      <c r="D2859" s="130" t="str">
        <f>IF(ISBLANK(A2859),"",VLOOKUP(A2859,'Tabla de equipos'!$B$3:$D$107,3,FALSE))</f>
        <v/>
      </c>
      <c r="F2859" s="132" t="str">
        <f t="shared" si="48"/>
        <v/>
      </c>
    </row>
    <row r="2860" spans="4:6" x14ac:dyDescent="0.2">
      <c r="D2860" s="130" t="str">
        <f>IF(ISBLANK(A2860),"",VLOOKUP(A2860,'Tabla de equipos'!$B$3:$D$107,3,FALSE))</f>
        <v/>
      </c>
      <c r="F2860" s="132" t="str">
        <f t="shared" si="48"/>
        <v/>
      </c>
    </row>
    <row r="2861" spans="4:6" x14ac:dyDescent="0.2">
      <c r="D2861" s="130" t="str">
        <f>IF(ISBLANK(A2861),"",VLOOKUP(A2861,'Tabla de equipos'!$B$3:$D$107,3,FALSE))</f>
        <v/>
      </c>
      <c r="F2861" s="132" t="str">
        <f t="shared" si="48"/>
        <v/>
      </c>
    </row>
    <row r="2862" spans="4:6" x14ac:dyDescent="0.2">
      <c r="D2862" s="130" t="str">
        <f>IF(ISBLANK(A2862),"",VLOOKUP(A2862,'Tabla de equipos'!$B$3:$D$107,3,FALSE))</f>
        <v/>
      </c>
      <c r="F2862" s="132" t="str">
        <f t="shared" si="48"/>
        <v/>
      </c>
    </row>
    <row r="2863" spans="4:6" x14ac:dyDescent="0.2">
      <c r="D2863" s="130" t="str">
        <f>IF(ISBLANK(A2863),"",VLOOKUP(A2863,'Tabla de equipos'!$B$3:$D$107,3,FALSE))</f>
        <v/>
      </c>
      <c r="F2863" s="132" t="str">
        <f t="shared" si="48"/>
        <v/>
      </c>
    </row>
    <row r="2864" spans="4:6" x14ac:dyDescent="0.2">
      <c r="D2864" s="130" t="str">
        <f>IF(ISBLANK(A2864),"",VLOOKUP(A2864,'Tabla de equipos'!$B$3:$D$107,3,FALSE))</f>
        <v/>
      </c>
      <c r="F2864" s="132" t="str">
        <f t="shared" si="48"/>
        <v/>
      </c>
    </row>
    <row r="2865" spans="4:6" x14ac:dyDescent="0.2">
      <c r="D2865" s="130" t="str">
        <f>IF(ISBLANK(A2865),"",VLOOKUP(A2865,'Tabla de equipos'!$B$3:$D$107,3,FALSE))</f>
        <v/>
      </c>
      <c r="F2865" s="132" t="str">
        <f t="shared" si="48"/>
        <v/>
      </c>
    </row>
    <row r="2866" spans="4:6" x14ac:dyDescent="0.2">
      <c r="D2866" s="130" t="str">
        <f>IF(ISBLANK(A2866),"",VLOOKUP(A2866,'Tabla de equipos'!$B$3:$D$107,3,FALSE))</f>
        <v/>
      </c>
      <c r="F2866" s="132" t="str">
        <f t="shared" si="48"/>
        <v/>
      </c>
    </row>
    <row r="2867" spans="4:6" x14ac:dyDescent="0.2">
      <c r="D2867" s="130" t="str">
        <f>IF(ISBLANK(A2867),"",VLOOKUP(A2867,'Tabla de equipos'!$B$3:$D$107,3,FALSE))</f>
        <v/>
      </c>
      <c r="F2867" s="132" t="str">
        <f t="shared" si="48"/>
        <v/>
      </c>
    </row>
    <row r="2868" spans="4:6" x14ac:dyDescent="0.2">
      <c r="D2868" s="130" t="str">
        <f>IF(ISBLANK(A2868),"",VLOOKUP(A2868,'Tabla de equipos'!$B$3:$D$107,3,FALSE))</f>
        <v/>
      </c>
      <c r="F2868" s="132" t="str">
        <f t="shared" si="48"/>
        <v/>
      </c>
    </row>
    <row r="2869" spans="4:6" x14ac:dyDescent="0.2">
      <c r="D2869" s="130" t="str">
        <f>IF(ISBLANK(A2869),"",VLOOKUP(A2869,'Tabla de equipos'!$B$3:$D$107,3,FALSE))</f>
        <v/>
      </c>
      <c r="F2869" s="132" t="str">
        <f t="shared" si="48"/>
        <v/>
      </c>
    </row>
    <row r="2870" spans="4:6" x14ac:dyDescent="0.2">
      <c r="D2870" s="130" t="str">
        <f>IF(ISBLANK(A2870),"",VLOOKUP(A2870,'Tabla de equipos'!$B$3:$D$107,3,FALSE))</f>
        <v/>
      </c>
      <c r="F2870" s="132" t="str">
        <f t="shared" si="48"/>
        <v/>
      </c>
    </row>
    <row r="2871" spans="4:6" x14ac:dyDescent="0.2">
      <c r="D2871" s="130" t="str">
        <f>IF(ISBLANK(A2871),"",VLOOKUP(A2871,'Tabla de equipos'!$B$3:$D$107,3,FALSE))</f>
        <v/>
      </c>
      <c r="F2871" s="132" t="str">
        <f t="shared" si="48"/>
        <v/>
      </c>
    </row>
    <row r="2872" spans="4:6" x14ac:dyDescent="0.2">
      <c r="D2872" s="130" t="str">
        <f>IF(ISBLANK(A2872),"",VLOOKUP(A2872,'Tabla de equipos'!$B$3:$D$107,3,FALSE))</f>
        <v/>
      </c>
      <c r="F2872" s="132" t="str">
        <f t="shared" si="48"/>
        <v/>
      </c>
    </row>
    <row r="2873" spans="4:6" x14ac:dyDescent="0.2">
      <c r="D2873" s="130" t="str">
        <f>IF(ISBLANK(A2873),"",VLOOKUP(A2873,'Tabla de equipos'!$B$3:$D$107,3,FALSE))</f>
        <v/>
      </c>
      <c r="F2873" s="132" t="str">
        <f t="shared" si="48"/>
        <v/>
      </c>
    </row>
    <row r="2874" spans="4:6" x14ac:dyDescent="0.2">
      <c r="D2874" s="130" t="str">
        <f>IF(ISBLANK(A2874),"",VLOOKUP(A2874,'Tabla de equipos'!$B$3:$D$107,3,FALSE))</f>
        <v/>
      </c>
      <c r="F2874" s="132" t="str">
        <f t="shared" si="48"/>
        <v/>
      </c>
    </row>
    <row r="2875" spans="4:6" x14ac:dyDescent="0.2">
      <c r="D2875" s="130" t="str">
        <f>IF(ISBLANK(A2875),"",VLOOKUP(A2875,'Tabla de equipos'!$B$3:$D$107,3,FALSE))</f>
        <v/>
      </c>
      <c r="F2875" s="132" t="str">
        <f t="shared" si="48"/>
        <v/>
      </c>
    </row>
    <row r="2876" spans="4:6" x14ac:dyDescent="0.2">
      <c r="D2876" s="130" t="str">
        <f>IF(ISBLANK(A2876),"",VLOOKUP(A2876,'Tabla de equipos'!$B$3:$D$107,3,FALSE))</f>
        <v/>
      </c>
      <c r="F2876" s="132" t="str">
        <f t="shared" si="48"/>
        <v/>
      </c>
    </row>
    <row r="2877" spans="4:6" x14ac:dyDescent="0.2">
      <c r="D2877" s="130" t="str">
        <f>IF(ISBLANK(A2877),"",VLOOKUP(A2877,'Tabla de equipos'!$B$3:$D$107,3,FALSE))</f>
        <v/>
      </c>
      <c r="F2877" s="132" t="str">
        <f t="shared" si="48"/>
        <v/>
      </c>
    </row>
    <row r="2878" spans="4:6" x14ac:dyDescent="0.2">
      <c r="D2878" s="130" t="str">
        <f>IF(ISBLANK(A2878),"",VLOOKUP(A2878,'Tabla de equipos'!$B$3:$D$107,3,FALSE))</f>
        <v/>
      </c>
      <c r="F2878" s="132" t="str">
        <f t="shared" si="48"/>
        <v/>
      </c>
    </row>
    <row r="2879" spans="4:6" x14ac:dyDescent="0.2">
      <c r="D2879" s="130" t="str">
        <f>IF(ISBLANK(A2879),"",VLOOKUP(A2879,'Tabla de equipos'!$B$3:$D$107,3,FALSE))</f>
        <v/>
      </c>
      <c r="F2879" s="132" t="str">
        <f t="shared" si="48"/>
        <v/>
      </c>
    </row>
    <row r="2880" spans="4:6" x14ac:dyDescent="0.2">
      <c r="D2880" s="130" t="str">
        <f>IF(ISBLANK(A2880),"",VLOOKUP(A2880,'Tabla de equipos'!$B$3:$D$107,3,FALSE))</f>
        <v/>
      </c>
      <c r="F2880" s="132" t="str">
        <f t="shared" si="48"/>
        <v/>
      </c>
    </row>
    <row r="2881" spans="4:6" x14ac:dyDescent="0.2">
      <c r="D2881" s="130" t="str">
        <f>IF(ISBLANK(A2881),"",VLOOKUP(A2881,'Tabla de equipos'!$B$3:$D$107,3,FALSE))</f>
        <v/>
      </c>
      <c r="F2881" s="132" t="str">
        <f t="shared" si="48"/>
        <v/>
      </c>
    </row>
    <row r="2882" spans="4:6" x14ac:dyDescent="0.2">
      <c r="D2882" s="130" t="str">
        <f>IF(ISBLANK(A2882),"",VLOOKUP(A2882,'Tabla de equipos'!$B$3:$D$107,3,FALSE))</f>
        <v/>
      </c>
      <c r="F2882" s="132" t="str">
        <f t="shared" si="48"/>
        <v/>
      </c>
    </row>
    <row r="2883" spans="4:6" x14ac:dyDescent="0.2">
      <c r="D2883" s="130" t="str">
        <f>IF(ISBLANK(A2883),"",VLOOKUP(A2883,'Tabla de equipos'!$B$3:$D$107,3,FALSE))</f>
        <v/>
      </c>
      <c r="F2883" s="132" t="str">
        <f t="shared" si="48"/>
        <v/>
      </c>
    </row>
    <row r="2884" spans="4:6" x14ac:dyDescent="0.2">
      <c r="D2884" s="130" t="str">
        <f>IF(ISBLANK(A2884),"",VLOOKUP(A2884,'Tabla de equipos'!$B$3:$D$107,3,FALSE))</f>
        <v/>
      </c>
      <c r="F2884" s="132" t="str">
        <f t="shared" si="48"/>
        <v/>
      </c>
    </row>
    <row r="2885" spans="4:6" x14ac:dyDescent="0.2">
      <c r="D2885" s="130" t="str">
        <f>IF(ISBLANK(A2885),"",VLOOKUP(A2885,'Tabla de equipos'!$B$3:$D$107,3,FALSE))</f>
        <v/>
      </c>
      <c r="F2885" s="132" t="str">
        <f t="shared" si="48"/>
        <v/>
      </c>
    </row>
    <row r="2886" spans="4:6" x14ac:dyDescent="0.2">
      <c r="D2886" s="130" t="str">
        <f>IF(ISBLANK(A2886),"",VLOOKUP(A2886,'Tabla de equipos'!$B$3:$D$107,3,FALSE))</f>
        <v/>
      </c>
      <c r="F2886" s="132" t="str">
        <f t="shared" si="48"/>
        <v/>
      </c>
    </row>
    <row r="2887" spans="4:6" x14ac:dyDescent="0.2">
      <c r="D2887" s="130" t="str">
        <f>IF(ISBLANK(A2887),"",VLOOKUP(A2887,'Tabla de equipos'!$B$3:$D$107,3,FALSE))</f>
        <v/>
      </c>
      <c r="F2887" s="132" t="str">
        <f t="shared" si="48"/>
        <v/>
      </c>
    </row>
    <row r="2888" spans="4:6" x14ac:dyDescent="0.2">
      <c r="D2888" s="130" t="str">
        <f>IF(ISBLANK(A2888),"",VLOOKUP(A2888,'Tabla de equipos'!$B$3:$D$107,3,FALSE))</f>
        <v/>
      </c>
      <c r="F2888" s="132" t="str">
        <f t="shared" si="48"/>
        <v/>
      </c>
    </row>
    <row r="2889" spans="4:6" x14ac:dyDescent="0.2">
      <c r="D2889" s="130" t="str">
        <f>IF(ISBLANK(A2889),"",VLOOKUP(A2889,'Tabla de equipos'!$B$3:$D$107,3,FALSE))</f>
        <v/>
      </c>
      <c r="F2889" s="132" t="str">
        <f t="shared" si="48"/>
        <v/>
      </c>
    </row>
    <row r="2890" spans="4:6" x14ac:dyDescent="0.2">
      <c r="D2890" s="130" t="str">
        <f>IF(ISBLANK(A2890),"",VLOOKUP(A2890,'Tabla de equipos'!$B$3:$D$107,3,FALSE))</f>
        <v/>
      </c>
      <c r="F2890" s="132" t="str">
        <f t="shared" si="48"/>
        <v/>
      </c>
    </row>
    <row r="2891" spans="4:6" x14ac:dyDescent="0.2">
      <c r="D2891" s="130" t="str">
        <f>IF(ISBLANK(A2891),"",VLOOKUP(A2891,'Tabla de equipos'!$B$3:$D$107,3,FALSE))</f>
        <v/>
      </c>
      <c r="F2891" s="132" t="str">
        <f t="shared" si="48"/>
        <v/>
      </c>
    </row>
    <row r="2892" spans="4:6" x14ac:dyDescent="0.2">
      <c r="D2892" s="130" t="str">
        <f>IF(ISBLANK(A2892),"",VLOOKUP(A2892,'Tabla de equipos'!$B$3:$D$107,3,FALSE))</f>
        <v/>
      </c>
      <c r="F2892" s="132" t="str">
        <f t="shared" si="48"/>
        <v/>
      </c>
    </row>
    <row r="2893" spans="4:6" x14ac:dyDescent="0.2">
      <c r="D2893" s="130" t="str">
        <f>IF(ISBLANK(A2893),"",VLOOKUP(A2893,'Tabla de equipos'!$B$3:$D$107,3,FALSE))</f>
        <v/>
      </c>
      <c r="F2893" s="132" t="str">
        <f t="shared" si="48"/>
        <v/>
      </c>
    </row>
    <row r="2894" spans="4:6" x14ac:dyDescent="0.2">
      <c r="D2894" s="130" t="str">
        <f>IF(ISBLANK(A2894),"",VLOOKUP(A2894,'Tabla de equipos'!$B$3:$D$107,3,FALSE))</f>
        <v/>
      </c>
      <c r="F2894" s="132" t="str">
        <f t="shared" si="48"/>
        <v/>
      </c>
    </row>
    <row r="2895" spans="4:6" x14ac:dyDescent="0.2">
      <c r="D2895" s="130" t="str">
        <f>IF(ISBLANK(A2895),"",VLOOKUP(A2895,'Tabla de equipos'!$B$3:$D$107,3,FALSE))</f>
        <v/>
      </c>
      <c r="F2895" s="132" t="str">
        <f t="shared" si="48"/>
        <v/>
      </c>
    </row>
    <row r="2896" spans="4:6" x14ac:dyDescent="0.2">
      <c r="D2896" s="130" t="str">
        <f>IF(ISBLANK(A2896),"",VLOOKUP(A2896,'Tabla de equipos'!$B$3:$D$107,3,FALSE))</f>
        <v/>
      </c>
      <c r="F2896" s="132" t="str">
        <f t="shared" si="48"/>
        <v/>
      </c>
    </row>
    <row r="2897" spans="4:6" x14ac:dyDescent="0.2">
      <c r="D2897" s="130" t="str">
        <f>IF(ISBLANK(A2897),"",VLOOKUP(A2897,'Tabla de equipos'!$B$3:$D$107,3,FALSE))</f>
        <v/>
      </c>
      <c r="F2897" s="132" t="str">
        <f t="shared" si="48"/>
        <v/>
      </c>
    </row>
    <row r="2898" spans="4:6" x14ac:dyDescent="0.2">
      <c r="D2898" s="130" t="str">
        <f>IF(ISBLANK(A2898),"",VLOOKUP(A2898,'Tabla de equipos'!$B$3:$D$107,3,FALSE))</f>
        <v/>
      </c>
      <c r="F2898" s="132" t="str">
        <f t="shared" si="48"/>
        <v/>
      </c>
    </row>
    <row r="2899" spans="4:6" x14ac:dyDescent="0.2">
      <c r="D2899" s="130" t="str">
        <f>IF(ISBLANK(A2899),"",VLOOKUP(A2899,'Tabla de equipos'!$B$3:$D$107,3,FALSE))</f>
        <v/>
      </c>
      <c r="F2899" s="132" t="str">
        <f t="shared" si="48"/>
        <v/>
      </c>
    </row>
    <row r="2900" spans="4:6" x14ac:dyDescent="0.2">
      <c r="D2900" s="130" t="str">
        <f>IF(ISBLANK(A2900),"",VLOOKUP(A2900,'Tabla de equipos'!$B$3:$D$107,3,FALSE))</f>
        <v/>
      </c>
      <c r="F2900" s="132" t="str">
        <f t="shared" si="48"/>
        <v/>
      </c>
    </row>
    <row r="2901" spans="4:6" x14ac:dyDescent="0.2">
      <c r="D2901" s="130" t="str">
        <f>IF(ISBLANK(A2901),"",VLOOKUP(A2901,'Tabla de equipos'!$B$3:$D$107,3,FALSE))</f>
        <v/>
      </c>
      <c r="F2901" s="132" t="str">
        <f t="shared" si="48"/>
        <v/>
      </c>
    </row>
    <row r="2902" spans="4:6" x14ac:dyDescent="0.2">
      <c r="D2902" s="130" t="str">
        <f>IF(ISBLANK(A2902),"",VLOOKUP(A2902,'Tabla de equipos'!$B$3:$D$107,3,FALSE))</f>
        <v/>
      </c>
      <c r="F2902" s="132" t="str">
        <f t="shared" si="48"/>
        <v/>
      </c>
    </row>
    <row r="2903" spans="4:6" x14ac:dyDescent="0.2">
      <c r="D2903" s="130" t="str">
        <f>IF(ISBLANK(A2903),"",VLOOKUP(A2903,'Tabla de equipos'!$B$3:$D$107,3,FALSE))</f>
        <v/>
      </c>
      <c r="F2903" s="132" t="str">
        <f t="shared" si="48"/>
        <v/>
      </c>
    </row>
    <row r="2904" spans="4:6" x14ac:dyDescent="0.2">
      <c r="D2904" s="130" t="str">
        <f>IF(ISBLANK(A2904),"",VLOOKUP(A2904,'Tabla de equipos'!$B$3:$D$107,3,FALSE))</f>
        <v/>
      </c>
      <c r="F2904" s="132" t="str">
        <f t="shared" si="48"/>
        <v/>
      </c>
    </row>
    <row r="2905" spans="4:6" x14ac:dyDescent="0.2">
      <c r="D2905" s="130" t="str">
        <f>IF(ISBLANK(A2905),"",VLOOKUP(A2905,'Tabla de equipos'!$B$3:$D$107,3,FALSE))</f>
        <v/>
      </c>
      <c r="F2905" s="132" t="str">
        <f t="shared" si="48"/>
        <v/>
      </c>
    </row>
    <row r="2906" spans="4:6" x14ac:dyDescent="0.2">
      <c r="D2906" s="130" t="str">
        <f>IF(ISBLANK(A2906),"",VLOOKUP(A2906,'Tabla de equipos'!$B$3:$D$107,3,FALSE))</f>
        <v/>
      </c>
      <c r="F2906" s="132" t="str">
        <f t="shared" si="48"/>
        <v/>
      </c>
    </row>
    <row r="2907" spans="4:6" x14ac:dyDescent="0.2">
      <c r="D2907" s="130" t="str">
        <f>IF(ISBLANK(A2907),"",VLOOKUP(A2907,'Tabla de equipos'!$B$3:$D$107,3,FALSE))</f>
        <v/>
      </c>
      <c r="F2907" s="132" t="str">
        <f t="shared" si="48"/>
        <v/>
      </c>
    </row>
    <row r="2908" spans="4:6" x14ac:dyDescent="0.2">
      <c r="D2908" s="130" t="str">
        <f>IF(ISBLANK(A2908),"",VLOOKUP(A2908,'Tabla de equipos'!$B$3:$D$107,3,FALSE))</f>
        <v/>
      </c>
      <c r="F2908" s="132" t="str">
        <f t="shared" si="48"/>
        <v/>
      </c>
    </row>
    <row r="2909" spans="4:6" x14ac:dyDescent="0.2">
      <c r="D2909" s="130" t="str">
        <f>IF(ISBLANK(A2909),"",VLOOKUP(A2909,'Tabla de equipos'!$B$3:$D$107,3,FALSE))</f>
        <v/>
      </c>
      <c r="F2909" s="132" t="str">
        <f t="shared" si="48"/>
        <v/>
      </c>
    </row>
    <row r="2910" spans="4:6" x14ac:dyDescent="0.2">
      <c r="D2910" s="130" t="str">
        <f>IF(ISBLANK(A2910),"",VLOOKUP(A2910,'Tabla de equipos'!$B$3:$D$107,3,FALSE))</f>
        <v/>
      </c>
      <c r="F2910" s="132" t="str">
        <f t="shared" si="48"/>
        <v/>
      </c>
    </row>
    <row r="2911" spans="4:6" x14ac:dyDescent="0.2">
      <c r="D2911" s="130" t="str">
        <f>IF(ISBLANK(A2911),"",VLOOKUP(A2911,'Tabla de equipos'!$B$3:$D$107,3,FALSE))</f>
        <v/>
      </c>
      <c r="F2911" s="132" t="str">
        <f t="shared" si="48"/>
        <v/>
      </c>
    </row>
    <row r="2912" spans="4:6" x14ac:dyDescent="0.2">
      <c r="D2912" s="130" t="str">
        <f>IF(ISBLANK(A2912),"",VLOOKUP(A2912,'Tabla de equipos'!$B$3:$D$107,3,FALSE))</f>
        <v/>
      </c>
      <c r="F2912" s="132" t="str">
        <f t="shared" si="48"/>
        <v/>
      </c>
    </row>
    <row r="2913" spans="4:6" x14ac:dyDescent="0.2">
      <c r="D2913" s="130" t="str">
        <f>IF(ISBLANK(A2913),"",VLOOKUP(A2913,'Tabla de equipos'!$B$3:$D$107,3,FALSE))</f>
        <v/>
      </c>
      <c r="F2913" s="132" t="str">
        <f t="shared" si="48"/>
        <v/>
      </c>
    </row>
    <row r="2914" spans="4:6" x14ac:dyDescent="0.2">
      <c r="D2914" s="130" t="str">
        <f>IF(ISBLANK(A2914),"",VLOOKUP(A2914,'Tabla de equipos'!$B$3:$D$107,3,FALSE))</f>
        <v/>
      </c>
      <c r="F2914" s="132" t="str">
        <f t="shared" si="48"/>
        <v/>
      </c>
    </row>
    <row r="2915" spans="4:6" x14ac:dyDescent="0.2">
      <c r="D2915" s="130" t="str">
        <f>IF(ISBLANK(A2915),"",VLOOKUP(A2915,'Tabla de equipos'!$B$3:$D$107,3,FALSE))</f>
        <v/>
      </c>
      <c r="F2915" s="132" t="str">
        <f t="shared" si="48"/>
        <v/>
      </c>
    </row>
    <row r="2916" spans="4:6" x14ac:dyDescent="0.2">
      <c r="D2916" s="130" t="str">
        <f>IF(ISBLANK(A2916),"",VLOOKUP(A2916,'Tabla de equipos'!$B$3:$D$107,3,FALSE))</f>
        <v/>
      </c>
      <c r="F2916" s="132" t="str">
        <f t="shared" si="48"/>
        <v/>
      </c>
    </row>
    <row r="2917" spans="4:6" x14ac:dyDescent="0.2">
      <c r="D2917" s="130" t="str">
        <f>IF(ISBLANK(A2917),"",VLOOKUP(A2917,'Tabla de equipos'!$B$3:$D$107,3,FALSE))</f>
        <v/>
      </c>
      <c r="F2917" s="132" t="str">
        <f t="shared" si="48"/>
        <v/>
      </c>
    </row>
    <row r="2918" spans="4:6" x14ac:dyDescent="0.2">
      <c r="D2918" s="130" t="str">
        <f>IF(ISBLANK(A2918),"",VLOOKUP(A2918,'Tabla de equipos'!$B$3:$D$107,3,FALSE))</f>
        <v/>
      </c>
      <c r="F2918" s="132" t="str">
        <f t="shared" si="48"/>
        <v/>
      </c>
    </row>
    <row r="2919" spans="4:6" x14ac:dyDescent="0.2">
      <c r="D2919" s="130" t="str">
        <f>IF(ISBLANK(A2919),"",VLOOKUP(A2919,'Tabla de equipos'!$B$3:$D$107,3,FALSE))</f>
        <v/>
      </c>
      <c r="F2919" s="132" t="str">
        <f t="shared" si="48"/>
        <v/>
      </c>
    </row>
    <row r="2920" spans="4:6" x14ac:dyDescent="0.2">
      <c r="D2920" s="130" t="str">
        <f>IF(ISBLANK(A2920),"",VLOOKUP(A2920,'Tabla de equipos'!$B$3:$D$107,3,FALSE))</f>
        <v/>
      </c>
      <c r="F2920" s="132" t="str">
        <f t="shared" si="48"/>
        <v/>
      </c>
    </row>
    <row r="2921" spans="4:6" x14ac:dyDescent="0.2">
      <c r="D2921" s="130" t="str">
        <f>IF(ISBLANK(A2921),"",VLOOKUP(A2921,'Tabla de equipos'!$B$3:$D$107,3,FALSE))</f>
        <v/>
      </c>
      <c r="F2921" s="132" t="str">
        <f t="shared" ref="F2921:F2984" si="49">IF(AND(E2921="",A2921=""),"",IF(AND(A2921&lt;&gt;"",E2921=""),"Falta incluir unidades",IF(AND(A2921&lt;&gt;"",E2921&gt;0),"","Falta elegir equipo/soporte")))</f>
        <v/>
      </c>
    </row>
    <row r="2922" spans="4:6" x14ac:dyDescent="0.2">
      <c r="D2922" s="130" t="str">
        <f>IF(ISBLANK(A2922),"",VLOOKUP(A2922,'Tabla de equipos'!$B$3:$D$107,3,FALSE))</f>
        <v/>
      </c>
      <c r="F2922" s="132" t="str">
        <f t="shared" si="49"/>
        <v/>
      </c>
    </row>
    <row r="2923" spans="4:6" x14ac:dyDescent="0.2">
      <c r="D2923" s="130" t="str">
        <f>IF(ISBLANK(A2923),"",VLOOKUP(A2923,'Tabla de equipos'!$B$3:$D$107,3,FALSE))</f>
        <v/>
      </c>
      <c r="F2923" s="132" t="str">
        <f t="shared" si="49"/>
        <v/>
      </c>
    </row>
    <row r="2924" spans="4:6" x14ac:dyDescent="0.2">
      <c r="D2924" s="130" t="str">
        <f>IF(ISBLANK(A2924),"",VLOOKUP(A2924,'Tabla de equipos'!$B$3:$D$107,3,FALSE))</f>
        <v/>
      </c>
      <c r="F2924" s="132" t="str">
        <f t="shared" si="49"/>
        <v/>
      </c>
    </row>
    <row r="2925" spans="4:6" x14ac:dyDescent="0.2">
      <c r="D2925" s="130" t="str">
        <f>IF(ISBLANK(A2925),"",VLOOKUP(A2925,'Tabla de equipos'!$B$3:$D$107,3,FALSE))</f>
        <v/>
      </c>
      <c r="F2925" s="132" t="str">
        <f t="shared" si="49"/>
        <v/>
      </c>
    </row>
    <row r="2926" spans="4:6" x14ac:dyDescent="0.2">
      <c r="D2926" s="130" t="str">
        <f>IF(ISBLANK(A2926),"",VLOOKUP(A2926,'Tabla de equipos'!$B$3:$D$107,3,FALSE))</f>
        <v/>
      </c>
      <c r="F2926" s="132" t="str">
        <f t="shared" si="49"/>
        <v/>
      </c>
    </row>
    <row r="2927" spans="4:6" x14ac:dyDescent="0.2">
      <c r="D2927" s="130" t="str">
        <f>IF(ISBLANK(A2927),"",VLOOKUP(A2927,'Tabla de equipos'!$B$3:$D$107,3,FALSE))</f>
        <v/>
      </c>
      <c r="F2927" s="132" t="str">
        <f t="shared" si="49"/>
        <v/>
      </c>
    </row>
    <row r="2928" spans="4:6" x14ac:dyDescent="0.2">
      <c r="D2928" s="130" t="str">
        <f>IF(ISBLANK(A2928),"",VLOOKUP(A2928,'Tabla de equipos'!$B$3:$D$107,3,FALSE))</f>
        <v/>
      </c>
      <c r="F2928" s="132" t="str">
        <f t="shared" si="49"/>
        <v/>
      </c>
    </row>
    <row r="2929" spans="4:6" x14ac:dyDescent="0.2">
      <c r="D2929" s="130" t="str">
        <f>IF(ISBLANK(A2929),"",VLOOKUP(A2929,'Tabla de equipos'!$B$3:$D$107,3,FALSE))</f>
        <v/>
      </c>
      <c r="F2929" s="132" t="str">
        <f t="shared" si="49"/>
        <v/>
      </c>
    </row>
    <row r="2930" spans="4:6" x14ac:dyDescent="0.2">
      <c r="D2930" s="130" t="str">
        <f>IF(ISBLANK(A2930),"",VLOOKUP(A2930,'Tabla de equipos'!$B$3:$D$107,3,FALSE))</f>
        <v/>
      </c>
      <c r="F2930" s="132" t="str">
        <f t="shared" si="49"/>
        <v/>
      </c>
    </row>
    <row r="2931" spans="4:6" x14ac:dyDescent="0.2">
      <c r="D2931" s="130" t="str">
        <f>IF(ISBLANK(A2931),"",VLOOKUP(A2931,'Tabla de equipos'!$B$3:$D$107,3,FALSE))</f>
        <v/>
      </c>
      <c r="F2931" s="132" t="str">
        <f t="shared" si="49"/>
        <v/>
      </c>
    </row>
    <row r="2932" spans="4:6" x14ac:dyDescent="0.2">
      <c r="D2932" s="130" t="str">
        <f>IF(ISBLANK(A2932),"",VLOOKUP(A2932,'Tabla de equipos'!$B$3:$D$107,3,FALSE))</f>
        <v/>
      </c>
      <c r="F2932" s="132" t="str">
        <f t="shared" si="49"/>
        <v/>
      </c>
    </row>
    <row r="2933" spans="4:6" x14ac:dyDescent="0.2">
      <c r="D2933" s="130" t="str">
        <f>IF(ISBLANK(A2933),"",VLOOKUP(A2933,'Tabla de equipos'!$B$3:$D$107,3,FALSE))</f>
        <v/>
      </c>
      <c r="F2933" s="132" t="str">
        <f t="shared" si="49"/>
        <v/>
      </c>
    </row>
    <row r="2934" spans="4:6" x14ac:dyDescent="0.2">
      <c r="D2934" s="130" t="str">
        <f>IF(ISBLANK(A2934),"",VLOOKUP(A2934,'Tabla de equipos'!$B$3:$D$107,3,FALSE))</f>
        <v/>
      </c>
      <c r="F2934" s="132" t="str">
        <f t="shared" si="49"/>
        <v/>
      </c>
    </row>
    <row r="2935" spans="4:6" x14ac:dyDescent="0.2">
      <c r="D2935" s="130" t="str">
        <f>IF(ISBLANK(A2935),"",VLOOKUP(A2935,'Tabla de equipos'!$B$3:$D$107,3,FALSE))</f>
        <v/>
      </c>
      <c r="F2935" s="132" t="str">
        <f t="shared" si="49"/>
        <v/>
      </c>
    </row>
    <row r="2936" spans="4:6" x14ac:dyDescent="0.2">
      <c r="D2936" s="130" t="str">
        <f>IF(ISBLANK(A2936),"",VLOOKUP(A2936,'Tabla de equipos'!$B$3:$D$107,3,FALSE))</f>
        <v/>
      </c>
      <c r="F2936" s="132" t="str">
        <f t="shared" si="49"/>
        <v/>
      </c>
    </row>
    <row r="2937" spans="4:6" x14ac:dyDescent="0.2">
      <c r="D2937" s="130" t="str">
        <f>IF(ISBLANK(A2937),"",VLOOKUP(A2937,'Tabla de equipos'!$B$3:$D$107,3,FALSE))</f>
        <v/>
      </c>
      <c r="F2937" s="132" t="str">
        <f t="shared" si="49"/>
        <v/>
      </c>
    </row>
    <row r="2938" spans="4:6" x14ac:dyDescent="0.2">
      <c r="D2938" s="130" t="str">
        <f>IF(ISBLANK(A2938),"",VLOOKUP(A2938,'Tabla de equipos'!$B$3:$D$107,3,FALSE))</f>
        <v/>
      </c>
      <c r="F2938" s="132" t="str">
        <f t="shared" si="49"/>
        <v/>
      </c>
    </row>
    <row r="2939" spans="4:6" x14ac:dyDescent="0.2">
      <c r="D2939" s="130" t="str">
        <f>IF(ISBLANK(A2939),"",VLOOKUP(A2939,'Tabla de equipos'!$B$3:$D$107,3,FALSE))</f>
        <v/>
      </c>
      <c r="F2939" s="132" t="str">
        <f t="shared" si="49"/>
        <v/>
      </c>
    </row>
    <row r="2940" spans="4:6" x14ac:dyDescent="0.2">
      <c r="D2940" s="130" t="str">
        <f>IF(ISBLANK(A2940),"",VLOOKUP(A2940,'Tabla de equipos'!$B$3:$D$107,3,FALSE))</f>
        <v/>
      </c>
      <c r="F2940" s="132" t="str">
        <f t="shared" si="49"/>
        <v/>
      </c>
    </row>
    <row r="2941" spans="4:6" x14ac:dyDescent="0.2">
      <c r="D2941" s="130" t="str">
        <f>IF(ISBLANK(A2941),"",VLOOKUP(A2941,'Tabla de equipos'!$B$3:$D$107,3,FALSE))</f>
        <v/>
      </c>
      <c r="F2941" s="132" t="str">
        <f t="shared" si="49"/>
        <v/>
      </c>
    </row>
    <row r="2942" spans="4:6" x14ac:dyDescent="0.2">
      <c r="D2942" s="130" t="str">
        <f>IF(ISBLANK(A2942),"",VLOOKUP(A2942,'Tabla de equipos'!$B$3:$D$107,3,FALSE))</f>
        <v/>
      </c>
      <c r="F2942" s="132" t="str">
        <f t="shared" si="49"/>
        <v/>
      </c>
    </row>
    <row r="2943" spans="4:6" x14ac:dyDescent="0.2">
      <c r="D2943" s="130" t="str">
        <f>IF(ISBLANK(A2943),"",VLOOKUP(A2943,'Tabla de equipos'!$B$3:$D$107,3,FALSE))</f>
        <v/>
      </c>
      <c r="F2943" s="132" t="str">
        <f t="shared" si="49"/>
        <v/>
      </c>
    </row>
    <row r="2944" spans="4:6" x14ac:dyDescent="0.2">
      <c r="D2944" s="130" t="str">
        <f>IF(ISBLANK(A2944),"",VLOOKUP(A2944,'Tabla de equipos'!$B$3:$D$107,3,FALSE))</f>
        <v/>
      </c>
      <c r="F2944" s="132" t="str">
        <f t="shared" si="49"/>
        <v/>
      </c>
    </row>
    <row r="2945" spans="4:6" x14ac:dyDescent="0.2">
      <c r="D2945" s="130" t="str">
        <f>IF(ISBLANK(A2945),"",VLOOKUP(A2945,'Tabla de equipos'!$B$3:$D$107,3,FALSE))</f>
        <v/>
      </c>
      <c r="F2945" s="132" t="str">
        <f t="shared" si="49"/>
        <v/>
      </c>
    </row>
    <row r="2946" spans="4:6" x14ac:dyDescent="0.2">
      <c r="D2946" s="130" t="str">
        <f>IF(ISBLANK(A2946),"",VLOOKUP(A2946,'Tabla de equipos'!$B$3:$D$107,3,FALSE))</f>
        <v/>
      </c>
      <c r="F2946" s="132" t="str">
        <f t="shared" si="49"/>
        <v/>
      </c>
    </row>
    <row r="2947" spans="4:6" x14ac:dyDescent="0.2">
      <c r="D2947" s="130" t="str">
        <f>IF(ISBLANK(A2947),"",VLOOKUP(A2947,'Tabla de equipos'!$B$3:$D$107,3,FALSE))</f>
        <v/>
      </c>
      <c r="F2947" s="132" t="str">
        <f t="shared" si="49"/>
        <v/>
      </c>
    </row>
    <row r="2948" spans="4:6" x14ac:dyDescent="0.2">
      <c r="D2948" s="130" t="str">
        <f>IF(ISBLANK(A2948),"",VLOOKUP(A2948,'Tabla de equipos'!$B$3:$D$107,3,FALSE))</f>
        <v/>
      </c>
      <c r="F2948" s="132" t="str">
        <f t="shared" si="49"/>
        <v/>
      </c>
    </row>
    <row r="2949" spans="4:6" x14ac:dyDescent="0.2">
      <c r="D2949" s="130" t="str">
        <f>IF(ISBLANK(A2949),"",VLOOKUP(A2949,'Tabla de equipos'!$B$3:$D$107,3,FALSE))</f>
        <v/>
      </c>
      <c r="F2949" s="132" t="str">
        <f t="shared" si="49"/>
        <v/>
      </c>
    </row>
    <row r="2950" spans="4:6" x14ac:dyDescent="0.2">
      <c r="D2950" s="130" t="str">
        <f>IF(ISBLANK(A2950),"",VLOOKUP(A2950,'Tabla de equipos'!$B$3:$D$107,3,FALSE))</f>
        <v/>
      </c>
      <c r="F2950" s="132" t="str">
        <f t="shared" si="49"/>
        <v/>
      </c>
    </row>
    <row r="2951" spans="4:6" x14ac:dyDescent="0.2">
      <c r="D2951" s="130" t="str">
        <f>IF(ISBLANK(A2951),"",VLOOKUP(A2951,'Tabla de equipos'!$B$3:$D$107,3,FALSE))</f>
        <v/>
      </c>
      <c r="F2951" s="132" t="str">
        <f t="shared" si="49"/>
        <v/>
      </c>
    </row>
    <row r="2952" spans="4:6" x14ac:dyDescent="0.2">
      <c r="D2952" s="130" t="str">
        <f>IF(ISBLANK(A2952),"",VLOOKUP(A2952,'Tabla de equipos'!$B$3:$D$107,3,FALSE))</f>
        <v/>
      </c>
      <c r="F2952" s="132" t="str">
        <f t="shared" si="49"/>
        <v/>
      </c>
    </row>
    <row r="2953" spans="4:6" x14ac:dyDescent="0.2">
      <c r="D2953" s="130" t="str">
        <f>IF(ISBLANK(A2953),"",VLOOKUP(A2953,'Tabla de equipos'!$B$3:$D$107,3,FALSE))</f>
        <v/>
      </c>
      <c r="F2953" s="132" t="str">
        <f t="shared" si="49"/>
        <v/>
      </c>
    </row>
    <row r="2954" spans="4:6" x14ac:dyDescent="0.2">
      <c r="D2954" s="130" t="str">
        <f>IF(ISBLANK(A2954),"",VLOOKUP(A2954,'Tabla de equipos'!$B$3:$D$107,3,FALSE))</f>
        <v/>
      </c>
      <c r="F2954" s="132" t="str">
        <f t="shared" si="49"/>
        <v/>
      </c>
    </row>
    <row r="2955" spans="4:6" x14ac:dyDescent="0.2">
      <c r="D2955" s="130" t="str">
        <f>IF(ISBLANK(A2955),"",VLOOKUP(A2955,'Tabla de equipos'!$B$3:$D$107,3,FALSE))</f>
        <v/>
      </c>
      <c r="F2955" s="132" t="str">
        <f t="shared" si="49"/>
        <v/>
      </c>
    </row>
    <row r="2956" spans="4:6" x14ac:dyDescent="0.2">
      <c r="D2956" s="130" t="str">
        <f>IF(ISBLANK(A2956),"",VLOOKUP(A2956,'Tabla de equipos'!$B$3:$D$107,3,FALSE))</f>
        <v/>
      </c>
      <c r="F2956" s="132" t="str">
        <f t="shared" si="49"/>
        <v/>
      </c>
    </row>
    <row r="2957" spans="4:6" x14ac:dyDescent="0.2">
      <c r="D2957" s="130" t="str">
        <f>IF(ISBLANK(A2957),"",VLOOKUP(A2957,'Tabla de equipos'!$B$3:$D$107,3,FALSE))</f>
        <v/>
      </c>
      <c r="F2957" s="132" t="str">
        <f t="shared" si="49"/>
        <v/>
      </c>
    </row>
    <row r="2958" spans="4:6" x14ac:dyDescent="0.2">
      <c r="D2958" s="130" t="str">
        <f>IF(ISBLANK(A2958),"",VLOOKUP(A2958,'Tabla de equipos'!$B$3:$D$107,3,FALSE))</f>
        <v/>
      </c>
      <c r="F2958" s="132" t="str">
        <f t="shared" si="49"/>
        <v/>
      </c>
    </row>
    <row r="2959" spans="4:6" x14ac:dyDescent="0.2">
      <c r="D2959" s="130" t="str">
        <f>IF(ISBLANK(A2959),"",VLOOKUP(A2959,'Tabla de equipos'!$B$3:$D$107,3,FALSE))</f>
        <v/>
      </c>
      <c r="F2959" s="132" t="str">
        <f t="shared" si="49"/>
        <v/>
      </c>
    </row>
    <row r="2960" spans="4:6" x14ac:dyDescent="0.2">
      <c r="D2960" s="130" t="str">
        <f>IF(ISBLANK(A2960),"",VLOOKUP(A2960,'Tabla de equipos'!$B$3:$D$107,3,FALSE))</f>
        <v/>
      </c>
      <c r="F2960" s="132" t="str">
        <f t="shared" si="49"/>
        <v/>
      </c>
    </row>
    <row r="2961" spans="4:6" x14ac:dyDescent="0.2">
      <c r="D2961" s="130" t="str">
        <f>IF(ISBLANK(A2961),"",VLOOKUP(A2961,'Tabla de equipos'!$B$3:$D$107,3,FALSE))</f>
        <v/>
      </c>
      <c r="F2961" s="132" t="str">
        <f t="shared" si="49"/>
        <v/>
      </c>
    </row>
    <row r="2962" spans="4:6" x14ac:dyDescent="0.2">
      <c r="D2962" s="130" t="str">
        <f>IF(ISBLANK(A2962),"",VLOOKUP(A2962,'Tabla de equipos'!$B$3:$D$107,3,FALSE))</f>
        <v/>
      </c>
      <c r="F2962" s="132" t="str">
        <f t="shared" si="49"/>
        <v/>
      </c>
    </row>
    <row r="2963" spans="4:6" x14ac:dyDescent="0.2">
      <c r="D2963" s="130" t="str">
        <f>IF(ISBLANK(A2963),"",VLOOKUP(A2963,'Tabla de equipos'!$B$3:$D$107,3,FALSE))</f>
        <v/>
      </c>
      <c r="F2963" s="132" t="str">
        <f t="shared" si="49"/>
        <v/>
      </c>
    </row>
    <row r="2964" spans="4:6" x14ac:dyDescent="0.2">
      <c r="D2964" s="130" t="str">
        <f>IF(ISBLANK(A2964),"",VLOOKUP(A2964,'Tabla de equipos'!$B$3:$D$107,3,FALSE))</f>
        <v/>
      </c>
      <c r="F2964" s="132" t="str">
        <f t="shared" si="49"/>
        <v/>
      </c>
    </row>
    <row r="2965" spans="4:6" x14ac:dyDescent="0.2">
      <c r="D2965" s="130" t="str">
        <f>IF(ISBLANK(A2965),"",VLOOKUP(A2965,'Tabla de equipos'!$B$3:$D$107,3,FALSE))</f>
        <v/>
      </c>
      <c r="F2965" s="132" t="str">
        <f t="shared" si="49"/>
        <v/>
      </c>
    </row>
    <row r="2966" spans="4:6" x14ac:dyDescent="0.2">
      <c r="D2966" s="130" t="str">
        <f>IF(ISBLANK(A2966),"",VLOOKUP(A2966,'Tabla de equipos'!$B$3:$D$107,3,FALSE))</f>
        <v/>
      </c>
      <c r="F2966" s="132" t="str">
        <f t="shared" si="49"/>
        <v/>
      </c>
    </row>
    <row r="2967" spans="4:6" x14ac:dyDescent="0.2">
      <c r="D2967" s="130" t="str">
        <f>IF(ISBLANK(A2967),"",VLOOKUP(A2967,'Tabla de equipos'!$B$3:$D$107,3,FALSE))</f>
        <v/>
      </c>
      <c r="F2967" s="132" t="str">
        <f t="shared" si="49"/>
        <v/>
      </c>
    </row>
    <row r="2968" spans="4:6" x14ac:dyDescent="0.2">
      <c r="D2968" s="130" t="str">
        <f>IF(ISBLANK(A2968),"",VLOOKUP(A2968,'Tabla de equipos'!$B$3:$D$107,3,FALSE))</f>
        <v/>
      </c>
      <c r="F2968" s="132" t="str">
        <f t="shared" si="49"/>
        <v/>
      </c>
    </row>
    <row r="2969" spans="4:6" x14ac:dyDescent="0.2">
      <c r="D2969" s="130" t="str">
        <f>IF(ISBLANK(A2969),"",VLOOKUP(A2969,'Tabla de equipos'!$B$3:$D$107,3,FALSE))</f>
        <v/>
      </c>
      <c r="F2969" s="132" t="str">
        <f t="shared" si="49"/>
        <v/>
      </c>
    </row>
    <row r="2970" spans="4:6" x14ac:dyDescent="0.2">
      <c r="D2970" s="130" t="str">
        <f>IF(ISBLANK(A2970),"",VLOOKUP(A2970,'Tabla de equipos'!$B$3:$D$107,3,FALSE))</f>
        <v/>
      </c>
      <c r="F2970" s="132" t="str">
        <f t="shared" si="49"/>
        <v/>
      </c>
    </row>
    <row r="2971" spans="4:6" x14ac:dyDescent="0.2">
      <c r="D2971" s="130" t="str">
        <f>IF(ISBLANK(A2971),"",VLOOKUP(A2971,'Tabla de equipos'!$B$3:$D$107,3,FALSE))</f>
        <v/>
      </c>
      <c r="F2971" s="132" t="str">
        <f t="shared" si="49"/>
        <v/>
      </c>
    </row>
    <row r="2972" spans="4:6" x14ac:dyDescent="0.2">
      <c r="D2972" s="130" t="str">
        <f>IF(ISBLANK(A2972),"",VLOOKUP(A2972,'Tabla de equipos'!$B$3:$D$107,3,FALSE))</f>
        <v/>
      </c>
      <c r="F2972" s="132" t="str">
        <f t="shared" si="49"/>
        <v/>
      </c>
    </row>
    <row r="2973" spans="4:6" x14ac:dyDescent="0.2">
      <c r="D2973" s="130" t="str">
        <f>IF(ISBLANK(A2973),"",VLOOKUP(A2973,'Tabla de equipos'!$B$3:$D$107,3,FALSE))</f>
        <v/>
      </c>
      <c r="F2973" s="132" t="str">
        <f t="shared" si="49"/>
        <v/>
      </c>
    </row>
    <row r="2974" spans="4:6" x14ac:dyDescent="0.2">
      <c r="D2974" s="130" t="str">
        <f>IF(ISBLANK(A2974),"",VLOOKUP(A2974,'Tabla de equipos'!$B$3:$D$107,3,FALSE))</f>
        <v/>
      </c>
      <c r="F2974" s="132" t="str">
        <f t="shared" si="49"/>
        <v/>
      </c>
    </row>
    <row r="2975" spans="4:6" x14ac:dyDescent="0.2">
      <c r="D2975" s="130" t="str">
        <f>IF(ISBLANK(A2975),"",VLOOKUP(A2975,'Tabla de equipos'!$B$3:$D$107,3,FALSE))</f>
        <v/>
      </c>
      <c r="F2975" s="132" t="str">
        <f t="shared" si="49"/>
        <v/>
      </c>
    </row>
    <row r="2976" spans="4:6" x14ac:dyDescent="0.2">
      <c r="D2976" s="130" t="str">
        <f>IF(ISBLANK(A2976),"",VLOOKUP(A2976,'Tabla de equipos'!$B$3:$D$107,3,FALSE))</f>
        <v/>
      </c>
      <c r="F2976" s="132" t="str">
        <f t="shared" si="49"/>
        <v/>
      </c>
    </row>
    <row r="2977" spans="4:6" x14ac:dyDescent="0.2">
      <c r="D2977" s="130" t="str">
        <f>IF(ISBLANK(A2977),"",VLOOKUP(A2977,'Tabla de equipos'!$B$3:$D$107,3,FALSE))</f>
        <v/>
      </c>
      <c r="F2977" s="132" t="str">
        <f t="shared" si="49"/>
        <v/>
      </c>
    </row>
    <row r="2978" spans="4:6" x14ac:dyDescent="0.2">
      <c r="D2978" s="130" t="str">
        <f>IF(ISBLANK(A2978),"",VLOOKUP(A2978,'Tabla de equipos'!$B$3:$D$107,3,FALSE))</f>
        <v/>
      </c>
      <c r="F2978" s="132" t="str">
        <f t="shared" si="49"/>
        <v/>
      </c>
    </row>
    <row r="2979" spans="4:6" x14ac:dyDescent="0.2">
      <c r="D2979" s="130" t="str">
        <f>IF(ISBLANK(A2979),"",VLOOKUP(A2979,'Tabla de equipos'!$B$3:$D$107,3,FALSE))</f>
        <v/>
      </c>
      <c r="F2979" s="132" t="str">
        <f t="shared" si="49"/>
        <v/>
      </c>
    </row>
    <row r="2980" spans="4:6" x14ac:dyDescent="0.2">
      <c r="D2980" s="130" t="str">
        <f>IF(ISBLANK(A2980),"",VLOOKUP(A2980,'Tabla de equipos'!$B$3:$D$107,3,FALSE))</f>
        <v/>
      </c>
      <c r="F2980" s="132" t="str">
        <f t="shared" si="49"/>
        <v/>
      </c>
    </row>
    <row r="2981" spans="4:6" x14ac:dyDescent="0.2">
      <c r="D2981" s="130" t="str">
        <f>IF(ISBLANK(A2981),"",VLOOKUP(A2981,'Tabla de equipos'!$B$3:$D$107,3,FALSE))</f>
        <v/>
      </c>
      <c r="F2981" s="132" t="str">
        <f t="shared" si="49"/>
        <v/>
      </c>
    </row>
    <row r="2982" spans="4:6" x14ac:dyDescent="0.2">
      <c r="D2982" s="130" t="str">
        <f>IF(ISBLANK(A2982),"",VLOOKUP(A2982,'Tabla de equipos'!$B$3:$D$107,3,FALSE))</f>
        <v/>
      </c>
      <c r="F2982" s="132" t="str">
        <f t="shared" si="49"/>
        <v/>
      </c>
    </row>
    <row r="2983" spans="4:6" x14ac:dyDescent="0.2">
      <c r="D2983" s="130" t="str">
        <f>IF(ISBLANK(A2983),"",VLOOKUP(A2983,'Tabla de equipos'!$B$3:$D$107,3,FALSE))</f>
        <v/>
      </c>
      <c r="F2983" s="132" t="str">
        <f t="shared" si="49"/>
        <v/>
      </c>
    </row>
    <row r="2984" spans="4:6" x14ac:dyDescent="0.2">
      <c r="D2984" s="130" t="str">
        <f>IF(ISBLANK(A2984),"",VLOOKUP(A2984,'Tabla de equipos'!$B$3:$D$107,3,FALSE))</f>
        <v/>
      </c>
      <c r="F2984" s="132" t="str">
        <f t="shared" si="49"/>
        <v/>
      </c>
    </row>
    <row r="2985" spans="4:6" x14ac:dyDescent="0.2">
      <c r="D2985" s="130" t="str">
        <f>IF(ISBLANK(A2985),"",VLOOKUP(A2985,'Tabla de equipos'!$B$3:$D$107,3,FALSE))</f>
        <v/>
      </c>
      <c r="F2985" s="132" t="str">
        <f t="shared" ref="F2985:F3048" si="50">IF(AND(E2985="",A2985=""),"",IF(AND(A2985&lt;&gt;"",E2985=""),"Falta incluir unidades",IF(AND(A2985&lt;&gt;"",E2985&gt;0),"","Falta elegir equipo/soporte")))</f>
        <v/>
      </c>
    </row>
    <row r="2986" spans="4:6" x14ac:dyDescent="0.2">
      <c r="D2986" s="130" t="str">
        <f>IF(ISBLANK(A2986),"",VLOOKUP(A2986,'Tabla de equipos'!$B$3:$D$107,3,FALSE))</f>
        <v/>
      </c>
      <c r="F2986" s="132" t="str">
        <f t="shared" si="50"/>
        <v/>
      </c>
    </row>
    <row r="2987" spans="4:6" x14ac:dyDescent="0.2">
      <c r="D2987" s="130" t="str">
        <f>IF(ISBLANK(A2987),"",VLOOKUP(A2987,'Tabla de equipos'!$B$3:$D$107,3,FALSE))</f>
        <v/>
      </c>
      <c r="F2987" s="132" t="str">
        <f t="shared" si="50"/>
        <v/>
      </c>
    </row>
    <row r="2988" spans="4:6" x14ac:dyDescent="0.2">
      <c r="D2988" s="130" t="str">
        <f>IF(ISBLANK(A2988),"",VLOOKUP(A2988,'Tabla de equipos'!$B$3:$D$107,3,FALSE))</f>
        <v/>
      </c>
      <c r="F2988" s="132" t="str">
        <f t="shared" si="50"/>
        <v/>
      </c>
    </row>
    <row r="2989" spans="4:6" x14ac:dyDescent="0.2">
      <c r="D2989" s="130" t="str">
        <f>IF(ISBLANK(A2989),"",VLOOKUP(A2989,'Tabla de equipos'!$B$3:$D$107,3,FALSE))</f>
        <v/>
      </c>
      <c r="F2989" s="132" t="str">
        <f t="shared" si="50"/>
        <v/>
      </c>
    </row>
    <row r="2990" spans="4:6" x14ac:dyDescent="0.2">
      <c r="D2990" s="130" t="str">
        <f>IF(ISBLANK(A2990),"",VLOOKUP(A2990,'Tabla de equipos'!$B$3:$D$107,3,FALSE))</f>
        <v/>
      </c>
      <c r="F2990" s="132" t="str">
        <f t="shared" si="50"/>
        <v/>
      </c>
    </row>
    <row r="2991" spans="4:6" x14ac:dyDescent="0.2">
      <c r="D2991" s="130" t="str">
        <f>IF(ISBLANK(A2991),"",VLOOKUP(A2991,'Tabla de equipos'!$B$3:$D$107,3,FALSE))</f>
        <v/>
      </c>
      <c r="F2991" s="132" t="str">
        <f t="shared" si="50"/>
        <v/>
      </c>
    </row>
    <row r="2992" spans="4:6" x14ac:dyDescent="0.2">
      <c r="D2992" s="130" t="str">
        <f>IF(ISBLANK(A2992),"",VLOOKUP(A2992,'Tabla de equipos'!$B$3:$D$107,3,FALSE))</f>
        <v/>
      </c>
      <c r="F2992" s="132" t="str">
        <f t="shared" si="50"/>
        <v/>
      </c>
    </row>
    <row r="2993" spans="4:6" x14ac:dyDescent="0.2">
      <c r="D2993" s="130" t="str">
        <f>IF(ISBLANK(A2993),"",VLOOKUP(A2993,'Tabla de equipos'!$B$3:$D$107,3,FALSE))</f>
        <v/>
      </c>
      <c r="F2993" s="132" t="str">
        <f t="shared" si="50"/>
        <v/>
      </c>
    </row>
    <row r="2994" spans="4:6" x14ac:dyDescent="0.2">
      <c r="D2994" s="130" t="str">
        <f>IF(ISBLANK(A2994),"",VLOOKUP(A2994,'Tabla de equipos'!$B$3:$D$107,3,FALSE))</f>
        <v/>
      </c>
      <c r="F2994" s="132" t="str">
        <f t="shared" si="50"/>
        <v/>
      </c>
    </row>
    <row r="2995" spans="4:6" x14ac:dyDescent="0.2">
      <c r="D2995" s="130" t="str">
        <f>IF(ISBLANK(A2995),"",VLOOKUP(A2995,'Tabla de equipos'!$B$3:$D$107,3,FALSE))</f>
        <v/>
      </c>
      <c r="F2995" s="132" t="str">
        <f t="shared" si="50"/>
        <v/>
      </c>
    </row>
    <row r="2996" spans="4:6" x14ac:dyDescent="0.2">
      <c r="D2996" s="130" t="str">
        <f>IF(ISBLANK(A2996),"",VLOOKUP(A2996,'Tabla de equipos'!$B$3:$D$107,3,FALSE))</f>
        <v/>
      </c>
      <c r="F2996" s="132" t="str">
        <f t="shared" si="50"/>
        <v/>
      </c>
    </row>
    <row r="2997" spans="4:6" x14ac:dyDescent="0.2">
      <c r="D2997" s="130" t="str">
        <f>IF(ISBLANK(A2997),"",VLOOKUP(A2997,'Tabla de equipos'!$B$3:$D$107,3,FALSE))</f>
        <v/>
      </c>
      <c r="F2997" s="132" t="str">
        <f t="shared" si="50"/>
        <v/>
      </c>
    </row>
    <row r="2998" spans="4:6" x14ac:dyDescent="0.2">
      <c r="D2998" s="130" t="str">
        <f>IF(ISBLANK(A2998),"",VLOOKUP(A2998,'Tabla de equipos'!$B$3:$D$107,3,FALSE))</f>
        <v/>
      </c>
      <c r="F2998" s="132" t="str">
        <f t="shared" si="50"/>
        <v/>
      </c>
    </row>
    <row r="2999" spans="4:6" x14ac:dyDescent="0.2">
      <c r="D2999" s="130" t="str">
        <f>IF(ISBLANK(A2999),"",VLOOKUP(A2999,'Tabla de equipos'!$B$3:$D$107,3,FALSE))</f>
        <v/>
      </c>
      <c r="F2999" s="132" t="str">
        <f t="shared" si="50"/>
        <v/>
      </c>
    </row>
    <row r="3000" spans="4:6" x14ac:dyDescent="0.2">
      <c r="D3000" s="130" t="str">
        <f>IF(ISBLANK(A3000),"",VLOOKUP(A3000,'Tabla de equipos'!$B$3:$D$107,3,FALSE))</f>
        <v/>
      </c>
      <c r="F3000" s="132" t="str">
        <f t="shared" si="50"/>
        <v/>
      </c>
    </row>
    <row r="3001" spans="4:6" x14ac:dyDescent="0.2">
      <c r="D3001" s="130" t="str">
        <f>IF(ISBLANK(A3001),"",VLOOKUP(A3001,'Tabla de equipos'!$B$3:$D$107,3,FALSE))</f>
        <v/>
      </c>
      <c r="F3001" s="132" t="str">
        <f t="shared" si="50"/>
        <v/>
      </c>
    </row>
    <row r="3002" spans="4:6" x14ac:dyDescent="0.2">
      <c r="D3002" s="130" t="str">
        <f>IF(ISBLANK(A3002),"",VLOOKUP(A3002,'Tabla de equipos'!$B$3:$D$107,3,FALSE))</f>
        <v/>
      </c>
      <c r="F3002" s="132" t="str">
        <f t="shared" si="50"/>
        <v/>
      </c>
    </row>
    <row r="3003" spans="4:6" x14ac:dyDescent="0.2">
      <c r="D3003" s="130" t="str">
        <f>IF(ISBLANK(A3003),"",VLOOKUP(A3003,'Tabla de equipos'!$B$3:$D$107,3,FALSE))</f>
        <v/>
      </c>
      <c r="F3003" s="132" t="str">
        <f t="shared" si="50"/>
        <v/>
      </c>
    </row>
    <row r="3004" spans="4:6" x14ac:dyDescent="0.2">
      <c r="D3004" s="130" t="str">
        <f>IF(ISBLANK(A3004),"",VLOOKUP(A3004,'Tabla de equipos'!$B$3:$D$107,3,FALSE))</f>
        <v/>
      </c>
      <c r="F3004" s="132" t="str">
        <f t="shared" si="50"/>
        <v/>
      </c>
    </row>
    <row r="3005" spans="4:6" x14ac:dyDescent="0.2">
      <c r="D3005" s="130" t="str">
        <f>IF(ISBLANK(A3005),"",VLOOKUP(A3005,'Tabla de equipos'!$B$3:$D$107,3,FALSE))</f>
        <v/>
      </c>
      <c r="F3005" s="132" t="str">
        <f t="shared" si="50"/>
        <v/>
      </c>
    </row>
    <row r="3006" spans="4:6" x14ac:dyDescent="0.2">
      <c r="D3006" s="130" t="str">
        <f>IF(ISBLANK(A3006),"",VLOOKUP(A3006,'Tabla de equipos'!$B$3:$D$107,3,FALSE))</f>
        <v/>
      </c>
      <c r="F3006" s="132" t="str">
        <f t="shared" si="50"/>
        <v/>
      </c>
    </row>
    <row r="3007" spans="4:6" x14ac:dyDescent="0.2">
      <c r="D3007" s="130" t="str">
        <f>IF(ISBLANK(A3007),"",VLOOKUP(A3007,'Tabla de equipos'!$B$3:$D$107,3,FALSE))</f>
        <v/>
      </c>
      <c r="F3007" s="132" t="str">
        <f t="shared" si="50"/>
        <v/>
      </c>
    </row>
    <row r="3008" spans="4:6" x14ac:dyDescent="0.2">
      <c r="D3008" s="130" t="str">
        <f>IF(ISBLANK(A3008),"",VLOOKUP(A3008,'Tabla de equipos'!$B$3:$D$107,3,FALSE))</f>
        <v/>
      </c>
      <c r="F3008" s="132" t="str">
        <f t="shared" si="50"/>
        <v/>
      </c>
    </row>
    <row r="3009" spans="4:6" x14ac:dyDescent="0.2">
      <c r="D3009" s="130" t="str">
        <f>IF(ISBLANK(A3009),"",VLOOKUP(A3009,'Tabla de equipos'!$B$3:$D$107,3,FALSE))</f>
        <v/>
      </c>
      <c r="F3009" s="132" t="str">
        <f t="shared" si="50"/>
        <v/>
      </c>
    </row>
    <row r="3010" spans="4:6" x14ac:dyDescent="0.2">
      <c r="D3010" s="130" t="str">
        <f>IF(ISBLANK(A3010),"",VLOOKUP(A3010,'Tabla de equipos'!$B$3:$D$107,3,FALSE))</f>
        <v/>
      </c>
      <c r="F3010" s="132" t="str">
        <f t="shared" si="50"/>
        <v/>
      </c>
    </row>
    <row r="3011" spans="4:6" x14ac:dyDescent="0.2">
      <c r="D3011" s="130" t="str">
        <f>IF(ISBLANK(A3011),"",VLOOKUP(A3011,'Tabla de equipos'!$B$3:$D$107,3,FALSE))</f>
        <v/>
      </c>
      <c r="F3011" s="132" t="str">
        <f t="shared" si="50"/>
        <v/>
      </c>
    </row>
    <row r="3012" spans="4:6" x14ac:dyDescent="0.2">
      <c r="D3012" s="130" t="str">
        <f>IF(ISBLANK(A3012),"",VLOOKUP(A3012,'Tabla de equipos'!$B$3:$D$107,3,FALSE))</f>
        <v/>
      </c>
      <c r="F3012" s="132" t="str">
        <f t="shared" si="50"/>
        <v/>
      </c>
    </row>
    <row r="3013" spans="4:6" x14ac:dyDescent="0.2">
      <c r="D3013" s="130" t="str">
        <f>IF(ISBLANK(A3013),"",VLOOKUP(A3013,'Tabla de equipos'!$B$3:$D$107,3,FALSE))</f>
        <v/>
      </c>
      <c r="F3013" s="132" t="str">
        <f t="shared" si="50"/>
        <v/>
      </c>
    </row>
    <row r="3014" spans="4:6" x14ac:dyDescent="0.2">
      <c r="D3014" s="130" t="str">
        <f>IF(ISBLANK(A3014),"",VLOOKUP(A3014,'Tabla de equipos'!$B$3:$D$107,3,FALSE))</f>
        <v/>
      </c>
      <c r="F3014" s="132" t="str">
        <f t="shared" si="50"/>
        <v/>
      </c>
    </row>
    <row r="3015" spans="4:6" x14ac:dyDescent="0.2">
      <c r="D3015" s="130" t="str">
        <f>IF(ISBLANK(A3015),"",VLOOKUP(A3015,'Tabla de equipos'!$B$3:$D$107,3,FALSE))</f>
        <v/>
      </c>
      <c r="F3015" s="132" t="str">
        <f t="shared" si="50"/>
        <v/>
      </c>
    </row>
    <row r="3016" spans="4:6" x14ac:dyDescent="0.2">
      <c r="D3016" s="130" t="str">
        <f>IF(ISBLANK(A3016),"",VLOOKUP(A3016,'Tabla de equipos'!$B$3:$D$107,3,FALSE))</f>
        <v/>
      </c>
      <c r="F3016" s="132" t="str">
        <f t="shared" si="50"/>
        <v/>
      </c>
    </row>
    <row r="3017" spans="4:6" x14ac:dyDescent="0.2">
      <c r="D3017" s="130" t="str">
        <f>IF(ISBLANK(A3017),"",VLOOKUP(A3017,'Tabla de equipos'!$B$3:$D$107,3,FALSE))</f>
        <v/>
      </c>
      <c r="F3017" s="132" t="str">
        <f t="shared" si="50"/>
        <v/>
      </c>
    </row>
    <row r="3018" spans="4:6" x14ac:dyDescent="0.2">
      <c r="D3018" s="130" t="str">
        <f>IF(ISBLANK(A3018),"",VLOOKUP(A3018,'Tabla de equipos'!$B$3:$D$107,3,FALSE))</f>
        <v/>
      </c>
      <c r="F3018" s="132" t="str">
        <f t="shared" si="50"/>
        <v/>
      </c>
    </row>
    <row r="3019" spans="4:6" x14ac:dyDescent="0.2">
      <c r="D3019" s="130" t="str">
        <f>IF(ISBLANK(A3019),"",VLOOKUP(A3019,'Tabla de equipos'!$B$3:$D$107,3,FALSE))</f>
        <v/>
      </c>
      <c r="F3019" s="132" t="str">
        <f t="shared" si="50"/>
        <v/>
      </c>
    </row>
    <row r="3020" spans="4:6" x14ac:dyDescent="0.2">
      <c r="D3020" s="130" t="str">
        <f>IF(ISBLANK(A3020),"",VLOOKUP(A3020,'Tabla de equipos'!$B$3:$D$107,3,FALSE))</f>
        <v/>
      </c>
      <c r="F3020" s="132" t="str">
        <f t="shared" si="50"/>
        <v/>
      </c>
    </row>
    <row r="3021" spans="4:6" x14ac:dyDescent="0.2">
      <c r="D3021" s="130" t="str">
        <f>IF(ISBLANK(A3021),"",VLOOKUP(A3021,'Tabla de equipos'!$B$3:$D$107,3,FALSE))</f>
        <v/>
      </c>
      <c r="F3021" s="132" t="str">
        <f t="shared" si="50"/>
        <v/>
      </c>
    </row>
    <row r="3022" spans="4:6" x14ac:dyDescent="0.2">
      <c r="D3022" s="130" t="str">
        <f>IF(ISBLANK(A3022),"",VLOOKUP(A3022,'Tabla de equipos'!$B$3:$D$107,3,FALSE))</f>
        <v/>
      </c>
      <c r="F3022" s="132" t="str">
        <f t="shared" si="50"/>
        <v/>
      </c>
    </row>
    <row r="3023" spans="4:6" x14ac:dyDescent="0.2">
      <c r="D3023" s="130" t="str">
        <f>IF(ISBLANK(A3023),"",VLOOKUP(A3023,'Tabla de equipos'!$B$3:$D$107,3,FALSE))</f>
        <v/>
      </c>
      <c r="F3023" s="132" t="str">
        <f t="shared" si="50"/>
        <v/>
      </c>
    </row>
    <row r="3024" spans="4:6" x14ac:dyDescent="0.2">
      <c r="D3024" s="130" t="str">
        <f>IF(ISBLANK(A3024),"",VLOOKUP(A3024,'Tabla de equipos'!$B$3:$D$107,3,FALSE))</f>
        <v/>
      </c>
      <c r="F3024" s="132" t="str">
        <f t="shared" si="50"/>
        <v/>
      </c>
    </row>
    <row r="3025" spans="4:6" x14ac:dyDescent="0.2">
      <c r="D3025" s="130" t="str">
        <f>IF(ISBLANK(A3025),"",VLOOKUP(A3025,'Tabla de equipos'!$B$3:$D$107,3,FALSE))</f>
        <v/>
      </c>
      <c r="F3025" s="132" t="str">
        <f t="shared" si="50"/>
        <v/>
      </c>
    </row>
    <row r="3026" spans="4:6" x14ac:dyDescent="0.2">
      <c r="D3026" s="130" t="str">
        <f>IF(ISBLANK(A3026),"",VLOOKUP(A3026,'Tabla de equipos'!$B$3:$D$107,3,FALSE))</f>
        <v/>
      </c>
      <c r="F3026" s="132" t="str">
        <f t="shared" si="50"/>
        <v/>
      </c>
    </row>
    <row r="3027" spans="4:6" x14ac:dyDescent="0.2">
      <c r="D3027" s="130" t="str">
        <f>IF(ISBLANK(A3027),"",VLOOKUP(A3027,'Tabla de equipos'!$B$3:$D$107,3,FALSE))</f>
        <v/>
      </c>
      <c r="F3027" s="132" t="str">
        <f t="shared" si="50"/>
        <v/>
      </c>
    </row>
    <row r="3028" spans="4:6" x14ac:dyDescent="0.2">
      <c r="D3028" s="130" t="str">
        <f>IF(ISBLANK(A3028),"",VLOOKUP(A3028,'Tabla de equipos'!$B$3:$D$107,3,FALSE))</f>
        <v/>
      </c>
      <c r="F3028" s="132" t="str">
        <f t="shared" si="50"/>
        <v/>
      </c>
    </row>
    <row r="3029" spans="4:6" x14ac:dyDescent="0.2">
      <c r="D3029" s="130" t="str">
        <f>IF(ISBLANK(A3029),"",VLOOKUP(A3029,'Tabla de equipos'!$B$3:$D$107,3,FALSE))</f>
        <v/>
      </c>
      <c r="F3029" s="132" t="str">
        <f t="shared" si="50"/>
        <v/>
      </c>
    </row>
    <row r="3030" spans="4:6" x14ac:dyDescent="0.2">
      <c r="D3030" s="130" t="str">
        <f>IF(ISBLANK(A3030),"",VLOOKUP(A3030,'Tabla de equipos'!$B$3:$D$107,3,FALSE))</f>
        <v/>
      </c>
      <c r="F3030" s="132" t="str">
        <f t="shared" si="50"/>
        <v/>
      </c>
    </row>
    <row r="3031" spans="4:6" x14ac:dyDescent="0.2">
      <c r="D3031" s="130" t="str">
        <f>IF(ISBLANK(A3031),"",VLOOKUP(A3031,'Tabla de equipos'!$B$3:$D$107,3,FALSE))</f>
        <v/>
      </c>
      <c r="F3031" s="132" t="str">
        <f t="shared" si="50"/>
        <v/>
      </c>
    </row>
    <row r="3032" spans="4:6" x14ac:dyDescent="0.2">
      <c r="D3032" s="130" t="str">
        <f>IF(ISBLANK(A3032),"",VLOOKUP(A3032,'Tabla de equipos'!$B$3:$D$107,3,FALSE))</f>
        <v/>
      </c>
      <c r="F3032" s="132" t="str">
        <f t="shared" si="50"/>
        <v/>
      </c>
    </row>
    <row r="3033" spans="4:6" x14ac:dyDescent="0.2">
      <c r="D3033" s="130" t="str">
        <f>IF(ISBLANK(A3033),"",VLOOKUP(A3033,'Tabla de equipos'!$B$3:$D$107,3,FALSE))</f>
        <v/>
      </c>
      <c r="F3033" s="132" t="str">
        <f t="shared" si="50"/>
        <v/>
      </c>
    </row>
    <row r="3034" spans="4:6" x14ac:dyDescent="0.2">
      <c r="D3034" s="130" t="str">
        <f>IF(ISBLANK(A3034),"",VLOOKUP(A3034,'Tabla de equipos'!$B$3:$D$107,3,FALSE))</f>
        <v/>
      </c>
      <c r="F3034" s="132" t="str">
        <f t="shared" si="50"/>
        <v/>
      </c>
    </row>
    <row r="3035" spans="4:6" x14ac:dyDescent="0.2">
      <c r="D3035" s="130" t="str">
        <f>IF(ISBLANK(A3035),"",VLOOKUP(A3035,'Tabla de equipos'!$B$3:$D$107,3,FALSE))</f>
        <v/>
      </c>
      <c r="F3035" s="132" t="str">
        <f t="shared" si="50"/>
        <v/>
      </c>
    </row>
    <row r="3036" spans="4:6" x14ac:dyDescent="0.2">
      <c r="D3036" s="130" t="str">
        <f>IF(ISBLANK(A3036),"",VLOOKUP(A3036,'Tabla de equipos'!$B$3:$D$107,3,FALSE))</f>
        <v/>
      </c>
      <c r="F3036" s="132" t="str">
        <f t="shared" si="50"/>
        <v/>
      </c>
    </row>
    <row r="3037" spans="4:6" x14ac:dyDescent="0.2">
      <c r="D3037" s="130" t="str">
        <f>IF(ISBLANK(A3037),"",VLOOKUP(A3037,'Tabla de equipos'!$B$3:$D$107,3,FALSE))</f>
        <v/>
      </c>
      <c r="F3037" s="132" t="str">
        <f t="shared" si="50"/>
        <v/>
      </c>
    </row>
    <row r="3038" spans="4:6" x14ac:dyDescent="0.2">
      <c r="D3038" s="130" t="str">
        <f>IF(ISBLANK(A3038),"",VLOOKUP(A3038,'Tabla de equipos'!$B$3:$D$107,3,FALSE))</f>
        <v/>
      </c>
      <c r="F3038" s="132" t="str">
        <f t="shared" si="50"/>
        <v/>
      </c>
    </row>
    <row r="3039" spans="4:6" x14ac:dyDescent="0.2">
      <c r="D3039" s="130" t="str">
        <f>IF(ISBLANK(A3039),"",VLOOKUP(A3039,'Tabla de equipos'!$B$3:$D$107,3,FALSE))</f>
        <v/>
      </c>
      <c r="F3039" s="132" t="str">
        <f t="shared" si="50"/>
        <v/>
      </c>
    </row>
    <row r="3040" spans="4:6" x14ac:dyDescent="0.2">
      <c r="D3040" s="130" t="str">
        <f>IF(ISBLANK(A3040),"",VLOOKUP(A3040,'Tabla de equipos'!$B$3:$D$107,3,FALSE))</f>
        <v/>
      </c>
      <c r="F3040" s="132" t="str">
        <f t="shared" si="50"/>
        <v/>
      </c>
    </row>
    <row r="3041" spans="4:6" x14ac:dyDescent="0.2">
      <c r="D3041" s="130" t="str">
        <f>IF(ISBLANK(A3041),"",VLOOKUP(A3041,'Tabla de equipos'!$B$3:$D$107,3,FALSE))</f>
        <v/>
      </c>
      <c r="F3041" s="132" t="str">
        <f t="shared" si="50"/>
        <v/>
      </c>
    </row>
    <row r="3042" spans="4:6" x14ac:dyDescent="0.2">
      <c r="D3042" s="130" t="str">
        <f>IF(ISBLANK(A3042),"",VLOOKUP(A3042,'Tabla de equipos'!$B$3:$D$107,3,FALSE))</f>
        <v/>
      </c>
      <c r="F3042" s="132" t="str">
        <f t="shared" si="50"/>
        <v/>
      </c>
    </row>
    <row r="3043" spans="4:6" x14ac:dyDescent="0.2">
      <c r="D3043" s="130" t="str">
        <f>IF(ISBLANK(A3043),"",VLOOKUP(A3043,'Tabla de equipos'!$B$3:$D$107,3,FALSE))</f>
        <v/>
      </c>
      <c r="F3043" s="132" t="str">
        <f t="shared" si="50"/>
        <v/>
      </c>
    </row>
    <row r="3044" spans="4:6" x14ac:dyDescent="0.2">
      <c r="D3044" s="130" t="str">
        <f>IF(ISBLANK(A3044),"",VLOOKUP(A3044,'Tabla de equipos'!$B$3:$D$107,3,FALSE))</f>
        <v/>
      </c>
      <c r="F3044" s="132" t="str">
        <f t="shared" si="50"/>
        <v/>
      </c>
    </row>
    <row r="3045" spans="4:6" x14ac:dyDescent="0.2">
      <c r="D3045" s="130" t="str">
        <f>IF(ISBLANK(A3045),"",VLOOKUP(A3045,'Tabla de equipos'!$B$3:$D$107,3,FALSE))</f>
        <v/>
      </c>
      <c r="F3045" s="132" t="str">
        <f t="shared" si="50"/>
        <v/>
      </c>
    </row>
    <row r="3046" spans="4:6" x14ac:dyDescent="0.2">
      <c r="D3046" s="130" t="str">
        <f>IF(ISBLANK(A3046),"",VLOOKUP(A3046,'Tabla de equipos'!$B$3:$D$107,3,FALSE))</f>
        <v/>
      </c>
      <c r="F3046" s="132" t="str">
        <f t="shared" si="50"/>
        <v/>
      </c>
    </row>
    <row r="3047" spans="4:6" x14ac:dyDescent="0.2">
      <c r="D3047" s="130" t="str">
        <f>IF(ISBLANK(A3047),"",VLOOKUP(A3047,'Tabla de equipos'!$B$3:$D$107,3,FALSE))</f>
        <v/>
      </c>
      <c r="F3047" s="132" t="str">
        <f t="shared" si="50"/>
        <v/>
      </c>
    </row>
    <row r="3048" spans="4:6" x14ac:dyDescent="0.2">
      <c r="D3048" s="130" t="str">
        <f>IF(ISBLANK(A3048),"",VLOOKUP(A3048,'Tabla de equipos'!$B$3:$D$107,3,FALSE))</f>
        <v/>
      </c>
      <c r="F3048" s="132" t="str">
        <f t="shared" si="50"/>
        <v/>
      </c>
    </row>
    <row r="3049" spans="4:6" x14ac:dyDescent="0.2">
      <c r="D3049" s="130" t="str">
        <f>IF(ISBLANK(A3049),"",VLOOKUP(A3049,'Tabla de equipos'!$B$3:$D$107,3,FALSE))</f>
        <v/>
      </c>
      <c r="F3049" s="132" t="str">
        <f t="shared" ref="F3049:F3112" si="51">IF(AND(E3049="",A3049=""),"",IF(AND(A3049&lt;&gt;"",E3049=""),"Falta incluir unidades",IF(AND(A3049&lt;&gt;"",E3049&gt;0),"","Falta elegir equipo/soporte")))</f>
        <v/>
      </c>
    </row>
    <row r="3050" spans="4:6" x14ac:dyDescent="0.2">
      <c r="D3050" s="130" t="str">
        <f>IF(ISBLANK(A3050),"",VLOOKUP(A3050,'Tabla de equipos'!$B$3:$D$107,3,FALSE))</f>
        <v/>
      </c>
      <c r="F3050" s="132" t="str">
        <f t="shared" si="51"/>
        <v/>
      </c>
    </row>
    <row r="3051" spans="4:6" x14ac:dyDescent="0.2">
      <c r="D3051" s="130" t="str">
        <f>IF(ISBLANK(A3051),"",VLOOKUP(A3051,'Tabla de equipos'!$B$3:$D$107,3,FALSE))</f>
        <v/>
      </c>
      <c r="F3051" s="132" t="str">
        <f t="shared" si="51"/>
        <v/>
      </c>
    </row>
    <row r="3052" spans="4:6" x14ac:dyDescent="0.2">
      <c r="D3052" s="130" t="str">
        <f>IF(ISBLANK(A3052),"",VLOOKUP(A3052,'Tabla de equipos'!$B$3:$D$107,3,FALSE))</f>
        <v/>
      </c>
      <c r="F3052" s="132" t="str">
        <f t="shared" si="51"/>
        <v/>
      </c>
    </row>
    <row r="3053" spans="4:6" x14ac:dyDescent="0.2">
      <c r="D3053" s="130" t="str">
        <f>IF(ISBLANK(A3053),"",VLOOKUP(A3053,'Tabla de equipos'!$B$3:$D$107,3,FALSE))</f>
        <v/>
      </c>
      <c r="F3053" s="132" t="str">
        <f t="shared" si="51"/>
        <v/>
      </c>
    </row>
    <row r="3054" spans="4:6" x14ac:dyDescent="0.2">
      <c r="D3054" s="130" t="str">
        <f>IF(ISBLANK(A3054),"",VLOOKUP(A3054,'Tabla de equipos'!$B$3:$D$107,3,FALSE))</f>
        <v/>
      </c>
      <c r="F3054" s="132" t="str">
        <f t="shared" si="51"/>
        <v/>
      </c>
    </row>
    <row r="3055" spans="4:6" x14ac:dyDescent="0.2">
      <c r="D3055" s="130" t="str">
        <f>IF(ISBLANK(A3055),"",VLOOKUP(A3055,'Tabla de equipos'!$B$3:$D$107,3,FALSE))</f>
        <v/>
      </c>
      <c r="F3055" s="132" t="str">
        <f t="shared" si="51"/>
        <v/>
      </c>
    </row>
    <row r="3056" spans="4:6" x14ac:dyDescent="0.2">
      <c r="D3056" s="130" t="str">
        <f>IF(ISBLANK(A3056),"",VLOOKUP(A3056,'Tabla de equipos'!$B$3:$D$107,3,FALSE))</f>
        <v/>
      </c>
      <c r="F3056" s="132" t="str">
        <f t="shared" si="51"/>
        <v/>
      </c>
    </row>
    <row r="3057" spans="4:6" x14ac:dyDescent="0.2">
      <c r="D3057" s="130" t="str">
        <f>IF(ISBLANK(A3057),"",VLOOKUP(A3057,'Tabla de equipos'!$B$3:$D$107,3,FALSE))</f>
        <v/>
      </c>
      <c r="F3057" s="132" t="str">
        <f t="shared" si="51"/>
        <v/>
      </c>
    </row>
    <row r="3058" spans="4:6" x14ac:dyDescent="0.2">
      <c r="D3058" s="130" t="str">
        <f>IF(ISBLANK(A3058),"",VLOOKUP(A3058,'Tabla de equipos'!$B$3:$D$107,3,FALSE))</f>
        <v/>
      </c>
      <c r="F3058" s="132" t="str">
        <f t="shared" si="51"/>
        <v/>
      </c>
    </row>
    <row r="3059" spans="4:6" x14ac:dyDescent="0.2">
      <c r="D3059" s="130" t="str">
        <f>IF(ISBLANK(A3059),"",VLOOKUP(A3059,'Tabla de equipos'!$B$3:$D$107,3,FALSE))</f>
        <v/>
      </c>
      <c r="F3059" s="132" t="str">
        <f t="shared" si="51"/>
        <v/>
      </c>
    </row>
    <row r="3060" spans="4:6" x14ac:dyDescent="0.2">
      <c r="D3060" s="130" t="str">
        <f>IF(ISBLANK(A3060),"",VLOOKUP(A3060,'Tabla de equipos'!$B$3:$D$107,3,FALSE))</f>
        <v/>
      </c>
      <c r="F3060" s="132" t="str">
        <f t="shared" si="51"/>
        <v/>
      </c>
    </row>
    <row r="3061" spans="4:6" x14ac:dyDescent="0.2">
      <c r="D3061" s="130" t="str">
        <f>IF(ISBLANK(A3061),"",VLOOKUP(A3061,'Tabla de equipos'!$B$3:$D$107,3,FALSE))</f>
        <v/>
      </c>
      <c r="F3061" s="132" t="str">
        <f t="shared" si="51"/>
        <v/>
      </c>
    </row>
    <row r="3062" spans="4:6" x14ac:dyDescent="0.2">
      <c r="D3062" s="130" t="str">
        <f>IF(ISBLANK(A3062),"",VLOOKUP(A3062,'Tabla de equipos'!$B$3:$D$107,3,FALSE))</f>
        <v/>
      </c>
      <c r="F3062" s="132" t="str">
        <f t="shared" si="51"/>
        <v/>
      </c>
    </row>
    <row r="3063" spans="4:6" x14ac:dyDescent="0.2">
      <c r="D3063" s="130" t="str">
        <f>IF(ISBLANK(A3063),"",VLOOKUP(A3063,'Tabla de equipos'!$B$3:$D$107,3,FALSE))</f>
        <v/>
      </c>
      <c r="F3063" s="132" t="str">
        <f t="shared" si="51"/>
        <v/>
      </c>
    </row>
    <row r="3064" spans="4:6" x14ac:dyDescent="0.2">
      <c r="D3064" s="130" t="str">
        <f>IF(ISBLANK(A3064),"",VLOOKUP(A3064,'Tabla de equipos'!$B$3:$D$107,3,FALSE))</f>
        <v/>
      </c>
      <c r="F3064" s="132" t="str">
        <f t="shared" si="51"/>
        <v/>
      </c>
    </row>
    <row r="3065" spans="4:6" x14ac:dyDescent="0.2">
      <c r="D3065" s="130" t="str">
        <f>IF(ISBLANK(A3065),"",VLOOKUP(A3065,'Tabla de equipos'!$B$3:$D$107,3,FALSE))</f>
        <v/>
      </c>
      <c r="F3065" s="132" t="str">
        <f t="shared" si="51"/>
        <v/>
      </c>
    </row>
    <row r="3066" spans="4:6" x14ac:dyDescent="0.2">
      <c r="D3066" s="130" t="str">
        <f>IF(ISBLANK(A3066),"",VLOOKUP(A3066,'Tabla de equipos'!$B$3:$D$107,3,FALSE))</f>
        <v/>
      </c>
      <c r="F3066" s="132" t="str">
        <f t="shared" si="51"/>
        <v/>
      </c>
    </row>
    <row r="3067" spans="4:6" x14ac:dyDescent="0.2">
      <c r="D3067" s="130" t="str">
        <f>IF(ISBLANK(A3067),"",VLOOKUP(A3067,'Tabla de equipos'!$B$3:$D$107,3,FALSE))</f>
        <v/>
      </c>
      <c r="F3067" s="132" t="str">
        <f t="shared" si="51"/>
        <v/>
      </c>
    </row>
    <row r="3068" spans="4:6" x14ac:dyDescent="0.2">
      <c r="D3068" s="130" t="str">
        <f>IF(ISBLANK(A3068),"",VLOOKUP(A3068,'Tabla de equipos'!$B$3:$D$107,3,FALSE))</f>
        <v/>
      </c>
      <c r="F3068" s="132" t="str">
        <f t="shared" si="51"/>
        <v/>
      </c>
    </row>
    <row r="3069" spans="4:6" x14ac:dyDescent="0.2">
      <c r="D3069" s="130" t="str">
        <f>IF(ISBLANK(A3069),"",VLOOKUP(A3069,'Tabla de equipos'!$B$3:$D$107,3,FALSE))</f>
        <v/>
      </c>
      <c r="F3069" s="132" t="str">
        <f t="shared" si="51"/>
        <v/>
      </c>
    </row>
    <row r="3070" spans="4:6" x14ac:dyDescent="0.2">
      <c r="D3070" s="130" t="str">
        <f>IF(ISBLANK(A3070),"",VLOOKUP(A3070,'Tabla de equipos'!$B$3:$D$107,3,FALSE))</f>
        <v/>
      </c>
      <c r="F3070" s="132" t="str">
        <f t="shared" si="51"/>
        <v/>
      </c>
    </row>
    <row r="3071" spans="4:6" x14ac:dyDescent="0.2">
      <c r="D3071" s="130" t="str">
        <f>IF(ISBLANK(A3071),"",VLOOKUP(A3071,'Tabla de equipos'!$B$3:$D$107,3,FALSE))</f>
        <v/>
      </c>
      <c r="F3071" s="132" t="str">
        <f t="shared" si="51"/>
        <v/>
      </c>
    </row>
    <row r="3072" spans="4:6" x14ac:dyDescent="0.2">
      <c r="D3072" s="130" t="str">
        <f>IF(ISBLANK(A3072),"",VLOOKUP(A3072,'Tabla de equipos'!$B$3:$D$107,3,FALSE))</f>
        <v/>
      </c>
      <c r="F3072" s="132" t="str">
        <f t="shared" si="51"/>
        <v/>
      </c>
    </row>
    <row r="3073" spans="4:6" x14ac:dyDescent="0.2">
      <c r="D3073" s="130" t="str">
        <f>IF(ISBLANK(A3073),"",VLOOKUP(A3073,'Tabla de equipos'!$B$3:$D$107,3,FALSE))</f>
        <v/>
      </c>
      <c r="F3073" s="132" t="str">
        <f t="shared" si="51"/>
        <v/>
      </c>
    </row>
    <row r="3074" spans="4:6" x14ac:dyDescent="0.2">
      <c r="D3074" s="130" t="str">
        <f>IF(ISBLANK(A3074),"",VLOOKUP(A3074,'Tabla de equipos'!$B$3:$D$107,3,FALSE))</f>
        <v/>
      </c>
      <c r="F3074" s="132" t="str">
        <f t="shared" si="51"/>
        <v/>
      </c>
    </row>
    <row r="3075" spans="4:6" x14ac:dyDescent="0.2">
      <c r="D3075" s="130" t="str">
        <f>IF(ISBLANK(A3075),"",VLOOKUP(A3075,'Tabla de equipos'!$B$3:$D$107,3,FALSE))</f>
        <v/>
      </c>
      <c r="F3075" s="132" t="str">
        <f t="shared" si="51"/>
        <v/>
      </c>
    </row>
    <row r="3076" spans="4:6" x14ac:dyDescent="0.2">
      <c r="D3076" s="130" t="str">
        <f>IF(ISBLANK(A3076),"",VLOOKUP(A3076,'Tabla de equipos'!$B$3:$D$107,3,FALSE))</f>
        <v/>
      </c>
      <c r="F3076" s="132" t="str">
        <f t="shared" si="51"/>
        <v/>
      </c>
    </row>
    <row r="3077" spans="4:6" x14ac:dyDescent="0.2">
      <c r="D3077" s="130" t="str">
        <f>IF(ISBLANK(A3077),"",VLOOKUP(A3077,'Tabla de equipos'!$B$3:$D$107,3,FALSE))</f>
        <v/>
      </c>
      <c r="F3077" s="132" t="str">
        <f t="shared" si="51"/>
        <v/>
      </c>
    </row>
    <row r="3078" spans="4:6" x14ac:dyDescent="0.2">
      <c r="D3078" s="130" t="str">
        <f>IF(ISBLANK(A3078),"",VLOOKUP(A3078,'Tabla de equipos'!$B$3:$D$107,3,FALSE))</f>
        <v/>
      </c>
      <c r="F3078" s="132" t="str">
        <f t="shared" si="51"/>
        <v/>
      </c>
    </row>
    <row r="3079" spans="4:6" x14ac:dyDescent="0.2">
      <c r="D3079" s="130" t="str">
        <f>IF(ISBLANK(A3079),"",VLOOKUP(A3079,'Tabla de equipos'!$B$3:$D$107,3,FALSE))</f>
        <v/>
      </c>
      <c r="F3079" s="132" t="str">
        <f t="shared" si="51"/>
        <v/>
      </c>
    </row>
    <row r="3080" spans="4:6" x14ac:dyDescent="0.2">
      <c r="D3080" s="130" t="str">
        <f>IF(ISBLANK(A3080),"",VLOOKUP(A3080,'Tabla de equipos'!$B$3:$D$107,3,FALSE))</f>
        <v/>
      </c>
      <c r="F3080" s="132" t="str">
        <f t="shared" si="51"/>
        <v/>
      </c>
    </row>
    <row r="3081" spans="4:6" x14ac:dyDescent="0.2">
      <c r="D3081" s="130" t="str">
        <f>IF(ISBLANK(A3081),"",VLOOKUP(A3081,'Tabla de equipos'!$B$3:$D$107,3,FALSE))</f>
        <v/>
      </c>
      <c r="F3081" s="132" t="str">
        <f t="shared" si="51"/>
        <v/>
      </c>
    </row>
    <row r="3082" spans="4:6" x14ac:dyDescent="0.2">
      <c r="D3082" s="130" t="str">
        <f>IF(ISBLANK(A3082),"",VLOOKUP(A3082,'Tabla de equipos'!$B$3:$D$107,3,FALSE))</f>
        <v/>
      </c>
      <c r="F3082" s="132" t="str">
        <f t="shared" si="51"/>
        <v/>
      </c>
    </row>
    <row r="3083" spans="4:6" x14ac:dyDescent="0.2">
      <c r="D3083" s="130" t="str">
        <f>IF(ISBLANK(A3083),"",VLOOKUP(A3083,'Tabla de equipos'!$B$3:$D$107,3,FALSE))</f>
        <v/>
      </c>
      <c r="F3083" s="132" t="str">
        <f t="shared" si="51"/>
        <v/>
      </c>
    </row>
    <row r="3084" spans="4:6" x14ac:dyDescent="0.2">
      <c r="D3084" s="130" t="str">
        <f>IF(ISBLANK(A3084),"",VLOOKUP(A3084,'Tabla de equipos'!$B$3:$D$107,3,FALSE))</f>
        <v/>
      </c>
      <c r="F3084" s="132" t="str">
        <f t="shared" si="51"/>
        <v/>
      </c>
    </row>
    <row r="3085" spans="4:6" x14ac:dyDescent="0.2">
      <c r="D3085" s="130" t="str">
        <f>IF(ISBLANK(A3085),"",VLOOKUP(A3085,'Tabla de equipos'!$B$3:$D$107,3,FALSE))</f>
        <v/>
      </c>
      <c r="F3085" s="132" t="str">
        <f t="shared" si="51"/>
        <v/>
      </c>
    </row>
    <row r="3086" spans="4:6" x14ac:dyDescent="0.2">
      <c r="D3086" s="130" t="str">
        <f>IF(ISBLANK(A3086),"",VLOOKUP(A3086,'Tabla de equipos'!$B$3:$D$107,3,FALSE))</f>
        <v/>
      </c>
      <c r="F3086" s="132" t="str">
        <f t="shared" si="51"/>
        <v/>
      </c>
    </row>
    <row r="3087" spans="4:6" x14ac:dyDescent="0.2">
      <c r="D3087" s="130" t="str">
        <f>IF(ISBLANK(A3087),"",VLOOKUP(A3087,'Tabla de equipos'!$B$3:$D$107,3,FALSE))</f>
        <v/>
      </c>
      <c r="F3087" s="132" t="str">
        <f t="shared" si="51"/>
        <v/>
      </c>
    </row>
    <row r="3088" spans="4:6" x14ac:dyDescent="0.2">
      <c r="D3088" s="130" t="str">
        <f>IF(ISBLANK(A3088),"",VLOOKUP(A3088,'Tabla de equipos'!$B$3:$D$107,3,FALSE))</f>
        <v/>
      </c>
      <c r="F3088" s="132" t="str">
        <f t="shared" si="51"/>
        <v/>
      </c>
    </row>
    <row r="3089" spans="4:6" x14ac:dyDescent="0.2">
      <c r="D3089" s="130" t="str">
        <f>IF(ISBLANK(A3089),"",VLOOKUP(A3089,'Tabla de equipos'!$B$3:$D$107,3,FALSE))</f>
        <v/>
      </c>
      <c r="F3089" s="132" t="str">
        <f t="shared" si="51"/>
        <v/>
      </c>
    </row>
    <row r="3090" spans="4:6" x14ac:dyDescent="0.2">
      <c r="D3090" s="130" t="str">
        <f>IF(ISBLANK(A3090),"",VLOOKUP(A3090,'Tabla de equipos'!$B$3:$D$107,3,FALSE))</f>
        <v/>
      </c>
      <c r="F3090" s="132" t="str">
        <f t="shared" si="51"/>
        <v/>
      </c>
    </row>
    <row r="3091" spans="4:6" x14ac:dyDescent="0.2">
      <c r="D3091" s="130" t="str">
        <f>IF(ISBLANK(A3091),"",VLOOKUP(A3091,'Tabla de equipos'!$B$3:$D$107,3,FALSE))</f>
        <v/>
      </c>
      <c r="F3091" s="132" t="str">
        <f t="shared" si="51"/>
        <v/>
      </c>
    </row>
    <row r="3092" spans="4:6" x14ac:dyDescent="0.2">
      <c r="D3092" s="130" t="str">
        <f>IF(ISBLANK(A3092),"",VLOOKUP(A3092,'Tabla de equipos'!$B$3:$D$107,3,FALSE))</f>
        <v/>
      </c>
      <c r="F3092" s="132" t="str">
        <f t="shared" si="51"/>
        <v/>
      </c>
    </row>
    <row r="3093" spans="4:6" x14ac:dyDescent="0.2">
      <c r="D3093" s="130" t="str">
        <f>IF(ISBLANK(A3093),"",VLOOKUP(A3093,'Tabla de equipos'!$B$3:$D$107,3,FALSE))</f>
        <v/>
      </c>
      <c r="F3093" s="132" t="str">
        <f t="shared" si="51"/>
        <v/>
      </c>
    </row>
    <row r="3094" spans="4:6" x14ac:dyDescent="0.2">
      <c r="D3094" s="130" t="str">
        <f>IF(ISBLANK(A3094),"",VLOOKUP(A3094,'Tabla de equipos'!$B$3:$D$107,3,FALSE))</f>
        <v/>
      </c>
      <c r="F3094" s="132" t="str">
        <f t="shared" si="51"/>
        <v/>
      </c>
    </row>
    <row r="3095" spans="4:6" x14ac:dyDescent="0.2">
      <c r="D3095" s="130" t="str">
        <f>IF(ISBLANK(A3095),"",VLOOKUP(A3095,'Tabla de equipos'!$B$3:$D$107,3,FALSE))</f>
        <v/>
      </c>
      <c r="F3095" s="132" t="str">
        <f t="shared" si="51"/>
        <v/>
      </c>
    </row>
    <row r="3096" spans="4:6" x14ac:dyDescent="0.2">
      <c r="D3096" s="130" t="str">
        <f>IF(ISBLANK(A3096),"",VLOOKUP(A3096,'Tabla de equipos'!$B$3:$D$107,3,FALSE))</f>
        <v/>
      </c>
      <c r="F3096" s="132" t="str">
        <f t="shared" si="51"/>
        <v/>
      </c>
    </row>
    <row r="3097" spans="4:6" x14ac:dyDescent="0.2">
      <c r="D3097" s="130" t="str">
        <f>IF(ISBLANK(A3097),"",VLOOKUP(A3097,'Tabla de equipos'!$B$3:$D$107,3,FALSE))</f>
        <v/>
      </c>
      <c r="F3097" s="132" t="str">
        <f t="shared" si="51"/>
        <v/>
      </c>
    </row>
    <row r="3098" spans="4:6" x14ac:dyDescent="0.2">
      <c r="D3098" s="130" t="str">
        <f>IF(ISBLANK(A3098),"",VLOOKUP(A3098,'Tabla de equipos'!$B$3:$D$107,3,FALSE))</f>
        <v/>
      </c>
      <c r="F3098" s="132" t="str">
        <f t="shared" si="51"/>
        <v/>
      </c>
    </row>
    <row r="3099" spans="4:6" x14ac:dyDescent="0.2">
      <c r="D3099" s="130" t="str">
        <f>IF(ISBLANK(A3099),"",VLOOKUP(A3099,'Tabla de equipos'!$B$3:$D$107,3,FALSE))</f>
        <v/>
      </c>
      <c r="F3099" s="132" t="str">
        <f t="shared" si="51"/>
        <v/>
      </c>
    </row>
    <row r="3100" spans="4:6" x14ac:dyDescent="0.2">
      <c r="D3100" s="130" t="str">
        <f>IF(ISBLANK(A3100),"",VLOOKUP(A3100,'Tabla de equipos'!$B$3:$D$107,3,FALSE))</f>
        <v/>
      </c>
      <c r="F3100" s="132" t="str">
        <f t="shared" si="51"/>
        <v/>
      </c>
    </row>
    <row r="3101" spans="4:6" x14ac:dyDescent="0.2">
      <c r="D3101" s="130" t="str">
        <f>IF(ISBLANK(A3101),"",VLOOKUP(A3101,'Tabla de equipos'!$B$3:$D$107,3,FALSE))</f>
        <v/>
      </c>
      <c r="F3101" s="132" t="str">
        <f t="shared" si="51"/>
        <v/>
      </c>
    </row>
    <row r="3102" spans="4:6" x14ac:dyDescent="0.2">
      <c r="D3102" s="130" t="str">
        <f>IF(ISBLANK(A3102),"",VLOOKUP(A3102,'Tabla de equipos'!$B$3:$D$107,3,FALSE))</f>
        <v/>
      </c>
      <c r="F3102" s="132" t="str">
        <f t="shared" si="51"/>
        <v/>
      </c>
    </row>
    <row r="3103" spans="4:6" x14ac:dyDescent="0.2">
      <c r="D3103" s="130" t="str">
        <f>IF(ISBLANK(A3103),"",VLOOKUP(A3103,'Tabla de equipos'!$B$3:$D$107,3,FALSE))</f>
        <v/>
      </c>
      <c r="F3103" s="132" t="str">
        <f t="shared" si="51"/>
        <v/>
      </c>
    </row>
    <row r="3104" spans="4:6" x14ac:dyDescent="0.2">
      <c r="D3104" s="130" t="str">
        <f>IF(ISBLANK(A3104),"",VLOOKUP(A3104,'Tabla de equipos'!$B$3:$D$107,3,FALSE))</f>
        <v/>
      </c>
      <c r="F3104" s="132" t="str">
        <f t="shared" si="51"/>
        <v/>
      </c>
    </row>
    <row r="3105" spans="4:6" x14ac:dyDescent="0.2">
      <c r="D3105" s="130" t="str">
        <f>IF(ISBLANK(A3105),"",VLOOKUP(A3105,'Tabla de equipos'!$B$3:$D$107,3,FALSE))</f>
        <v/>
      </c>
      <c r="F3105" s="132" t="str">
        <f t="shared" si="51"/>
        <v/>
      </c>
    </row>
    <row r="3106" spans="4:6" x14ac:dyDescent="0.2">
      <c r="D3106" s="130" t="str">
        <f>IF(ISBLANK(A3106),"",VLOOKUP(A3106,'Tabla de equipos'!$B$3:$D$107,3,FALSE))</f>
        <v/>
      </c>
      <c r="F3106" s="132" t="str">
        <f t="shared" si="51"/>
        <v/>
      </c>
    </row>
    <row r="3107" spans="4:6" x14ac:dyDescent="0.2">
      <c r="D3107" s="130" t="str">
        <f>IF(ISBLANK(A3107),"",VLOOKUP(A3107,'Tabla de equipos'!$B$3:$D$107,3,FALSE))</f>
        <v/>
      </c>
      <c r="F3107" s="132" t="str">
        <f t="shared" si="51"/>
        <v/>
      </c>
    </row>
    <row r="3108" spans="4:6" x14ac:dyDescent="0.2">
      <c r="D3108" s="130" t="str">
        <f>IF(ISBLANK(A3108),"",VLOOKUP(A3108,'Tabla de equipos'!$B$3:$D$107,3,FALSE))</f>
        <v/>
      </c>
      <c r="F3108" s="132" t="str">
        <f t="shared" si="51"/>
        <v/>
      </c>
    </row>
    <row r="3109" spans="4:6" x14ac:dyDescent="0.2">
      <c r="D3109" s="130" t="str">
        <f>IF(ISBLANK(A3109),"",VLOOKUP(A3109,'Tabla de equipos'!$B$3:$D$107,3,FALSE))</f>
        <v/>
      </c>
      <c r="F3109" s="132" t="str">
        <f t="shared" si="51"/>
        <v/>
      </c>
    </row>
    <row r="3110" spans="4:6" x14ac:dyDescent="0.2">
      <c r="D3110" s="130" t="str">
        <f>IF(ISBLANK(A3110),"",VLOOKUP(A3110,'Tabla de equipos'!$B$3:$D$107,3,FALSE))</f>
        <v/>
      </c>
      <c r="F3110" s="132" t="str">
        <f t="shared" si="51"/>
        <v/>
      </c>
    </row>
    <row r="3111" spans="4:6" x14ac:dyDescent="0.2">
      <c r="D3111" s="130" t="str">
        <f>IF(ISBLANK(A3111),"",VLOOKUP(A3111,'Tabla de equipos'!$B$3:$D$107,3,FALSE))</f>
        <v/>
      </c>
      <c r="F3111" s="132" t="str">
        <f t="shared" si="51"/>
        <v/>
      </c>
    </row>
    <row r="3112" spans="4:6" x14ac:dyDescent="0.2">
      <c r="D3112" s="130" t="str">
        <f>IF(ISBLANK(A3112),"",VLOOKUP(A3112,'Tabla de equipos'!$B$3:$D$107,3,FALSE))</f>
        <v/>
      </c>
      <c r="F3112" s="132" t="str">
        <f t="shared" si="51"/>
        <v/>
      </c>
    </row>
    <row r="3113" spans="4:6" x14ac:dyDescent="0.2">
      <c r="D3113" s="130" t="str">
        <f>IF(ISBLANK(A3113),"",VLOOKUP(A3113,'Tabla de equipos'!$B$3:$D$107,3,FALSE))</f>
        <v/>
      </c>
      <c r="F3113" s="132" t="str">
        <f t="shared" ref="F3113:F3176" si="52">IF(AND(E3113="",A3113=""),"",IF(AND(A3113&lt;&gt;"",E3113=""),"Falta incluir unidades",IF(AND(A3113&lt;&gt;"",E3113&gt;0),"","Falta elegir equipo/soporte")))</f>
        <v/>
      </c>
    </row>
    <row r="3114" spans="4:6" x14ac:dyDescent="0.2">
      <c r="D3114" s="130" t="str">
        <f>IF(ISBLANK(A3114),"",VLOOKUP(A3114,'Tabla de equipos'!$B$3:$D$107,3,FALSE))</f>
        <v/>
      </c>
      <c r="F3114" s="132" t="str">
        <f t="shared" si="52"/>
        <v/>
      </c>
    </row>
    <row r="3115" spans="4:6" x14ac:dyDescent="0.2">
      <c r="D3115" s="130" t="str">
        <f>IF(ISBLANK(A3115),"",VLOOKUP(A3115,'Tabla de equipos'!$B$3:$D$107,3,FALSE))</f>
        <v/>
      </c>
      <c r="F3115" s="132" t="str">
        <f t="shared" si="52"/>
        <v/>
      </c>
    </row>
    <row r="3116" spans="4:6" x14ac:dyDescent="0.2">
      <c r="D3116" s="130" t="str">
        <f>IF(ISBLANK(A3116),"",VLOOKUP(A3116,'Tabla de equipos'!$B$3:$D$107,3,FALSE))</f>
        <v/>
      </c>
      <c r="F3116" s="132" t="str">
        <f t="shared" si="52"/>
        <v/>
      </c>
    </row>
    <row r="3117" spans="4:6" x14ac:dyDescent="0.2">
      <c r="D3117" s="130" t="str">
        <f>IF(ISBLANK(A3117),"",VLOOKUP(A3117,'Tabla de equipos'!$B$3:$D$107,3,FALSE))</f>
        <v/>
      </c>
      <c r="F3117" s="132" t="str">
        <f t="shared" si="52"/>
        <v/>
      </c>
    </row>
    <row r="3118" spans="4:6" x14ac:dyDescent="0.2">
      <c r="D3118" s="130" t="str">
        <f>IF(ISBLANK(A3118),"",VLOOKUP(A3118,'Tabla de equipos'!$B$3:$D$107,3,FALSE))</f>
        <v/>
      </c>
      <c r="F3118" s="132" t="str">
        <f t="shared" si="52"/>
        <v/>
      </c>
    </row>
    <row r="3119" spans="4:6" x14ac:dyDescent="0.2">
      <c r="D3119" s="130" t="str">
        <f>IF(ISBLANK(A3119),"",VLOOKUP(A3119,'Tabla de equipos'!$B$3:$D$107,3,FALSE))</f>
        <v/>
      </c>
      <c r="F3119" s="132" t="str">
        <f t="shared" si="52"/>
        <v/>
      </c>
    </row>
    <row r="3120" spans="4:6" x14ac:dyDescent="0.2">
      <c r="D3120" s="130" t="str">
        <f>IF(ISBLANK(A3120),"",VLOOKUP(A3120,'Tabla de equipos'!$B$3:$D$107,3,FALSE))</f>
        <v/>
      </c>
      <c r="F3120" s="132" t="str">
        <f t="shared" si="52"/>
        <v/>
      </c>
    </row>
    <row r="3121" spans="4:6" x14ac:dyDescent="0.2">
      <c r="D3121" s="130" t="str">
        <f>IF(ISBLANK(A3121),"",VLOOKUP(A3121,'Tabla de equipos'!$B$3:$D$107,3,FALSE))</f>
        <v/>
      </c>
      <c r="F3121" s="132" t="str">
        <f t="shared" si="52"/>
        <v/>
      </c>
    </row>
    <row r="3122" spans="4:6" x14ac:dyDescent="0.2">
      <c r="D3122" s="130" t="str">
        <f>IF(ISBLANK(A3122),"",VLOOKUP(A3122,'Tabla de equipos'!$B$3:$D$107,3,FALSE))</f>
        <v/>
      </c>
      <c r="F3122" s="132" t="str">
        <f t="shared" si="52"/>
        <v/>
      </c>
    </row>
    <row r="3123" spans="4:6" x14ac:dyDescent="0.2">
      <c r="D3123" s="130" t="str">
        <f>IF(ISBLANK(A3123),"",VLOOKUP(A3123,'Tabla de equipos'!$B$3:$D$107,3,FALSE))</f>
        <v/>
      </c>
      <c r="F3123" s="132" t="str">
        <f t="shared" si="52"/>
        <v/>
      </c>
    </row>
    <row r="3124" spans="4:6" x14ac:dyDescent="0.2">
      <c r="D3124" s="130" t="str">
        <f>IF(ISBLANK(A3124),"",VLOOKUP(A3124,'Tabla de equipos'!$B$3:$D$107,3,FALSE))</f>
        <v/>
      </c>
      <c r="F3124" s="132" t="str">
        <f t="shared" si="52"/>
        <v/>
      </c>
    </row>
    <row r="3125" spans="4:6" x14ac:dyDescent="0.2">
      <c r="D3125" s="130" t="str">
        <f>IF(ISBLANK(A3125),"",VLOOKUP(A3125,'Tabla de equipos'!$B$3:$D$107,3,FALSE))</f>
        <v/>
      </c>
      <c r="F3125" s="132" t="str">
        <f t="shared" si="52"/>
        <v/>
      </c>
    </row>
    <row r="3126" spans="4:6" x14ac:dyDescent="0.2">
      <c r="D3126" s="130" t="str">
        <f>IF(ISBLANK(A3126),"",VLOOKUP(A3126,'Tabla de equipos'!$B$3:$D$107,3,FALSE))</f>
        <v/>
      </c>
      <c r="F3126" s="132" t="str">
        <f t="shared" si="52"/>
        <v/>
      </c>
    </row>
    <row r="3127" spans="4:6" x14ac:dyDescent="0.2">
      <c r="D3127" s="130" t="str">
        <f>IF(ISBLANK(A3127),"",VLOOKUP(A3127,'Tabla de equipos'!$B$3:$D$107,3,FALSE))</f>
        <v/>
      </c>
      <c r="F3127" s="132" t="str">
        <f t="shared" si="52"/>
        <v/>
      </c>
    </row>
    <row r="3128" spans="4:6" x14ac:dyDescent="0.2">
      <c r="D3128" s="130" t="str">
        <f>IF(ISBLANK(A3128),"",VLOOKUP(A3128,'Tabla de equipos'!$B$3:$D$107,3,FALSE))</f>
        <v/>
      </c>
      <c r="F3128" s="132" t="str">
        <f t="shared" si="52"/>
        <v/>
      </c>
    </row>
    <row r="3129" spans="4:6" x14ac:dyDescent="0.2">
      <c r="D3129" s="130" t="str">
        <f>IF(ISBLANK(A3129),"",VLOOKUP(A3129,'Tabla de equipos'!$B$3:$D$107,3,FALSE))</f>
        <v/>
      </c>
      <c r="F3129" s="132" t="str">
        <f t="shared" si="52"/>
        <v/>
      </c>
    </row>
    <row r="3130" spans="4:6" x14ac:dyDescent="0.2">
      <c r="D3130" s="130" t="str">
        <f>IF(ISBLANK(A3130),"",VLOOKUP(A3130,'Tabla de equipos'!$B$3:$D$107,3,FALSE))</f>
        <v/>
      </c>
      <c r="F3130" s="132" t="str">
        <f t="shared" si="52"/>
        <v/>
      </c>
    </row>
    <row r="3131" spans="4:6" x14ac:dyDescent="0.2">
      <c r="D3131" s="130" t="str">
        <f>IF(ISBLANK(A3131),"",VLOOKUP(A3131,'Tabla de equipos'!$B$3:$D$107,3,FALSE))</f>
        <v/>
      </c>
      <c r="F3131" s="132" t="str">
        <f t="shared" si="52"/>
        <v/>
      </c>
    </row>
    <row r="3132" spans="4:6" x14ac:dyDescent="0.2">
      <c r="D3132" s="130" t="str">
        <f>IF(ISBLANK(A3132),"",VLOOKUP(A3132,'Tabla de equipos'!$B$3:$D$107,3,FALSE))</f>
        <v/>
      </c>
      <c r="F3132" s="132" t="str">
        <f t="shared" si="52"/>
        <v/>
      </c>
    </row>
    <row r="3133" spans="4:6" x14ac:dyDescent="0.2">
      <c r="D3133" s="130" t="str">
        <f>IF(ISBLANK(A3133),"",VLOOKUP(A3133,'Tabla de equipos'!$B$3:$D$107,3,FALSE))</f>
        <v/>
      </c>
      <c r="F3133" s="132" t="str">
        <f t="shared" si="52"/>
        <v/>
      </c>
    </row>
    <row r="3134" spans="4:6" x14ac:dyDescent="0.2">
      <c r="D3134" s="130" t="str">
        <f>IF(ISBLANK(A3134),"",VLOOKUP(A3134,'Tabla de equipos'!$B$3:$D$107,3,FALSE))</f>
        <v/>
      </c>
      <c r="F3134" s="132" t="str">
        <f t="shared" si="52"/>
        <v/>
      </c>
    </row>
    <row r="3135" spans="4:6" x14ac:dyDescent="0.2">
      <c r="D3135" s="130" t="str">
        <f>IF(ISBLANK(A3135),"",VLOOKUP(A3135,'Tabla de equipos'!$B$3:$D$107,3,FALSE))</f>
        <v/>
      </c>
      <c r="F3135" s="132" t="str">
        <f t="shared" si="52"/>
        <v/>
      </c>
    </row>
    <row r="3136" spans="4:6" x14ac:dyDescent="0.2">
      <c r="D3136" s="130" t="str">
        <f>IF(ISBLANK(A3136),"",VLOOKUP(A3136,'Tabla de equipos'!$B$3:$D$107,3,FALSE))</f>
        <v/>
      </c>
      <c r="F3136" s="132" t="str">
        <f t="shared" si="52"/>
        <v/>
      </c>
    </row>
    <row r="3137" spans="4:6" x14ac:dyDescent="0.2">
      <c r="D3137" s="130" t="str">
        <f>IF(ISBLANK(A3137),"",VLOOKUP(A3137,'Tabla de equipos'!$B$3:$D$107,3,FALSE))</f>
        <v/>
      </c>
      <c r="F3137" s="132" t="str">
        <f t="shared" si="52"/>
        <v/>
      </c>
    </row>
    <row r="3138" spans="4:6" x14ac:dyDescent="0.2">
      <c r="D3138" s="130" t="str">
        <f>IF(ISBLANK(A3138),"",VLOOKUP(A3138,'Tabla de equipos'!$B$3:$D$107,3,FALSE))</f>
        <v/>
      </c>
      <c r="F3138" s="132" t="str">
        <f t="shared" si="52"/>
        <v/>
      </c>
    </row>
    <row r="3139" spans="4:6" x14ac:dyDescent="0.2">
      <c r="D3139" s="130" t="str">
        <f>IF(ISBLANK(A3139),"",VLOOKUP(A3139,'Tabla de equipos'!$B$3:$D$107,3,FALSE))</f>
        <v/>
      </c>
      <c r="F3139" s="132" t="str">
        <f t="shared" si="52"/>
        <v/>
      </c>
    </row>
    <row r="3140" spans="4:6" x14ac:dyDescent="0.2">
      <c r="D3140" s="130" t="str">
        <f>IF(ISBLANK(A3140),"",VLOOKUP(A3140,'Tabla de equipos'!$B$3:$D$107,3,FALSE))</f>
        <v/>
      </c>
      <c r="F3140" s="132" t="str">
        <f t="shared" si="52"/>
        <v/>
      </c>
    </row>
    <row r="3141" spans="4:6" x14ac:dyDescent="0.2">
      <c r="D3141" s="130" t="str">
        <f>IF(ISBLANK(A3141),"",VLOOKUP(A3141,'Tabla de equipos'!$B$3:$D$107,3,FALSE))</f>
        <v/>
      </c>
      <c r="F3141" s="132" t="str">
        <f t="shared" si="52"/>
        <v/>
      </c>
    </row>
    <row r="3142" spans="4:6" x14ac:dyDescent="0.2">
      <c r="D3142" s="130" t="str">
        <f>IF(ISBLANK(A3142),"",VLOOKUP(A3142,'Tabla de equipos'!$B$3:$D$107,3,FALSE))</f>
        <v/>
      </c>
      <c r="F3142" s="132" t="str">
        <f t="shared" si="52"/>
        <v/>
      </c>
    </row>
    <row r="3143" spans="4:6" x14ac:dyDescent="0.2">
      <c r="D3143" s="130" t="str">
        <f>IF(ISBLANK(A3143),"",VLOOKUP(A3143,'Tabla de equipos'!$B$3:$D$107,3,FALSE))</f>
        <v/>
      </c>
      <c r="F3143" s="132" t="str">
        <f t="shared" si="52"/>
        <v/>
      </c>
    </row>
    <row r="3144" spans="4:6" x14ac:dyDescent="0.2">
      <c r="D3144" s="130" t="str">
        <f>IF(ISBLANK(A3144),"",VLOOKUP(A3144,'Tabla de equipos'!$B$3:$D$107,3,FALSE))</f>
        <v/>
      </c>
      <c r="F3144" s="132" t="str">
        <f t="shared" si="52"/>
        <v/>
      </c>
    </row>
    <row r="3145" spans="4:6" x14ac:dyDescent="0.2">
      <c r="D3145" s="130" t="str">
        <f>IF(ISBLANK(A3145),"",VLOOKUP(A3145,'Tabla de equipos'!$B$3:$D$107,3,FALSE))</f>
        <v/>
      </c>
      <c r="F3145" s="132" t="str">
        <f t="shared" si="52"/>
        <v/>
      </c>
    </row>
    <row r="3146" spans="4:6" x14ac:dyDescent="0.2">
      <c r="D3146" s="130" t="str">
        <f>IF(ISBLANK(A3146),"",VLOOKUP(A3146,'Tabla de equipos'!$B$3:$D$107,3,FALSE))</f>
        <v/>
      </c>
      <c r="F3146" s="132" t="str">
        <f t="shared" si="52"/>
        <v/>
      </c>
    </row>
    <row r="3147" spans="4:6" x14ac:dyDescent="0.2">
      <c r="D3147" s="130" t="str">
        <f>IF(ISBLANK(A3147),"",VLOOKUP(A3147,'Tabla de equipos'!$B$3:$D$107,3,FALSE))</f>
        <v/>
      </c>
      <c r="F3147" s="132" t="str">
        <f t="shared" si="52"/>
        <v/>
      </c>
    </row>
    <row r="3148" spans="4:6" x14ac:dyDescent="0.2">
      <c r="D3148" s="130" t="str">
        <f>IF(ISBLANK(A3148),"",VLOOKUP(A3148,'Tabla de equipos'!$B$3:$D$107,3,FALSE))</f>
        <v/>
      </c>
      <c r="F3148" s="132" t="str">
        <f t="shared" si="52"/>
        <v/>
      </c>
    </row>
    <row r="3149" spans="4:6" x14ac:dyDescent="0.2">
      <c r="D3149" s="130" t="str">
        <f>IF(ISBLANK(A3149),"",VLOOKUP(A3149,'Tabla de equipos'!$B$3:$D$107,3,FALSE))</f>
        <v/>
      </c>
      <c r="F3149" s="132" t="str">
        <f t="shared" si="52"/>
        <v/>
      </c>
    </row>
    <row r="3150" spans="4:6" x14ac:dyDescent="0.2">
      <c r="D3150" s="130" t="str">
        <f>IF(ISBLANK(A3150),"",VLOOKUP(A3150,'Tabla de equipos'!$B$3:$D$107,3,FALSE))</f>
        <v/>
      </c>
      <c r="F3150" s="132" t="str">
        <f t="shared" si="52"/>
        <v/>
      </c>
    </row>
    <row r="3151" spans="4:6" x14ac:dyDescent="0.2">
      <c r="D3151" s="130" t="str">
        <f>IF(ISBLANK(A3151),"",VLOOKUP(A3151,'Tabla de equipos'!$B$3:$D$107,3,FALSE))</f>
        <v/>
      </c>
      <c r="F3151" s="132" t="str">
        <f t="shared" si="52"/>
        <v/>
      </c>
    </row>
    <row r="3152" spans="4:6" x14ac:dyDescent="0.2">
      <c r="D3152" s="130" t="str">
        <f>IF(ISBLANK(A3152),"",VLOOKUP(A3152,'Tabla de equipos'!$B$3:$D$107,3,FALSE))</f>
        <v/>
      </c>
      <c r="F3152" s="132" t="str">
        <f t="shared" si="52"/>
        <v/>
      </c>
    </row>
    <row r="3153" spans="4:6" x14ac:dyDescent="0.2">
      <c r="D3153" s="130" t="str">
        <f>IF(ISBLANK(A3153),"",VLOOKUP(A3153,'Tabla de equipos'!$B$3:$D$107,3,FALSE))</f>
        <v/>
      </c>
      <c r="F3153" s="132" t="str">
        <f t="shared" si="52"/>
        <v/>
      </c>
    </row>
    <row r="3154" spans="4:6" x14ac:dyDescent="0.2">
      <c r="D3154" s="130" t="str">
        <f>IF(ISBLANK(A3154),"",VLOOKUP(A3154,'Tabla de equipos'!$B$3:$D$107,3,FALSE))</f>
        <v/>
      </c>
      <c r="F3154" s="132" t="str">
        <f t="shared" si="52"/>
        <v/>
      </c>
    </row>
    <row r="3155" spans="4:6" x14ac:dyDescent="0.2">
      <c r="D3155" s="130" t="str">
        <f>IF(ISBLANK(A3155),"",VLOOKUP(A3155,'Tabla de equipos'!$B$3:$D$107,3,FALSE))</f>
        <v/>
      </c>
      <c r="F3155" s="132" t="str">
        <f t="shared" si="52"/>
        <v/>
      </c>
    </row>
    <row r="3156" spans="4:6" x14ac:dyDescent="0.2">
      <c r="D3156" s="130" t="str">
        <f>IF(ISBLANK(A3156),"",VLOOKUP(A3156,'Tabla de equipos'!$B$3:$D$107,3,FALSE))</f>
        <v/>
      </c>
      <c r="F3156" s="132" t="str">
        <f t="shared" si="52"/>
        <v/>
      </c>
    </row>
    <row r="3157" spans="4:6" x14ac:dyDescent="0.2">
      <c r="D3157" s="130" t="str">
        <f>IF(ISBLANK(A3157),"",VLOOKUP(A3157,'Tabla de equipos'!$B$3:$D$107,3,FALSE))</f>
        <v/>
      </c>
      <c r="F3157" s="132" t="str">
        <f t="shared" si="52"/>
        <v/>
      </c>
    </row>
    <row r="3158" spans="4:6" x14ac:dyDescent="0.2">
      <c r="D3158" s="130" t="str">
        <f>IF(ISBLANK(A3158),"",VLOOKUP(A3158,'Tabla de equipos'!$B$3:$D$107,3,FALSE))</f>
        <v/>
      </c>
      <c r="F3158" s="132" t="str">
        <f t="shared" si="52"/>
        <v/>
      </c>
    </row>
    <row r="3159" spans="4:6" x14ac:dyDescent="0.2">
      <c r="D3159" s="130" t="str">
        <f>IF(ISBLANK(A3159),"",VLOOKUP(A3159,'Tabla de equipos'!$B$3:$D$107,3,FALSE))</f>
        <v/>
      </c>
      <c r="F3159" s="132" t="str">
        <f t="shared" si="52"/>
        <v/>
      </c>
    </row>
    <row r="3160" spans="4:6" x14ac:dyDescent="0.2">
      <c r="D3160" s="130" t="str">
        <f>IF(ISBLANK(A3160),"",VLOOKUP(A3160,'Tabla de equipos'!$B$3:$D$107,3,FALSE))</f>
        <v/>
      </c>
      <c r="F3160" s="132" t="str">
        <f t="shared" si="52"/>
        <v/>
      </c>
    </row>
    <row r="3161" spans="4:6" x14ac:dyDescent="0.2">
      <c r="D3161" s="130" t="str">
        <f>IF(ISBLANK(A3161),"",VLOOKUP(A3161,'Tabla de equipos'!$B$3:$D$107,3,FALSE))</f>
        <v/>
      </c>
      <c r="F3161" s="132" t="str">
        <f t="shared" si="52"/>
        <v/>
      </c>
    </row>
    <row r="3162" spans="4:6" x14ac:dyDescent="0.2">
      <c r="D3162" s="130" t="str">
        <f>IF(ISBLANK(A3162),"",VLOOKUP(A3162,'Tabla de equipos'!$B$3:$D$107,3,FALSE))</f>
        <v/>
      </c>
      <c r="F3162" s="132" t="str">
        <f t="shared" si="52"/>
        <v/>
      </c>
    </row>
    <row r="3163" spans="4:6" x14ac:dyDescent="0.2">
      <c r="D3163" s="130" t="str">
        <f>IF(ISBLANK(A3163),"",VLOOKUP(A3163,'Tabla de equipos'!$B$3:$D$107,3,FALSE))</f>
        <v/>
      </c>
      <c r="F3163" s="132" t="str">
        <f t="shared" si="52"/>
        <v/>
      </c>
    </row>
    <row r="3164" spans="4:6" x14ac:dyDescent="0.2">
      <c r="D3164" s="130" t="str">
        <f>IF(ISBLANK(A3164),"",VLOOKUP(A3164,'Tabla de equipos'!$B$3:$D$107,3,FALSE))</f>
        <v/>
      </c>
      <c r="F3164" s="132" t="str">
        <f t="shared" si="52"/>
        <v/>
      </c>
    </row>
    <row r="3165" spans="4:6" x14ac:dyDescent="0.2">
      <c r="D3165" s="130" t="str">
        <f>IF(ISBLANK(A3165),"",VLOOKUP(A3165,'Tabla de equipos'!$B$3:$D$107,3,FALSE))</f>
        <v/>
      </c>
      <c r="F3165" s="132" t="str">
        <f t="shared" si="52"/>
        <v/>
      </c>
    </row>
    <row r="3166" spans="4:6" x14ac:dyDescent="0.2">
      <c r="D3166" s="130" t="str">
        <f>IF(ISBLANK(A3166),"",VLOOKUP(A3166,'Tabla de equipos'!$B$3:$D$107,3,FALSE))</f>
        <v/>
      </c>
      <c r="F3166" s="132" t="str">
        <f t="shared" si="52"/>
        <v/>
      </c>
    </row>
    <row r="3167" spans="4:6" x14ac:dyDescent="0.2">
      <c r="D3167" s="130" t="str">
        <f>IF(ISBLANK(A3167),"",VLOOKUP(A3167,'Tabla de equipos'!$B$3:$D$107,3,FALSE))</f>
        <v/>
      </c>
      <c r="F3167" s="132" t="str">
        <f t="shared" si="52"/>
        <v/>
      </c>
    </row>
    <row r="3168" spans="4:6" x14ac:dyDescent="0.2">
      <c r="D3168" s="130" t="str">
        <f>IF(ISBLANK(A3168),"",VLOOKUP(A3168,'Tabla de equipos'!$B$3:$D$107,3,FALSE))</f>
        <v/>
      </c>
      <c r="F3168" s="132" t="str">
        <f t="shared" si="52"/>
        <v/>
      </c>
    </row>
    <row r="3169" spans="4:6" x14ac:dyDescent="0.2">
      <c r="D3169" s="130" t="str">
        <f>IF(ISBLANK(A3169),"",VLOOKUP(A3169,'Tabla de equipos'!$B$3:$D$107,3,FALSE))</f>
        <v/>
      </c>
      <c r="F3169" s="132" t="str">
        <f t="shared" si="52"/>
        <v/>
      </c>
    </row>
    <row r="3170" spans="4:6" x14ac:dyDescent="0.2">
      <c r="D3170" s="130" t="str">
        <f>IF(ISBLANK(A3170),"",VLOOKUP(A3170,'Tabla de equipos'!$B$3:$D$107,3,FALSE))</f>
        <v/>
      </c>
      <c r="F3170" s="132" t="str">
        <f t="shared" si="52"/>
        <v/>
      </c>
    </row>
    <row r="3171" spans="4:6" x14ac:dyDescent="0.2">
      <c r="D3171" s="130" t="str">
        <f>IF(ISBLANK(A3171),"",VLOOKUP(A3171,'Tabla de equipos'!$B$3:$D$107,3,FALSE))</f>
        <v/>
      </c>
      <c r="F3171" s="132" t="str">
        <f t="shared" si="52"/>
        <v/>
      </c>
    </row>
    <row r="3172" spans="4:6" x14ac:dyDescent="0.2">
      <c r="D3172" s="130" t="str">
        <f>IF(ISBLANK(A3172),"",VLOOKUP(A3172,'Tabla de equipos'!$B$3:$D$107,3,FALSE))</f>
        <v/>
      </c>
      <c r="F3172" s="132" t="str">
        <f t="shared" si="52"/>
        <v/>
      </c>
    </row>
    <row r="3173" spans="4:6" x14ac:dyDescent="0.2">
      <c r="D3173" s="130" t="str">
        <f>IF(ISBLANK(A3173),"",VLOOKUP(A3173,'Tabla de equipos'!$B$3:$D$107,3,FALSE))</f>
        <v/>
      </c>
      <c r="F3173" s="132" t="str">
        <f t="shared" si="52"/>
        <v/>
      </c>
    </row>
    <row r="3174" spans="4:6" x14ac:dyDescent="0.2">
      <c r="D3174" s="130" t="str">
        <f>IF(ISBLANK(A3174),"",VLOOKUP(A3174,'Tabla de equipos'!$B$3:$D$107,3,FALSE))</f>
        <v/>
      </c>
      <c r="F3174" s="132" t="str">
        <f t="shared" si="52"/>
        <v/>
      </c>
    </row>
    <row r="3175" spans="4:6" x14ac:dyDescent="0.2">
      <c r="D3175" s="130" t="str">
        <f>IF(ISBLANK(A3175),"",VLOOKUP(A3175,'Tabla de equipos'!$B$3:$D$107,3,FALSE))</f>
        <v/>
      </c>
      <c r="F3175" s="132" t="str">
        <f t="shared" si="52"/>
        <v/>
      </c>
    </row>
    <row r="3176" spans="4:6" x14ac:dyDescent="0.2">
      <c r="D3176" s="130" t="str">
        <f>IF(ISBLANK(A3176),"",VLOOKUP(A3176,'Tabla de equipos'!$B$3:$D$107,3,FALSE))</f>
        <v/>
      </c>
      <c r="F3176" s="132" t="str">
        <f t="shared" si="52"/>
        <v/>
      </c>
    </row>
    <row r="3177" spans="4:6" x14ac:dyDescent="0.2">
      <c r="D3177" s="130" t="str">
        <f>IF(ISBLANK(A3177),"",VLOOKUP(A3177,'Tabla de equipos'!$B$3:$D$107,3,FALSE))</f>
        <v/>
      </c>
      <c r="F3177" s="132" t="str">
        <f t="shared" ref="F3177:F3240" si="53">IF(AND(E3177="",A3177=""),"",IF(AND(A3177&lt;&gt;"",E3177=""),"Falta incluir unidades",IF(AND(A3177&lt;&gt;"",E3177&gt;0),"","Falta elegir equipo/soporte")))</f>
        <v/>
      </c>
    </row>
    <row r="3178" spans="4:6" x14ac:dyDescent="0.2">
      <c r="D3178" s="130" t="str">
        <f>IF(ISBLANK(A3178),"",VLOOKUP(A3178,'Tabla de equipos'!$B$3:$D$107,3,FALSE))</f>
        <v/>
      </c>
      <c r="F3178" s="132" t="str">
        <f t="shared" si="53"/>
        <v/>
      </c>
    </row>
    <row r="3179" spans="4:6" x14ac:dyDescent="0.2">
      <c r="D3179" s="130" t="str">
        <f>IF(ISBLANK(A3179),"",VLOOKUP(A3179,'Tabla de equipos'!$B$3:$D$107,3,FALSE))</f>
        <v/>
      </c>
      <c r="F3179" s="132" t="str">
        <f t="shared" si="53"/>
        <v/>
      </c>
    </row>
    <row r="3180" spans="4:6" x14ac:dyDescent="0.2">
      <c r="D3180" s="130" t="str">
        <f>IF(ISBLANK(A3180),"",VLOOKUP(A3180,'Tabla de equipos'!$B$3:$D$107,3,FALSE))</f>
        <v/>
      </c>
      <c r="F3180" s="132" t="str">
        <f t="shared" si="53"/>
        <v/>
      </c>
    </row>
    <row r="3181" spans="4:6" x14ac:dyDescent="0.2">
      <c r="D3181" s="130" t="str">
        <f>IF(ISBLANK(A3181),"",VLOOKUP(A3181,'Tabla de equipos'!$B$3:$D$107,3,FALSE))</f>
        <v/>
      </c>
      <c r="F3181" s="132" t="str">
        <f t="shared" si="53"/>
        <v/>
      </c>
    </row>
    <row r="3182" spans="4:6" x14ac:dyDescent="0.2">
      <c r="D3182" s="130" t="str">
        <f>IF(ISBLANK(A3182),"",VLOOKUP(A3182,'Tabla de equipos'!$B$3:$D$107,3,FALSE))</f>
        <v/>
      </c>
      <c r="F3182" s="132" t="str">
        <f t="shared" si="53"/>
        <v/>
      </c>
    </row>
    <row r="3183" spans="4:6" x14ac:dyDescent="0.2">
      <c r="D3183" s="130" t="str">
        <f>IF(ISBLANK(A3183),"",VLOOKUP(A3183,'Tabla de equipos'!$B$3:$D$107,3,FALSE))</f>
        <v/>
      </c>
      <c r="F3183" s="132" t="str">
        <f t="shared" si="53"/>
        <v/>
      </c>
    </row>
    <row r="3184" spans="4:6" x14ac:dyDescent="0.2">
      <c r="D3184" s="130" t="str">
        <f>IF(ISBLANK(A3184),"",VLOOKUP(A3184,'Tabla de equipos'!$B$3:$D$107,3,FALSE))</f>
        <v/>
      </c>
      <c r="F3184" s="132" t="str">
        <f t="shared" si="53"/>
        <v/>
      </c>
    </row>
    <row r="3185" spans="4:6" x14ac:dyDescent="0.2">
      <c r="D3185" s="130" t="str">
        <f>IF(ISBLANK(A3185),"",VLOOKUP(A3185,'Tabla de equipos'!$B$3:$D$107,3,FALSE))</f>
        <v/>
      </c>
      <c r="F3185" s="132" t="str">
        <f t="shared" si="53"/>
        <v/>
      </c>
    </row>
    <row r="3186" spans="4:6" x14ac:dyDescent="0.2">
      <c r="D3186" s="130" t="str">
        <f>IF(ISBLANK(A3186),"",VLOOKUP(A3186,'Tabla de equipos'!$B$3:$D$107,3,FALSE))</f>
        <v/>
      </c>
      <c r="F3186" s="132" t="str">
        <f t="shared" si="53"/>
        <v/>
      </c>
    </row>
    <row r="3187" spans="4:6" x14ac:dyDescent="0.2">
      <c r="D3187" s="130" t="str">
        <f>IF(ISBLANK(A3187),"",VLOOKUP(A3187,'Tabla de equipos'!$B$3:$D$107,3,FALSE))</f>
        <v/>
      </c>
      <c r="F3187" s="132" t="str">
        <f t="shared" si="53"/>
        <v/>
      </c>
    </row>
    <row r="3188" spans="4:6" x14ac:dyDescent="0.2">
      <c r="D3188" s="130" t="str">
        <f>IF(ISBLANK(A3188),"",VLOOKUP(A3188,'Tabla de equipos'!$B$3:$D$107,3,FALSE))</f>
        <v/>
      </c>
      <c r="F3188" s="132" t="str">
        <f t="shared" si="53"/>
        <v/>
      </c>
    </row>
    <row r="3189" spans="4:6" x14ac:dyDescent="0.2">
      <c r="D3189" s="130" t="str">
        <f>IF(ISBLANK(A3189),"",VLOOKUP(A3189,'Tabla de equipos'!$B$3:$D$107,3,FALSE))</f>
        <v/>
      </c>
      <c r="F3189" s="132" t="str">
        <f t="shared" si="53"/>
        <v/>
      </c>
    </row>
    <row r="3190" spans="4:6" x14ac:dyDescent="0.2">
      <c r="D3190" s="130" t="str">
        <f>IF(ISBLANK(A3190),"",VLOOKUP(A3190,'Tabla de equipos'!$B$3:$D$107,3,FALSE))</f>
        <v/>
      </c>
      <c r="F3190" s="132" t="str">
        <f t="shared" si="53"/>
        <v/>
      </c>
    </row>
    <row r="3191" spans="4:6" x14ac:dyDescent="0.2">
      <c r="D3191" s="130" t="str">
        <f>IF(ISBLANK(A3191),"",VLOOKUP(A3191,'Tabla de equipos'!$B$3:$D$107,3,FALSE))</f>
        <v/>
      </c>
      <c r="F3191" s="132" t="str">
        <f t="shared" si="53"/>
        <v/>
      </c>
    </row>
    <row r="3192" spans="4:6" x14ac:dyDescent="0.2">
      <c r="D3192" s="130" t="str">
        <f>IF(ISBLANK(A3192),"",VLOOKUP(A3192,'Tabla de equipos'!$B$3:$D$107,3,FALSE))</f>
        <v/>
      </c>
      <c r="F3192" s="132" t="str">
        <f t="shared" si="53"/>
        <v/>
      </c>
    </row>
    <row r="3193" spans="4:6" x14ac:dyDescent="0.2">
      <c r="D3193" s="130" t="str">
        <f>IF(ISBLANK(A3193),"",VLOOKUP(A3193,'Tabla de equipos'!$B$3:$D$107,3,FALSE))</f>
        <v/>
      </c>
      <c r="F3193" s="132" t="str">
        <f t="shared" si="53"/>
        <v/>
      </c>
    </row>
    <row r="3194" spans="4:6" x14ac:dyDescent="0.2">
      <c r="D3194" s="130" t="str">
        <f>IF(ISBLANK(A3194),"",VLOOKUP(A3194,'Tabla de equipos'!$B$3:$D$107,3,FALSE))</f>
        <v/>
      </c>
      <c r="F3194" s="132" t="str">
        <f t="shared" si="53"/>
        <v/>
      </c>
    </row>
    <row r="3195" spans="4:6" x14ac:dyDescent="0.2">
      <c r="D3195" s="130" t="str">
        <f>IF(ISBLANK(A3195),"",VLOOKUP(A3195,'Tabla de equipos'!$B$3:$D$107,3,FALSE))</f>
        <v/>
      </c>
      <c r="F3195" s="132" t="str">
        <f t="shared" si="53"/>
        <v/>
      </c>
    </row>
    <row r="3196" spans="4:6" x14ac:dyDescent="0.2">
      <c r="D3196" s="130" t="str">
        <f>IF(ISBLANK(A3196),"",VLOOKUP(A3196,'Tabla de equipos'!$B$3:$D$107,3,FALSE))</f>
        <v/>
      </c>
      <c r="F3196" s="132" t="str">
        <f t="shared" si="53"/>
        <v/>
      </c>
    </row>
    <row r="3197" spans="4:6" x14ac:dyDescent="0.2">
      <c r="D3197" s="130" t="str">
        <f>IF(ISBLANK(A3197),"",VLOOKUP(A3197,'Tabla de equipos'!$B$3:$D$107,3,FALSE))</f>
        <v/>
      </c>
      <c r="F3197" s="132" t="str">
        <f t="shared" si="53"/>
        <v/>
      </c>
    </row>
    <row r="3198" spans="4:6" x14ac:dyDescent="0.2">
      <c r="D3198" s="130" t="str">
        <f>IF(ISBLANK(A3198),"",VLOOKUP(A3198,'Tabla de equipos'!$B$3:$D$107,3,FALSE))</f>
        <v/>
      </c>
      <c r="F3198" s="132" t="str">
        <f t="shared" si="53"/>
        <v/>
      </c>
    </row>
    <row r="3199" spans="4:6" x14ac:dyDescent="0.2">
      <c r="D3199" s="130" t="str">
        <f>IF(ISBLANK(A3199),"",VLOOKUP(A3199,'Tabla de equipos'!$B$3:$D$107,3,FALSE))</f>
        <v/>
      </c>
      <c r="F3199" s="132" t="str">
        <f t="shared" si="53"/>
        <v/>
      </c>
    </row>
    <row r="3200" spans="4:6" x14ac:dyDescent="0.2">
      <c r="D3200" s="130" t="str">
        <f>IF(ISBLANK(A3200),"",VLOOKUP(A3200,'Tabla de equipos'!$B$3:$D$107,3,FALSE))</f>
        <v/>
      </c>
      <c r="F3200" s="132" t="str">
        <f t="shared" si="53"/>
        <v/>
      </c>
    </row>
    <row r="3201" spans="4:6" x14ac:dyDescent="0.2">
      <c r="D3201" s="130" t="str">
        <f>IF(ISBLANK(A3201),"",VLOOKUP(A3201,'Tabla de equipos'!$B$3:$D$107,3,FALSE))</f>
        <v/>
      </c>
      <c r="F3201" s="132" t="str">
        <f t="shared" si="53"/>
        <v/>
      </c>
    </row>
    <row r="3202" spans="4:6" x14ac:dyDescent="0.2">
      <c r="D3202" s="130" t="str">
        <f>IF(ISBLANK(A3202),"",VLOOKUP(A3202,'Tabla de equipos'!$B$3:$D$107,3,FALSE))</f>
        <v/>
      </c>
      <c r="F3202" s="132" t="str">
        <f t="shared" si="53"/>
        <v/>
      </c>
    </row>
    <row r="3203" spans="4:6" x14ac:dyDescent="0.2">
      <c r="D3203" s="130" t="str">
        <f>IF(ISBLANK(A3203),"",VLOOKUP(A3203,'Tabla de equipos'!$B$3:$D$107,3,FALSE))</f>
        <v/>
      </c>
      <c r="F3203" s="132" t="str">
        <f t="shared" si="53"/>
        <v/>
      </c>
    </row>
    <row r="3204" spans="4:6" x14ac:dyDescent="0.2">
      <c r="D3204" s="130" t="str">
        <f>IF(ISBLANK(A3204),"",VLOOKUP(A3204,'Tabla de equipos'!$B$3:$D$107,3,FALSE))</f>
        <v/>
      </c>
      <c r="F3204" s="132" t="str">
        <f t="shared" si="53"/>
        <v/>
      </c>
    </row>
    <row r="3205" spans="4:6" x14ac:dyDescent="0.2">
      <c r="D3205" s="130" t="str">
        <f>IF(ISBLANK(A3205),"",VLOOKUP(A3205,'Tabla de equipos'!$B$3:$D$107,3,FALSE))</f>
        <v/>
      </c>
      <c r="F3205" s="132" t="str">
        <f t="shared" si="53"/>
        <v/>
      </c>
    </row>
    <row r="3206" spans="4:6" x14ac:dyDescent="0.2">
      <c r="D3206" s="130" t="str">
        <f>IF(ISBLANK(A3206),"",VLOOKUP(A3206,'Tabla de equipos'!$B$3:$D$107,3,FALSE))</f>
        <v/>
      </c>
      <c r="F3206" s="132" t="str">
        <f t="shared" si="53"/>
        <v/>
      </c>
    </row>
    <row r="3207" spans="4:6" x14ac:dyDescent="0.2">
      <c r="D3207" s="130" t="str">
        <f>IF(ISBLANK(A3207),"",VLOOKUP(A3207,'Tabla de equipos'!$B$3:$D$107,3,FALSE))</f>
        <v/>
      </c>
      <c r="F3207" s="132" t="str">
        <f t="shared" si="53"/>
        <v/>
      </c>
    </row>
    <row r="3208" spans="4:6" x14ac:dyDescent="0.2">
      <c r="D3208" s="130" t="str">
        <f>IF(ISBLANK(A3208),"",VLOOKUP(A3208,'Tabla de equipos'!$B$3:$D$107,3,FALSE))</f>
        <v/>
      </c>
      <c r="F3208" s="132" t="str">
        <f t="shared" si="53"/>
        <v/>
      </c>
    </row>
    <row r="3209" spans="4:6" x14ac:dyDescent="0.2">
      <c r="D3209" s="130" t="str">
        <f>IF(ISBLANK(A3209),"",VLOOKUP(A3209,'Tabla de equipos'!$B$3:$D$107,3,FALSE))</f>
        <v/>
      </c>
      <c r="F3209" s="132" t="str">
        <f t="shared" si="53"/>
        <v/>
      </c>
    </row>
    <row r="3210" spans="4:6" x14ac:dyDescent="0.2">
      <c r="D3210" s="130" t="str">
        <f>IF(ISBLANK(A3210),"",VLOOKUP(A3210,'Tabla de equipos'!$B$3:$D$107,3,FALSE))</f>
        <v/>
      </c>
      <c r="F3210" s="132" t="str">
        <f t="shared" si="53"/>
        <v/>
      </c>
    </row>
    <row r="3211" spans="4:6" x14ac:dyDescent="0.2">
      <c r="D3211" s="130" t="str">
        <f>IF(ISBLANK(A3211),"",VLOOKUP(A3211,'Tabla de equipos'!$B$3:$D$107,3,FALSE))</f>
        <v/>
      </c>
      <c r="F3211" s="132" t="str">
        <f t="shared" si="53"/>
        <v/>
      </c>
    </row>
    <row r="3212" spans="4:6" x14ac:dyDescent="0.2">
      <c r="D3212" s="130" t="str">
        <f>IF(ISBLANK(A3212),"",VLOOKUP(A3212,'Tabla de equipos'!$B$3:$D$107,3,FALSE))</f>
        <v/>
      </c>
      <c r="F3212" s="132" t="str">
        <f t="shared" si="53"/>
        <v/>
      </c>
    </row>
    <row r="3213" spans="4:6" x14ac:dyDescent="0.2">
      <c r="D3213" s="130" t="str">
        <f>IF(ISBLANK(A3213),"",VLOOKUP(A3213,'Tabla de equipos'!$B$3:$D$107,3,FALSE))</f>
        <v/>
      </c>
      <c r="F3213" s="132" t="str">
        <f t="shared" si="53"/>
        <v/>
      </c>
    </row>
    <row r="3214" spans="4:6" x14ac:dyDescent="0.2">
      <c r="D3214" s="130" t="str">
        <f>IF(ISBLANK(A3214),"",VLOOKUP(A3214,'Tabla de equipos'!$B$3:$D$107,3,FALSE))</f>
        <v/>
      </c>
      <c r="F3214" s="132" t="str">
        <f t="shared" si="53"/>
        <v/>
      </c>
    </row>
    <row r="3215" spans="4:6" x14ac:dyDescent="0.2">
      <c r="D3215" s="130" t="str">
        <f>IF(ISBLANK(A3215),"",VLOOKUP(A3215,'Tabla de equipos'!$B$3:$D$107,3,FALSE))</f>
        <v/>
      </c>
      <c r="F3215" s="132" t="str">
        <f t="shared" si="53"/>
        <v/>
      </c>
    </row>
    <row r="3216" spans="4:6" x14ac:dyDescent="0.2">
      <c r="D3216" s="130" t="str">
        <f>IF(ISBLANK(A3216),"",VLOOKUP(A3216,'Tabla de equipos'!$B$3:$D$107,3,FALSE))</f>
        <v/>
      </c>
      <c r="F3216" s="132" t="str">
        <f t="shared" si="53"/>
        <v/>
      </c>
    </row>
    <row r="3217" spans="4:6" x14ac:dyDescent="0.2">
      <c r="D3217" s="130" t="str">
        <f>IF(ISBLANK(A3217),"",VLOOKUP(A3217,'Tabla de equipos'!$B$3:$D$107,3,FALSE))</f>
        <v/>
      </c>
      <c r="F3217" s="132" t="str">
        <f t="shared" si="53"/>
        <v/>
      </c>
    </row>
    <row r="3218" spans="4:6" x14ac:dyDescent="0.2">
      <c r="D3218" s="130" t="str">
        <f>IF(ISBLANK(A3218),"",VLOOKUP(A3218,'Tabla de equipos'!$B$3:$D$107,3,FALSE))</f>
        <v/>
      </c>
      <c r="F3218" s="132" t="str">
        <f t="shared" si="53"/>
        <v/>
      </c>
    </row>
    <row r="3219" spans="4:6" x14ac:dyDescent="0.2">
      <c r="D3219" s="130" t="str">
        <f>IF(ISBLANK(A3219),"",VLOOKUP(A3219,'Tabla de equipos'!$B$3:$D$107,3,FALSE))</f>
        <v/>
      </c>
      <c r="F3219" s="132" t="str">
        <f t="shared" si="53"/>
        <v/>
      </c>
    </row>
    <row r="3220" spans="4:6" x14ac:dyDescent="0.2">
      <c r="D3220" s="130" t="str">
        <f>IF(ISBLANK(A3220),"",VLOOKUP(A3220,'Tabla de equipos'!$B$3:$D$107,3,FALSE))</f>
        <v/>
      </c>
      <c r="F3220" s="132" t="str">
        <f t="shared" si="53"/>
        <v/>
      </c>
    </row>
    <row r="3221" spans="4:6" x14ac:dyDescent="0.2">
      <c r="D3221" s="130" t="str">
        <f>IF(ISBLANK(A3221),"",VLOOKUP(A3221,'Tabla de equipos'!$B$3:$D$107,3,FALSE))</f>
        <v/>
      </c>
      <c r="F3221" s="132" t="str">
        <f t="shared" si="53"/>
        <v/>
      </c>
    </row>
    <row r="3222" spans="4:6" x14ac:dyDescent="0.2">
      <c r="D3222" s="130" t="str">
        <f>IF(ISBLANK(A3222),"",VLOOKUP(A3222,'Tabla de equipos'!$B$3:$D$107,3,FALSE))</f>
        <v/>
      </c>
      <c r="F3222" s="132" t="str">
        <f t="shared" si="53"/>
        <v/>
      </c>
    </row>
    <row r="3223" spans="4:6" x14ac:dyDescent="0.2">
      <c r="D3223" s="130" t="str">
        <f>IF(ISBLANK(A3223),"",VLOOKUP(A3223,'Tabla de equipos'!$B$3:$D$107,3,FALSE))</f>
        <v/>
      </c>
      <c r="F3223" s="132" t="str">
        <f t="shared" si="53"/>
        <v/>
      </c>
    </row>
    <row r="3224" spans="4:6" x14ac:dyDescent="0.2">
      <c r="D3224" s="130" t="str">
        <f>IF(ISBLANK(A3224),"",VLOOKUP(A3224,'Tabla de equipos'!$B$3:$D$107,3,FALSE))</f>
        <v/>
      </c>
      <c r="F3224" s="132" t="str">
        <f t="shared" si="53"/>
        <v/>
      </c>
    </row>
    <row r="3225" spans="4:6" x14ac:dyDescent="0.2">
      <c r="D3225" s="130" t="str">
        <f>IF(ISBLANK(A3225),"",VLOOKUP(A3225,'Tabla de equipos'!$B$3:$D$107,3,FALSE))</f>
        <v/>
      </c>
      <c r="F3225" s="132" t="str">
        <f t="shared" si="53"/>
        <v/>
      </c>
    </row>
    <row r="3226" spans="4:6" x14ac:dyDescent="0.2">
      <c r="D3226" s="130" t="str">
        <f>IF(ISBLANK(A3226),"",VLOOKUP(A3226,'Tabla de equipos'!$B$3:$D$107,3,FALSE))</f>
        <v/>
      </c>
      <c r="F3226" s="132" t="str">
        <f t="shared" si="53"/>
        <v/>
      </c>
    </row>
    <row r="3227" spans="4:6" x14ac:dyDescent="0.2">
      <c r="D3227" s="130" t="str">
        <f>IF(ISBLANK(A3227),"",VLOOKUP(A3227,'Tabla de equipos'!$B$3:$D$107,3,FALSE))</f>
        <v/>
      </c>
      <c r="F3227" s="132" t="str">
        <f t="shared" si="53"/>
        <v/>
      </c>
    </row>
    <row r="3228" spans="4:6" x14ac:dyDescent="0.2">
      <c r="D3228" s="130" t="str">
        <f>IF(ISBLANK(A3228),"",VLOOKUP(A3228,'Tabla de equipos'!$B$3:$D$107,3,FALSE))</f>
        <v/>
      </c>
      <c r="F3228" s="132" t="str">
        <f t="shared" si="53"/>
        <v/>
      </c>
    </row>
    <row r="3229" spans="4:6" x14ac:dyDescent="0.2">
      <c r="D3229" s="130" t="str">
        <f>IF(ISBLANK(A3229),"",VLOOKUP(A3229,'Tabla de equipos'!$B$3:$D$107,3,FALSE))</f>
        <v/>
      </c>
      <c r="F3229" s="132" t="str">
        <f t="shared" si="53"/>
        <v/>
      </c>
    </row>
    <row r="3230" spans="4:6" x14ac:dyDescent="0.2">
      <c r="D3230" s="130" t="str">
        <f>IF(ISBLANK(A3230),"",VLOOKUP(A3230,'Tabla de equipos'!$B$3:$D$107,3,FALSE))</f>
        <v/>
      </c>
      <c r="F3230" s="132" t="str">
        <f t="shared" si="53"/>
        <v/>
      </c>
    </row>
    <row r="3231" spans="4:6" x14ac:dyDescent="0.2">
      <c r="D3231" s="130" t="str">
        <f>IF(ISBLANK(A3231),"",VLOOKUP(A3231,'Tabla de equipos'!$B$3:$D$107,3,FALSE))</f>
        <v/>
      </c>
      <c r="F3231" s="132" t="str">
        <f t="shared" si="53"/>
        <v/>
      </c>
    </row>
    <row r="3232" spans="4:6" x14ac:dyDescent="0.2">
      <c r="D3232" s="130" t="str">
        <f>IF(ISBLANK(A3232),"",VLOOKUP(A3232,'Tabla de equipos'!$B$3:$D$107,3,FALSE))</f>
        <v/>
      </c>
      <c r="F3232" s="132" t="str">
        <f t="shared" si="53"/>
        <v/>
      </c>
    </row>
    <row r="3233" spans="4:6" x14ac:dyDescent="0.2">
      <c r="D3233" s="130" t="str">
        <f>IF(ISBLANK(A3233),"",VLOOKUP(A3233,'Tabla de equipos'!$B$3:$D$107,3,FALSE))</f>
        <v/>
      </c>
      <c r="F3233" s="132" t="str">
        <f t="shared" si="53"/>
        <v/>
      </c>
    </row>
    <row r="3234" spans="4:6" x14ac:dyDescent="0.2">
      <c r="D3234" s="130" t="str">
        <f>IF(ISBLANK(A3234),"",VLOOKUP(A3234,'Tabla de equipos'!$B$3:$D$107,3,FALSE))</f>
        <v/>
      </c>
      <c r="F3234" s="132" t="str">
        <f t="shared" si="53"/>
        <v/>
      </c>
    </row>
    <row r="3235" spans="4:6" x14ac:dyDescent="0.2">
      <c r="D3235" s="130" t="str">
        <f>IF(ISBLANK(A3235),"",VLOOKUP(A3235,'Tabla de equipos'!$B$3:$D$107,3,FALSE))</f>
        <v/>
      </c>
      <c r="F3235" s="132" t="str">
        <f t="shared" si="53"/>
        <v/>
      </c>
    </row>
    <row r="3236" spans="4:6" x14ac:dyDescent="0.2">
      <c r="D3236" s="130" t="str">
        <f>IF(ISBLANK(A3236),"",VLOOKUP(A3236,'Tabla de equipos'!$B$3:$D$107,3,FALSE))</f>
        <v/>
      </c>
      <c r="F3236" s="132" t="str">
        <f t="shared" si="53"/>
        <v/>
      </c>
    </row>
    <row r="3237" spans="4:6" x14ac:dyDescent="0.2">
      <c r="D3237" s="130" t="str">
        <f>IF(ISBLANK(A3237),"",VLOOKUP(A3237,'Tabla de equipos'!$B$3:$D$107,3,FALSE))</f>
        <v/>
      </c>
      <c r="F3237" s="132" t="str">
        <f t="shared" si="53"/>
        <v/>
      </c>
    </row>
    <row r="3238" spans="4:6" x14ac:dyDescent="0.2">
      <c r="D3238" s="130" t="str">
        <f>IF(ISBLANK(A3238),"",VLOOKUP(A3238,'Tabla de equipos'!$B$3:$D$107,3,FALSE))</f>
        <v/>
      </c>
      <c r="F3238" s="132" t="str">
        <f t="shared" si="53"/>
        <v/>
      </c>
    </row>
    <row r="3239" spans="4:6" x14ac:dyDescent="0.2">
      <c r="D3239" s="130" t="str">
        <f>IF(ISBLANK(A3239),"",VLOOKUP(A3239,'Tabla de equipos'!$B$3:$D$107,3,FALSE))</f>
        <v/>
      </c>
      <c r="F3239" s="132" t="str">
        <f t="shared" si="53"/>
        <v/>
      </c>
    </row>
    <row r="3240" spans="4:6" x14ac:dyDescent="0.2">
      <c r="D3240" s="130" t="str">
        <f>IF(ISBLANK(A3240),"",VLOOKUP(A3240,'Tabla de equipos'!$B$3:$D$107,3,FALSE))</f>
        <v/>
      </c>
      <c r="F3240" s="132" t="str">
        <f t="shared" si="53"/>
        <v/>
      </c>
    </row>
    <row r="3241" spans="4:6" x14ac:dyDescent="0.2">
      <c r="D3241" s="130" t="str">
        <f>IF(ISBLANK(A3241),"",VLOOKUP(A3241,'Tabla de equipos'!$B$3:$D$107,3,FALSE))</f>
        <v/>
      </c>
      <c r="F3241" s="132" t="str">
        <f t="shared" ref="F3241:F3304" si="54">IF(AND(E3241="",A3241=""),"",IF(AND(A3241&lt;&gt;"",E3241=""),"Falta incluir unidades",IF(AND(A3241&lt;&gt;"",E3241&gt;0),"","Falta elegir equipo/soporte")))</f>
        <v/>
      </c>
    </row>
    <row r="3242" spans="4:6" x14ac:dyDescent="0.2">
      <c r="D3242" s="130" t="str">
        <f>IF(ISBLANK(A3242),"",VLOOKUP(A3242,'Tabla de equipos'!$B$3:$D$107,3,FALSE))</f>
        <v/>
      </c>
      <c r="F3242" s="132" t="str">
        <f t="shared" si="54"/>
        <v/>
      </c>
    </row>
    <row r="3243" spans="4:6" x14ac:dyDescent="0.2">
      <c r="D3243" s="130" t="str">
        <f>IF(ISBLANK(A3243),"",VLOOKUP(A3243,'Tabla de equipos'!$B$3:$D$107,3,FALSE))</f>
        <v/>
      </c>
      <c r="F3243" s="132" t="str">
        <f t="shared" si="54"/>
        <v/>
      </c>
    </row>
    <row r="3244" spans="4:6" x14ac:dyDescent="0.2">
      <c r="D3244" s="130" t="str">
        <f>IF(ISBLANK(A3244),"",VLOOKUP(A3244,'Tabla de equipos'!$B$3:$D$107,3,FALSE))</f>
        <v/>
      </c>
      <c r="F3244" s="132" t="str">
        <f t="shared" si="54"/>
        <v/>
      </c>
    </row>
    <row r="3245" spans="4:6" x14ac:dyDescent="0.2">
      <c r="D3245" s="130" t="str">
        <f>IF(ISBLANK(A3245),"",VLOOKUP(A3245,'Tabla de equipos'!$B$3:$D$107,3,FALSE))</f>
        <v/>
      </c>
      <c r="F3245" s="132" t="str">
        <f t="shared" si="54"/>
        <v/>
      </c>
    </row>
    <row r="3246" spans="4:6" x14ac:dyDescent="0.2">
      <c r="D3246" s="130" t="str">
        <f>IF(ISBLANK(A3246),"",VLOOKUP(A3246,'Tabla de equipos'!$B$3:$D$107,3,FALSE))</f>
        <v/>
      </c>
      <c r="F3246" s="132" t="str">
        <f t="shared" si="54"/>
        <v/>
      </c>
    </row>
    <row r="3247" spans="4:6" x14ac:dyDescent="0.2">
      <c r="D3247" s="130" t="str">
        <f>IF(ISBLANK(A3247),"",VLOOKUP(A3247,'Tabla de equipos'!$B$3:$D$107,3,FALSE))</f>
        <v/>
      </c>
      <c r="F3247" s="132" t="str">
        <f t="shared" si="54"/>
        <v/>
      </c>
    </row>
    <row r="3248" spans="4:6" x14ac:dyDescent="0.2">
      <c r="D3248" s="130" t="str">
        <f>IF(ISBLANK(A3248),"",VLOOKUP(A3248,'Tabla de equipos'!$B$3:$D$107,3,FALSE))</f>
        <v/>
      </c>
      <c r="F3248" s="132" t="str">
        <f t="shared" si="54"/>
        <v/>
      </c>
    </row>
    <row r="3249" spans="4:6" x14ac:dyDescent="0.2">
      <c r="D3249" s="130" t="str">
        <f>IF(ISBLANK(A3249),"",VLOOKUP(A3249,'Tabla de equipos'!$B$3:$D$107,3,FALSE))</f>
        <v/>
      </c>
      <c r="F3249" s="132" t="str">
        <f t="shared" si="54"/>
        <v/>
      </c>
    </row>
    <row r="3250" spans="4:6" x14ac:dyDescent="0.2">
      <c r="D3250" s="130" t="str">
        <f>IF(ISBLANK(A3250),"",VLOOKUP(A3250,'Tabla de equipos'!$B$3:$D$107,3,FALSE))</f>
        <v/>
      </c>
      <c r="F3250" s="132" t="str">
        <f t="shared" si="54"/>
        <v/>
      </c>
    </row>
    <row r="3251" spans="4:6" x14ac:dyDescent="0.2">
      <c r="D3251" s="130" t="str">
        <f>IF(ISBLANK(A3251),"",VLOOKUP(A3251,'Tabla de equipos'!$B$3:$D$107,3,FALSE))</f>
        <v/>
      </c>
      <c r="F3251" s="132" t="str">
        <f t="shared" si="54"/>
        <v/>
      </c>
    </row>
    <row r="3252" spans="4:6" x14ac:dyDescent="0.2">
      <c r="D3252" s="130" t="str">
        <f>IF(ISBLANK(A3252),"",VLOOKUP(A3252,'Tabla de equipos'!$B$3:$D$107,3,FALSE))</f>
        <v/>
      </c>
      <c r="F3252" s="132" t="str">
        <f t="shared" si="54"/>
        <v/>
      </c>
    </row>
    <row r="3253" spans="4:6" x14ac:dyDescent="0.2">
      <c r="D3253" s="130" t="str">
        <f>IF(ISBLANK(A3253),"",VLOOKUP(A3253,'Tabla de equipos'!$B$3:$D$107,3,FALSE))</f>
        <v/>
      </c>
      <c r="F3253" s="132" t="str">
        <f t="shared" si="54"/>
        <v/>
      </c>
    </row>
    <row r="3254" spans="4:6" x14ac:dyDescent="0.2">
      <c r="D3254" s="130" t="str">
        <f>IF(ISBLANK(A3254),"",VLOOKUP(A3254,'Tabla de equipos'!$B$3:$D$107,3,FALSE))</f>
        <v/>
      </c>
      <c r="F3254" s="132" t="str">
        <f t="shared" si="54"/>
        <v/>
      </c>
    </row>
    <row r="3255" spans="4:6" x14ac:dyDescent="0.2">
      <c r="D3255" s="130" t="str">
        <f>IF(ISBLANK(A3255),"",VLOOKUP(A3255,'Tabla de equipos'!$B$3:$D$107,3,FALSE))</f>
        <v/>
      </c>
      <c r="F3255" s="132" t="str">
        <f t="shared" si="54"/>
        <v/>
      </c>
    </row>
    <row r="3256" spans="4:6" x14ac:dyDescent="0.2">
      <c r="D3256" s="130" t="str">
        <f>IF(ISBLANK(A3256),"",VLOOKUP(A3256,'Tabla de equipos'!$B$3:$D$107,3,FALSE))</f>
        <v/>
      </c>
      <c r="F3256" s="132" t="str">
        <f t="shared" si="54"/>
        <v/>
      </c>
    </row>
    <row r="3257" spans="4:6" x14ac:dyDescent="0.2">
      <c r="D3257" s="130" t="str">
        <f>IF(ISBLANK(A3257),"",VLOOKUP(A3257,'Tabla de equipos'!$B$3:$D$107,3,FALSE))</f>
        <v/>
      </c>
      <c r="F3257" s="132" t="str">
        <f t="shared" si="54"/>
        <v/>
      </c>
    </row>
    <row r="3258" spans="4:6" x14ac:dyDescent="0.2">
      <c r="D3258" s="130" t="str">
        <f>IF(ISBLANK(A3258),"",VLOOKUP(A3258,'Tabla de equipos'!$B$3:$D$107,3,FALSE))</f>
        <v/>
      </c>
      <c r="F3258" s="132" t="str">
        <f t="shared" si="54"/>
        <v/>
      </c>
    </row>
    <row r="3259" spans="4:6" x14ac:dyDescent="0.2">
      <c r="D3259" s="130" t="str">
        <f>IF(ISBLANK(A3259),"",VLOOKUP(A3259,'Tabla de equipos'!$B$3:$D$107,3,FALSE))</f>
        <v/>
      </c>
      <c r="F3259" s="132" t="str">
        <f t="shared" si="54"/>
        <v/>
      </c>
    </row>
    <row r="3260" spans="4:6" x14ac:dyDescent="0.2">
      <c r="D3260" s="130" t="str">
        <f>IF(ISBLANK(A3260),"",VLOOKUP(A3260,'Tabla de equipos'!$B$3:$D$107,3,FALSE))</f>
        <v/>
      </c>
      <c r="F3260" s="132" t="str">
        <f t="shared" si="54"/>
        <v/>
      </c>
    </row>
    <row r="3261" spans="4:6" x14ac:dyDescent="0.2">
      <c r="D3261" s="130" t="str">
        <f>IF(ISBLANK(A3261),"",VLOOKUP(A3261,'Tabla de equipos'!$B$3:$D$107,3,FALSE))</f>
        <v/>
      </c>
      <c r="F3261" s="132" t="str">
        <f t="shared" si="54"/>
        <v/>
      </c>
    </row>
    <row r="3262" spans="4:6" x14ac:dyDescent="0.2">
      <c r="D3262" s="130" t="str">
        <f>IF(ISBLANK(A3262),"",VLOOKUP(A3262,'Tabla de equipos'!$B$3:$D$107,3,FALSE))</f>
        <v/>
      </c>
      <c r="F3262" s="132" t="str">
        <f t="shared" si="54"/>
        <v/>
      </c>
    </row>
    <row r="3263" spans="4:6" x14ac:dyDescent="0.2">
      <c r="D3263" s="130" t="str">
        <f>IF(ISBLANK(A3263),"",VLOOKUP(A3263,'Tabla de equipos'!$B$3:$D$107,3,FALSE))</f>
        <v/>
      </c>
      <c r="F3263" s="132" t="str">
        <f t="shared" si="54"/>
        <v/>
      </c>
    </row>
    <row r="3264" spans="4:6" x14ac:dyDescent="0.2">
      <c r="D3264" s="130" t="str">
        <f>IF(ISBLANK(A3264),"",VLOOKUP(A3264,'Tabla de equipos'!$B$3:$D$107,3,FALSE))</f>
        <v/>
      </c>
      <c r="F3264" s="132" t="str">
        <f t="shared" si="54"/>
        <v/>
      </c>
    </row>
    <row r="3265" spans="4:6" x14ac:dyDescent="0.2">
      <c r="D3265" s="130" t="str">
        <f>IF(ISBLANK(A3265),"",VLOOKUP(A3265,'Tabla de equipos'!$B$3:$D$107,3,FALSE))</f>
        <v/>
      </c>
      <c r="F3265" s="132" t="str">
        <f t="shared" si="54"/>
        <v/>
      </c>
    </row>
    <row r="3266" spans="4:6" x14ac:dyDescent="0.2">
      <c r="D3266" s="130" t="str">
        <f>IF(ISBLANK(A3266),"",VLOOKUP(A3266,'Tabla de equipos'!$B$3:$D$107,3,FALSE))</f>
        <v/>
      </c>
      <c r="F3266" s="132" t="str">
        <f t="shared" si="54"/>
        <v/>
      </c>
    </row>
    <row r="3267" spans="4:6" x14ac:dyDescent="0.2">
      <c r="D3267" s="130" t="str">
        <f>IF(ISBLANK(A3267),"",VLOOKUP(A3267,'Tabla de equipos'!$B$3:$D$107,3,FALSE))</f>
        <v/>
      </c>
      <c r="F3267" s="132" t="str">
        <f t="shared" si="54"/>
        <v/>
      </c>
    </row>
    <row r="3268" spans="4:6" x14ac:dyDescent="0.2">
      <c r="D3268" s="130" t="str">
        <f>IF(ISBLANK(A3268),"",VLOOKUP(A3268,'Tabla de equipos'!$B$3:$D$107,3,FALSE))</f>
        <v/>
      </c>
      <c r="F3268" s="132" t="str">
        <f t="shared" si="54"/>
        <v/>
      </c>
    </row>
    <row r="3269" spans="4:6" x14ac:dyDescent="0.2">
      <c r="D3269" s="130" t="str">
        <f>IF(ISBLANK(A3269),"",VLOOKUP(A3269,'Tabla de equipos'!$B$3:$D$107,3,FALSE))</f>
        <v/>
      </c>
      <c r="F3269" s="132" t="str">
        <f t="shared" si="54"/>
        <v/>
      </c>
    </row>
    <row r="3270" spans="4:6" x14ac:dyDescent="0.2">
      <c r="D3270" s="130" t="str">
        <f>IF(ISBLANK(A3270),"",VLOOKUP(A3270,'Tabla de equipos'!$B$3:$D$107,3,FALSE))</f>
        <v/>
      </c>
      <c r="F3270" s="132" t="str">
        <f t="shared" si="54"/>
        <v/>
      </c>
    </row>
    <row r="3271" spans="4:6" x14ac:dyDescent="0.2">
      <c r="D3271" s="130" t="str">
        <f>IF(ISBLANK(A3271),"",VLOOKUP(A3271,'Tabla de equipos'!$B$3:$D$107,3,FALSE))</f>
        <v/>
      </c>
      <c r="F3271" s="132" t="str">
        <f t="shared" si="54"/>
        <v/>
      </c>
    </row>
    <row r="3272" spans="4:6" x14ac:dyDescent="0.2">
      <c r="D3272" s="130" t="str">
        <f>IF(ISBLANK(A3272),"",VLOOKUP(A3272,'Tabla de equipos'!$B$3:$D$107,3,FALSE))</f>
        <v/>
      </c>
      <c r="F3272" s="132" t="str">
        <f t="shared" si="54"/>
        <v/>
      </c>
    </row>
    <row r="3273" spans="4:6" x14ac:dyDescent="0.2">
      <c r="D3273" s="130" t="str">
        <f>IF(ISBLANK(A3273),"",VLOOKUP(A3273,'Tabla de equipos'!$B$3:$D$107,3,FALSE))</f>
        <v/>
      </c>
      <c r="F3273" s="132" t="str">
        <f t="shared" si="54"/>
        <v/>
      </c>
    </row>
    <row r="3274" spans="4:6" x14ac:dyDescent="0.2">
      <c r="D3274" s="130" t="str">
        <f>IF(ISBLANK(A3274),"",VLOOKUP(A3274,'Tabla de equipos'!$B$3:$D$107,3,FALSE))</f>
        <v/>
      </c>
      <c r="F3274" s="132" t="str">
        <f t="shared" si="54"/>
        <v/>
      </c>
    </row>
    <row r="3275" spans="4:6" x14ac:dyDescent="0.2">
      <c r="D3275" s="130" t="str">
        <f>IF(ISBLANK(A3275),"",VLOOKUP(A3275,'Tabla de equipos'!$B$3:$D$107,3,FALSE))</f>
        <v/>
      </c>
      <c r="F3275" s="132" t="str">
        <f t="shared" si="54"/>
        <v/>
      </c>
    </row>
    <row r="3276" spans="4:6" x14ac:dyDescent="0.2">
      <c r="D3276" s="130" t="str">
        <f>IF(ISBLANK(A3276),"",VLOOKUP(A3276,'Tabla de equipos'!$B$3:$D$107,3,FALSE))</f>
        <v/>
      </c>
      <c r="F3276" s="132" t="str">
        <f t="shared" si="54"/>
        <v/>
      </c>
    </row>
    <row r="3277" spans="4:6" x14ac:dyDescent="0.2">
      <c r="D3277" s="130" t="str">
        <f>IF(ISBLANK(A3277),"",VLOOKUP(A3277,'Tabla de equipos'!$B$3:$D$107,3,FALSE))</f>
        <v/>
      </c>
      <c r="F3277" s="132" t="str">
        <f t="shared" si="54"/>
        <v/>
      </c>
    </row>
    <row r="3278" spans="4:6" x14ac:dyDescent="0.2">
      <c r="D3278" s="130" t="str">
        <f>IF(ISBLANK(A3278),"",VLOOKUP(A3278,'Tabla de equipos'!$B$3:$D$107,3,FALSE))</f>
        <v/>
      </c>
      <c r="F3278" s="132" t="str">
        <f t="shared" si="54"/>
        <v/>
      </c>
    </row>
    <row r="3279" spans="4:6" x14ac:dyDescent="0.2">
      <c r="D3279" s="130" t="str">
        <f>IF(ISBLANK(A3279),"",VLOOKUP(A3279,'Tabla de equipos'!$B$3:$D$107,3,FALSE))</f>
        <v/>
      </c>
      <c r="F3279" s="132" t="str">
        <f t="shared" si="54"/>
        <v/>
      </c>
    </row>
    <row r="3280" spans="4:6" x14ac:dyDescent="0.2">
      <c r="D3280" s="130" t="str">
        <f>IF(ISBLANK(A3280),"",VLOOKUP(A3280,'Tabla de equipos'!$B$3:$D$107,3,FALSE))</f>
        <v/>
      </c>
      <c r="F3280" s="132" t="str">
        <f t="shared" si="54"/>
        <v/>
      </c>
    </row>
    <row r="3281" spans="4:6" x14ac:dyDescent="0.2">
      <c r="D3281" s="130" t="str">
        <f>IF(ISBLANK(A3281),"",VLOOKUP(A3281,'Tabla de equipos'!$B$3:$D$107,3,FALSE))</f>
        <v/>
      </c>
      <c r="F3281" s="132" t="str">
        <f t="shared" si="54"/>
        <v/>
      </c>
    </row>
    <row r="3282" spans="4:6" x14ac:dyDescent="0.2">
      <c r="D3282" s="130" t="str">
        <f>IF(ISBLANK(A3282),"",VLOOKUP(A3282,'Tabla de equipos'!$B$3:$D$107,3,FALSE))</f>
        <v/>
      </c>
      <c r="F3282" s="132" t="str">
        <f t="shared" si="54"/>
        <v/>
      </c>
    </row>
    <row r="3283" spans="4:6" x14ac:dyDescent="0.2">
      <c r="D3283" s="130" t="str">
        <f>IF(ISBLANK(A3283),"",VLOOKUP(A3283,'Tabla de equipos'!$B$3:$D$107,3,FALSE))</f>
        <v/>
      </c>
      <c r="F3283" s="132" t="str">
        <f t="shared" si="54"/>
        <v/>
      </c>
    </row>
    <row r="3284" spans="4:6" x14ac:dyDescent="0.2">
      <c r="D3284" s="130" t="str">
        <f>IF(ISBLANK(A3284),"",VLOOKUP(A3284,'Tabla de equipos'!$B$3:$D$107,3,FALSE))</f>
        <v/>
      </c>
      <c r="F3284" s="132" t="str">
        <f t="shared" si="54"/>
        <v/>
      </c>
    </row>
    <row r="3285" spans="4:6" x14ac:dyDescent="0.2">
      <c r="D3285" s="130" t="str">
        <f>IF(ISBLANK(A3285),"",VLOOKUP(A3285,'Tabla de equipos'!$B$3:$D$107,3,FALSE))</f>
        <v/>
      </c>
      <c r="F3285" s="132" t="str">
        <f t="shared" si="54"/>
        <v/>
      </c>
    </row>
    <row r="3286" spans="4:6" x14ac:dyDescent="0.2">
      <c r="D3286" s="130" t="str">
        <f>IF(ISBLANK(A3286),"",VLOOKUP(A3286,'Tabla de equipos'!$B$3:$D$107,3,FALSE))</f>
        <v/>
      </c>
      <c r="F3286" s="132" t="str">
        <f t="shared" si="54"/>
        <v/>
      </c>
    </row>
    <row r="3287" spans="4:6" x14ac:dyDescent="0.2">
      <c r="D3287" s="130" t="str">
        <f>IF(ISBLANK(A3287),"",VLOOKUP(A3287,'Tabla de equipos'!$B$3:$D$107,3,FALSE))</f>
        <v/>
      </c>
      <c r="F3287" s="132" t="str">
        <f t="shared" si="54"/>
        <v/>
      </c>
    </row>
    <row r="3288" spans="4:6" x14ac:dyDescent="0.2">
      <c r="D3288" s="130" t="str">
        <f>IF(ISBLANK(A3288),"",VLOOKUP(A3288,'Tabla de equipos'!$B$3:$D$107,3,FALSE))</f>
        <v/>
      </c>
      <c r="F3288" s="132" t="str">
        <f t="shared" si="54"/>
        <v/>
      </c>
    </row>
    <row r="3289" spans="4:6" x14ac:dyDescent="0.2">
      <c r="D3289" s="130" t="str">
        <f>IF(ISBLANK(A3289),"",VLOOKUP(A3289,'Tabla de equipos'!$B$3:$D$107,3,FALSE))</f>
        <v/>
      </c>
      <c r="F3289" s="132" t="str">
        <f t="shared" si="54"/>
        <v/>
      </c>
    </row>
    <row r="3290" spans="4:6" x14ac:dyDescent="0.2">
      <c r="D3290" s="130" t="str">
        <f>IF(ISBLANK(A3290),"",VLOOKUP(A3290,'Tabla de equipos'!$B$3:$D$107,3,FALSE))</f>
        <v/>
      </c>
      <c r="F3290" s="132" t="str">
        <f t="shared" si="54"/>
        <v/>
      </c>
    </row>
    <row r="3291" spans="4:6" x14ac:dyDescent="0.2">
      <c r="D3291" s="130" t="str">
        <f>IF(ISBLANK(A3291),"",VLOOKUP(A3291,'Tabla de equipos'!$B$3:$D$107,3,FALSE))</f>
        <v/>
      </c>
      <c r="F3291" s="132" t="str">
        <f t="shared" si="54"/>
        <v/>
      </c>
    </row>
    <row r="3292" spans="4:6" x14ac:dyDescent="0.2">
      <c r="D3292" s="130" t="str">
        <f>IF(ISBLANK(A3292),"",VLOOKUP(A3292,'Tabla de equipos'!$B$3:$D$107,3,FALSE))</f>
        <v/>
      </c>
      <c r="F3292" s="132" t="str">
        <f t="shared" si="54"/>
        <v/>
      </c>
    </row>
    <row r="3293" spans="4:6" x14ac:dyDescent="0.2">
      <c r="D3293" s="130" t="str">
        <f>IF(ISBLANK(A3293),"",VLOOKUP(A3293,'Tabla de equipos'!$B$3:$D$107,3,FALSE))</f>
        <v/>
      </c>
      <c r="F3293" s="132" t="str">
        <f t="shared" si="54"/>
        <v/>
      </c>
    </row>
    <row r="3294" spans="4:6" x14ac:dyDescent="0.2">
      <c r="D3294" s="130" t="str">
        <f>IF(ISBLANK(A3294),"",VLOOKUP(A3294,'Tabla de equipos'!$B$3:$D$107,3,FALSE))</f>
        <v/>
      </c>
      <c r="F3294" s="132" t="str">
        <f t="shared" si="54"/>
        <v/>
      </c>
    </row>
    <row r="3295" spans="4:6" x14ac:dyDescent="0.2">
      <c r="D3295" s="130" t="str">
        <f>IF(ISBLANK(A3295),"",VLOOKUP(A3295,'Tabla de equipos'!$B$3:$D$107,3,FALSE))</f>
        <v/>
      </c>
      <c r="F3295" s="132" t="str">
        <f t="shared" si="54"/>
        <v/>
      </c>
    </row>
    <row r="3296" spans="4:6" x14ac:dyDescent="0.2">
      <c r="D3296" s="130" t="str">
        <f>IF(ISBLANK(A3296),"",VLOOKUP(A3296,'Tabla de equipos'!$B$3:$D$107,3,FALSE))</f>
        <v/>
      </c>
      <c r="F3296" s="132" t="str">
        <f t="shared" si="54"/>
        <v/>
      </c>
    </row>
    <row r="3297" spans="4:6" x14ac:dyDescent="0.2">
      <c r="D3297" s="130" t="str">
        <f>IF(ISBLANK(A3297),"",VLOOKUP(A3297,'Tabla de equipos'!$B$3:$D$107,3,FALSE))</f>
        <v/>
      </c>
      <c r="F3297" s="132" t="str">
        <f t="shared" si="54"/>
        <v/>
      </c>
    </row>
    <row r="3298" spans="4:6" x14ac:dyDescent="0.2">
      <c r="D3298" s="130" t="str">
        <f>IF(ISBLANK(A3298),"",VLOOKUP(A3298,'Tabla de equipos'!$B$3:$D$107,3,FALSE))</f>
        <v/>
      </c>
      <c r="F3298" s="132" t="str">
        <f t="shared" si="54"/>
        <v/>
      </c>
    </row>
    <row r="3299" spans="4:6" x14ac:dyDescent="0.2">
      <c r="D3299" s="130" t="str">
        <f>IF(ISBLANK(A3299),"",VLOOKUP(A3299,'Tabla de equipos'!$B$3:$D$107,3,FALSE))</f>
        <v/>
      </c>
      <c r="F3299" s="132" t="str">
        <f t="shared" si="54"/>
        <v/>
      </c>
    </row>
    <row r="3300" spans="4:6" x14ac:dyDescent="0.2">
      <c r="D3300" s="130" t="str">
        <f>IF(ISBLANK(A3300),"",VLOOKUP(A3300,'Tabla de equipos'!$B$3:$D$107,3,FALSE))</f>
        <v/>
      </c>
      <c r="F3300" s="132" t="str">
        <f t="shared" si="54"/>
        <v/>
      </c>
    </row>
    <row r="3301" spans="4:6" x14ac:dyDescent="0.2">
      <c r="D3301" s="130" t="str">
        <f>IF(ISBLANK(A3301),"",VLOOKUP(A3301,'Tabla de equipos'!$B$3:$D$107,3,FALSE))</f>
        <v/>
      </c>
      <c r="F3301" s="132" t="str">
        <f t="shared" si="54"/>
        <v/>
      </c>
    </row>
    <row r="3302" spans="4:6" x14ac:dyDescent="0.2">
      <c r="D3302" s="130" t="str">
        <f>IF(ISBLANK(A3302),"",VLOOKUP(A3302,'Tabla de equipos'!$B$3:$D$107,3,FALSE))</f>
        <v/>
      </c>
      <c r="F3302" s="132" t="str">
        <f t="shared" si="54"/>
        <v/>
      </c>
    </row>
    <row r="3303" spans="4:6" x14ac:dyDescent="0.2">
      <c r="D3303" s="130" t="str">
        <f>IF(ISBLANK(A3303),"",VLOOKUP(A3303,'Tabla de equipos'!$B$3:$D$107,3,FALSE))</f>
        <v/>
      </c>
      <c r="F3303" s="132" t="str">
        <f t="shared" si="54"/>
        <v/>
      </c>
    </row>
    <row r="3304" spans="4:6" x14ac:dyDescent="0.2">
      <c r="D3304" s="130" t="str">
        <f>IF(ISBLANK(A3304),"",VLOOKUP(A3304,'Tabla de equipos'!$B$3:$D$107,3,FALSE))</f>
        <v/>
      </c>
      <c r="F3304" s="132" t="str">
        <f t="shared" si="54"/>
        <v/>
      </c>
    </row>
    <row r="3305" spans="4:6" x14ac:dyDescent="0.2">
      <c r="D3305" s="130" t="str">
        <f>IF(ISBLANK(A3305),"",VLOOKUP(A3305,'Tabla de equipos'!$B$3:$D$107,3,FALSE))</f>
        <v/>
      </c>
      <c r="F3305" s="132" t="str">
        <f t="shared" ref="F3305:F3368" si="55">IF(AND(E3305="",A3305=""),"",IF(AND(A3305&lt;&gt;"",E3305=""),"Falta incluir unidades",IF(AND(A3305&lt;&gt;"",E3305&gt;0),"","Falta elegir equipo/soporte")))</f>
        <v/>
      </c>
    </row>
    <row r="3306" spans="4:6" x14ac:dyDescent="0.2">
      <c r="D3306" s="130" t="str">
        <f>IF(ISBLANK(A3306),"",VLOOKUP(A3306,'Tabla de equipos'!$B$3:$D$107,3,FALSE))</f>
        <v/>
      </c>
      <c r="F3306" s="132" t="str">
        <f t="shared" si="55"/>
        <v/>
      </c>
    </row>
    <row r="3307" spans="4:6" x14ac:dyDescent="0.2">
      <c r="D3307" s="130" t="str">
        <f>IF(ISBLANK(A3307),"",VLOOKUP(A3307,'Tabla de equipos'!$B$3:$D$107,3,FALSE))</f>
        <v/>
      </c>
      <c r="F3307" s="132" t="str">
        <f t="shared" si="55"/>
        <v/>
      </c>
    </row>
    <row r="3308" spans="4:6" x14ac:dyDescent="0.2">
      <c r="D3308" s="130" t="str">
        <f>IF(ISBLANK(A3308),"",VLOOKUP(A3308,'Tabla de equipos'!$B$3:$D$107,3,FALSE))</f>
        <v/>
      </c>
      <c r="F3308" s="132" t="str">
        <f t="shared" si="55"/>
        <v/>
      </c>
    </row>
    <row r="3309" spans="4:6" x14ac:dyDescent="0.2">
      <c r="D3309" s="130" t="str">
        <f>IF(ISBLANK(A3309),"",VLOOKUP(A3309,'Tabla de equipos'!$B$3:$D$107,3,FALSE))</f>
        <v/>
      </c>
      <c r="F3309" s="132" t="str">
        <f t="shared" si="55"/>
        <v/>
      </c>
    </row>
    <row r="3310" spans="4:6" x14ac:dyDescent="0.2">
      <c r="D3310" s="130" t="str">
        <f>IF(ISBLANK(A3310),"",VLOOKUP(A3310,'Tabla de equipos'!$B$3:$D$107,3,FALSE))</f>
        <v/>
      </c>
      <c r="F3310" s="132" t="str">
        <f t="shared" si="55"/>
        <v/>
      </c>
    </row>
    <row r="3311" spans="4:6" x14ac:dyDescent="0.2">
      <c r="D3311" s="130" t="str">
        <f>IF(ISBLANK(A3311),"",VLOOKUP(A3311,'Tabla de equipos'!$B$3:$D$107,3,FALSE))</f>
        <v/>
      </c>
      <c r="F3311" s="132" t="str">
        <f t="shared" si="55"/>
        <v/>
      </c>
    </row>
    <row r="3312" spans="4:6" x14ac:dyDescent="0.2">
      <c r="D3312" s="130" t="str">
        <f>IF(ISBLANK(A3312),"",VLOOKUP(A3312,'Tabla de equipos'!$B$3:$D$107,3,FALSE))</f>
        <v/>
      </c>
      <c r="F3312" s="132" t="str">
        <f t="shared" si="55"/>
        <v/>
      </c>
    </row>
    <row r="3313" spans="4:6" x14ac:dyDescent="0.2">
      <c r="D3313" s="130" t="str">
        <f>IF(ISBLANK(A3313),"",VLOOKUP(A3313,'Tabla de equipos'!$B$3:$D$107,3,FALSE))</f>
        <v/>
      </c>
      <c r="F3313" s="132" t="str">
        <f t="shared" si="55"/>
        <v/>
      </c>
    </row>
    <row r="3314" spans="4:6" x14ac:dyDescent="0.2">
      <c r="D3314" s="130" t="str">
        <f>IF(ISBLANK(A3314),"",VLOOKUP(A3314,'Tabla de equipos'!$B$3:$D$107,3,FALSE))</f>
        <v/>
      </c>
      <c r="F3314" s="132" t="str">
        <f t="shared" si="55"/>
        <v/>
      </c>
    </row>
    <row r="3315" spans="4:6" x14ac:dyDescent="0.2">
      <c r="D3315" s="130" t="str">
        <f>IF(ISBLANK(A3315),"",VLOOKUP(A3315,'Tabla de equipos'!$B$3:$D$107,3,FALSE))</f>
        <v/>
      </c>
      <c r="F3315" s="132" t="str">
        <f t="shared" si="55"/>
        <v/>
      </c>
    </row>
    <row r="3316" spans="4:6" x14ac:dyDescent="0.2">
      <c r="D3316" s="130" t="str">
        <f>IF(ISBLANK(A3316),"",VLOOKUP(A3316,'Tabla de equipos'!$B$3:$D$107,3,FALSE))</f>
        <v/>
      </c>
      <c r="F3316" s="132" t="str">
        <f t="shared" si="55"/>
        <v/>
      </c>
    </row>
    <row r="3317" spans="4:6" x14ac:dyDescent="0.2">
      <c r="D3317" s="130" t="str">
        <f>IF(ISBLANK(A3317),"",VLOOKUP(A3317,'Tabla de equipos'!$B$3:$D$107,3,FALSE))</f>
        <v/>
      </c>
      <c r="F3317" s="132" t="str">
        <f t="shared" si="55"/>
        <v/>
      </c>
    </row>
    <row r="3318" spans="4:6" x14ac:dyDescent="0.2">
      <c r="D3318" s="130" t="str">
        <f>IF(ISBLANK(A3318),"",VLOOKUP(A3318,'Tabla de equipos'!$B$3:$D$107,3,FALSE))</f>
        <v/>
      </c>
      <c r="F3318" s="132" t="str">
        <f t="shared" si="55"/>
        <v/>
      </c>
    </row>
    <row r="3319" spans="4:6" x14ac:dyDescent="0.2">
      <c r="D3319" s="130" t="str">
        <f>IF(ISBLANK(A3319),"",VLOOKUP(A3319,'Tabla de equipos'!$B$3:$D$107,3,FALSE))</f>
        <v/>
      </c>
      <c r="F3319" s="132" t="str">
        <f t="shared" si="55"/>
        <v/>
      </c>
    </row>
    <row r="3320" spans="4:6" x14ac:dyDescent="0.2">
      <c r="D3320" s="130" t="str">
        <f>IF(ISBLANK(A3320),"",VLOOKUP(A3320,'Tabla de equipos'!$B$3:$D$107,3,FALSE))</f>
        <v/>
      </c>
      <c r="F3320" s="132" t="str">
        <f t="shared" si="55"/>
        <v/>
      </c>
    </row>
    <row r="3321" spans="4:6" x14ac:dyDescent="0.2">
      <c r="D3321" s="130" t="str">
        <f>IF(ISBLANK(A3321),"",VLOOKUP(A3321,'Tabla de equipos'!$B$3:$D$107,3,FALSE))</f>
        <v/>
      </c>
      <c r="F3321" s="132" t="str">
        <f t="shared" si="55"/>
        <v/>
      </c>
    </row>
    <row r="3322" spans="4:6" x14ac:dyDescent="0.2">
      <c r="D3322" s="130" t="str">
        <f>IF(ISBLANK(A3322),"",VLOOKUP(A3322,'Tabla de equipos'!$B$3:$D$107,3,FALSE))</f>
        <v/>
      </c>
      <c r="F3322" s="132" t="str">
        <f t="shared" si="55"/>
        <v/>
      </c>
    </row>
    <row r="3323" spans="4:6" x14ac:dyDescent="0.2">
      <c r="D3323" s="130" t="str">
        <f>IF(ISBLANK(A3323),"",VLOOKUP(A3323,'Tabla de equipos'!$B$3:$D$107,3,FALSE))</f>
        <v/>
      </c>
      <c r="F3323" s="132" t="str">
        <f t="shared" si="55"/>
        <v/>
      </c>
    </row>
    <row r="3324" spans="4:6" x14ac:dyDescent="0.2">
      <c r="D3324" s="130" t="str">
        <f>IF(ISBLANK(A3324),"",VLOOKUP(A3324,'Tabla de equipos'!$B$3:$D$107,3,FALSE))</f>
        <v/>
      </c>
      <c r="F3324" s="132" t="str">
        <f t="shared" si="55"/>
        <v/>
      </c>
    </row>
    <row r="3325" spans="4:6" x14ac:dyDescent="0.2">
      <c r="D3325" s="130" t="str">
        <f>IF(ISBLANK(A3325),"",VLOOKUP(A3325,'Tabla de equipos'!$B$3:$D$107,3,FALSE))</f>
        <v/>
      </c>
      <c r="F3325" s="132" t="str">
        <f t="shared" si="55"/>
        <v/>
      </c>
    </row>
    <row r="3326" spans="4:6" x14ac:dyDescent="0.2">
      <c r="D3326" s="130" t="str">
        <f>IF(ISBLANK(A3326),"",VLOOKUP(A3326,'Tabla de equipos'!$B$3:$D$107,3,FALSE))</f>
        <v/>
      </c>
      <c r="F3326" s="132" t="str">
        <f t="shared" si="55"/>
        <v/>
      </c>
    </row>
    <row r="3327" spans="4:6" x14ac:dyDescent="0.2">
      <c r="D3327" s="130" t="str">
        <f>IF(ISBLANK(A3327),"",VLOOKUP(A3327,'Tabla de equipos'!$B$3:$D$107,3,FALSE))</f>
        <v/>
      </c>
      <c r="F3327" s="132" t="str">
        <f t="shared" si="55"/>
        <v/>
      </c>
    </row>
    <row r="3328" spans="4:6" x14ac:dyDescent="0.2">
      <c r="D3328" s="130" t="str">
        <f>IF(ISBLANK(A3328),"",VLOOKUP(A3328,'Tabla de equipos'!$B$3:$D$107,3,FALSE))</f>
        <v/>
      </c>
      <c r="F3328" s="132" t="str">
        <f t="shared" si="55"/>
        <v/>
      </c>
    </row>
    <row r="3329" spans="4:6" x14ac:dyDescent="0.2">
      <c r="D3329" s="130" t="str">
        <f>IF(ISBLANK(A3329),"",VLOOKUP(A3329,'Tabla de equipos'!$B$3:$D$107,3,FALSE))</f>
        <v/>
      </c>
      <c r="F3329" s="132" t="str">
        <f t="shared" si="55"/>
        <v/>
      </c>
    </row>
    <row r="3330" spans="4:6" x14ac:dyDescent="0.2">
      <c r="D3330" s="130" t="str">
        <f>IF(ISBLANK(A3330),"",VLOOKUP(A3330,'Tabla de equipos'!$B$3:$D$107,3,FALSE))</f>
        <v/>
      </c>
      <c r="F3330" s="132" t="str">
        <f t="shared" si="55"/>
        <v/>
      </c>
    </row>
    <row r="3331" spans="4:6" x14ac:dyDescent="0.2">
      <c r="D3331" s="130" t="str">
        <f>IF(ISBLANK(A3331),"",VLOOKUP(A3331,'Tabla de equipos'!$B$3:$D$107,3,FALSE))</f>
        <v/>
      </c>
      <c r="F3331" s="132" t="str">
        <f t="shared" si="55"/>
        <v/>
      </c>
    </row>
    <row r="3332" spans="4:6" x14ac:dyDescent="0.2">
      <c r="D3332" s="130" t="str">
        <f>IF(ISBLANK(A3332),"",VLOOKUP(A3332,'Tabla de equipos'!$B$3:$D$107,3,FALSE))</f>
        <v/>
      </c>
      <c r="F3332" s="132" t="str">
        <f t="shared" si="55"/>
        <v/>
      </c>
    </row>
    <row r="3333" spans="4:6" x14ac:dyDescent="0.2">
      <c r="D3333" s="130" t="str">
        <f>IF(ISBLANK(A3333),"",VLOOKUP(A3333,'Tabla de equipos'!$B$3:$D$107,3,FALSE))</f>
        <v/>
      </c>
      <c r="F3333" s="132" t="str">
        <f t="shared" si="55"/>
        <v/>
      </c>
    </row>
    <row r="3334" spans="4:6" x14ac:dyDescent="0.2">
      <c r="D3334" s="130" t="str">
        <f>IF(ISBLANK(A3334),"",VLOOKUP(A3334,'Tabla de equipos'!$B$3:$D$107,3,FALSE))</f>
        <v/>
      </c>
      <c r="F3334" s="132" t="str">
        <f t="shared" si="55"/>
        <v/>
      </c>
    </row>
    <row r="3335" spans="4:6" x14ac:dyDescent="0.2">
      <c r="D3335" s="130" t="str">
        <f>IF(ISBLANK(A3335),"",VLOOKUP(A3335,'Tabla de equipos'!$B$3:$D$107,3,FALSE))</f>
        <v/>
      </c>
      <c r="F3335" s="132" t="str">
        <f t="shared" si="55"/>
        <v/>
      </c>
    </row>
    <row r="3336" spans="4:6" x14ac:dyDescent="0.2">
      <c r="D3336" s="130" t="str">
        <f>IF(ISBLANK(A3336),"",VLOOKUP(A3336,'Tabla de equipos'!$B$3:$D$107,3,FALSE))</f>
        <v/>
      </c>
      <c r="F3336" s="132" t="str">
        <f t="shared" si="55"/>
        <v/>
      </c>
    </row>
    <row r="3337" spans="4:6" x14ac:dyDescent="0.2">
      <c r="D3337" s="130" t="str">
        <f>IF(ISBLANK(A3337),"",VLOOKUP(A3337,'Tabla de equipos'!$B$3:$D$107,3,FALSE))</f>
        <v/>
      </c>
      <c r="F3337" s="132" t="str">
        <f t="shared" si="55"/>
        <v/>
      </c>
    </row>
    <row r="3338" spans="4:6" x14ac:dyDescent="0.2">
      <c r="D3338" s="130" t="str">
        <f>IF(ISBLANK(A3338),"",VLOOKUP(A3338,'Tabla de equipos'!$B$3:$D$107,3,FALSE))</f>
        <v/>
      </c>
      <c r="F3338" s="132" t="str">
        <f t="shared" si="55"/>
        <v/>
      </c>
    </row>
    <row r="3339" spans="4:6" x14ac:dyDescent="0.2">
      <c r="D3339" s="130" t="str">
        <f>IF(ISBLANK(A3339),"",VLOOKUP(A3339,'Tabla de equipos'!$B$3:$D$107,3,FALSE))</f>
        <v/>
      </c>
      <c r="F3339" s="132" t="str">
        <f t="shared" si="55"/>
        <v/>
      </c>
    </row>
    <row r="3340" spans="4:6" x14ac:dyDescent="0.2">
      <c r="D3340" s="130" t="str">
        <f>IF(ISBLANK(A3340),"",VLOOKUP(A3340,'Tabla de equipos'!$B$3:$D$107,3,FALSE))</f>
        <v/>
      </c>
      <c r="F3340" s="132" t="str">
        <f t="shared" si="55"/>
        <v/>
      </c>
    </row>
    <row r="3341" spans="4:6" x14ac:dyDescent="0.2">
      <c r="D3341" s="130" t="str">
        <f>IF(ISBLANK(A3341),"",VLOOKUP(A3341,'Tabla de equipos'!$B$3:$D$107,3,FALSE))</f>
        <v/>
      </c>
      <c r="F3341" s="132" t="str">
        <f t="shared" si="55"/>
        <v/>
      </c>
    </row>
    <row r="3342" spans="4:6" x14ac:dyDescent="0.2">
      <c r="D3342" s="130" t="str">
        <f>IF(ISBLANK(A3342),"",VLOOKUP(A3342,'Tabla de equipos'!$B$3:$D$107,3,FALSE))</f>
        <v/>
      </c>
      <c r="F3342" s="132" t="str">
        <f t="shared" si="55"/>
        <v/>
      </c>
    </row>
    <row r="3343" spans="4:6" x14ac:dyDescent="0.2">
      <c r="D3343" s="130" t="str">
        <f>IF(ISBLANK(A3343),"",VLOOKUP(A3343,'Tabla de equipos'!$B$3:$D$107,3,FALSE))</f>
        <v/>
      </c>
      <c r="F3343" s="132" t="str">
        <f t="shared" si="55"/>
        <v/>
      </c>
    </row>
    <row r="3344" spans="4:6" x14ac:dyDescent="0.2">
      <c r="D3344" s="130" t="str">
        <f>IF(ISBLANK(A3344),"",VLOOKUP(A3344,'Tabla de equipos'!$B$3:$D$107,3,FALSE))</f>
        <v/>
      </c>
      <c r="F3344" s="132" t="str">
        <f t="shared" si="55"/>
        <v/>
      </c>
    </row>
    <row r="3345" spans="4:6" x14ac:dyDescent="0.2">
      <c r="D3345" s="130" t="str">
        <f>IF(ISBLANK(A3345),"",VLOOKUP(A3345,'Tabla de equipos'!$B$3:$D$107,3,FALSE))</f>
        <v/>
      </c>
      <c r="F3345" s="132" t="str">
        <f t="shared" si="55"/>
        <v/>
      </c>
    </row>
    <row r="3346" spans="4:6" x14ac:dyDescent="0.2">
      <c r="D3346" s="130" t="str">
        <f>IF(ISBLANK(A3346),"",VLOOKUP(A3346,'Tabla de equipos'!$B$3:$D$107,3,FALSE))</f>
        <v/>
      </c>
      <c r="F3346" s="132" t="str">
        <f t="shared" si="55"/>
        <v/>
      </c>
    </row>
    <row r="3347" spans="4:6" x14ac:dyDescent="0.2">
      <c r="D3347" s="130" t="str">
        <f>IF(ISBLANK(A3347),"",VLOOKUP(A3347,'Tabla de equipos'!$B$3:$D$107,3,FALSE))</f>
        <v/>
      </c>
      <c r="F3347" s="132" t="str">
        <f t="shared" si="55"/>
        <v/>
      </c>
    </row>
    <row r="3348" spans="4:6" x14ac:dyDescent="0.2">
      <c r="D3348" s="130" t="str">
        <f>IF(ISBLANK(A3348),"",VLOOKUP(A3348,'Tabla de equipos'!$B$3:$D$107,3,FALSE))</f>
        <v/>
      </c>
      <c r="F3348" s="132" t="str">
        <f t="shared" si="55"/>
        <v/>
      </c>
    </row>
    <row r="3349" spans="4:6" x14ac:dyDescent="0.2">
      <c r="D3349" s="130" t="str">
        <f>IF(ISBLANK(A3349),"",VLOOKUP(A3349,'Tabla de equipos'!$B$3:$D$107,3,FALSE))</f>
        <v/>
      </c>
      <c r="F3349" s="132" t="str">
        <f t="shared" si="55"/>
        <v/>
      </c>
    </row>
    <row r="3350" spans="4:6" x14ac:dyDescent="0.2">
      <c r="D3350" s="130" t="str">
        <f>IF(ISBLANK(A3350),"",VLOOKUP(A3350,'Tabla de equipos'!$B$3:$D$107,3,FALSE))</f>
        <v/>
      </c>
      <c r="F3350" s="132" t="str">
        <f t="shared" si="55"/>
        <v/>
      </c>
    </row>
    <row r="3351" spans="4:6" x14ac:dyDescent="0.2">
      <c r="D3351" s="130" t="str">
        <f>IF(ISBLANK(A3351),"",VLOOKUP(A3351,'Tabla de equipos'!$B$3:$D$107,3,FALSE))</f>
        <v/>
      </c>
      <c r="F3351" s="132" t="str">
        <f t="shared" si="55"/>
        <v/>
      </c>
    </row>
    <row r="3352" spans="4:6" x14ac:dyDescent="0.2">
      <c r="D3352" s="130" t="str">
        <f>IF(ISBLANK(A3352),"",VLOOKUP(A3352,'Tabla de equipos'!$B$3:$D$107,3,FALSE))</f>
        <v/>
      </c>
      <c r="F3352" s="132" t="str">
        <f t="shared" si="55"/>
        <v/>
      </c>
    </row>
    <row r="3353" spans="4:6" x14ac:dyDescent="0.2">
      <c r="D3353" s="130" t="str">
        <f>IF(ISBLANK(A3353),"",VLOOKUP(A3353,'Tabla de equipos'!$B$3:$D$107,3,FALSE))</f>
        <v/>
      </c>
      <c r="F3353" s="132" t="str">
        <f t="shared" si="55"/>
        <v/>
      </c>
    </row>
    <row r="3354" spans="4:6" x14ac:dyDescent="0.2">
      <c r="D3354" s="130" t="str">
        <f>IF(ISBLANK(A3354),"",VLOOKUP(A3354,'Tabla de equipos'!$B$3:$D$107,3,FALSE))</f>
        <v/>
      </c>
      <c r="F3354" s="132" t="str">
        <f t="shared" si="55"/>
        <v/>
      </c>
    </row>
    <row r="3355" spans="4:6" x14ac:dyDescent="0.2">
      <c r="D3355" s="130" t="str">
        <f>IF(ISBLANK(A3355),"",VLOOKUP(A3355,'Tabla de equipos'!$B$3:$D$107,3,FALSE))</f>
        <v/>
      </c>
      <c r="F3355" s="132" t="str">
        <f t="shared" si="55"/>
        <v/>
      </c>
    </row>
    <row r="3356" spans="4:6" x14ac:dyDescent="0.2">
      <c r="D3356" s="130" t="str">
        <f>IF(ISBLANK(A3356),"",VLOOKUP(A3356,'Tabla de equipos'!$B$3:$D$107,3,FALSE))</f>
        <v/>
      </c>
      <c r="F3356" s="132" t="str">
        <f t="shared" si="55"/>
        <v/>
      </c>
    </row>
    <row r="3357" spans="4:6" x14ac:dyDescent="0.2">
      <c r="D3357" s="130" t="str">
        <f>IF(ISBLANK(A3357),"",VLOOKUP(A3357,'Tabla de equipos'!$B$3:$D$107,3,FALSE))</f>
        <v/>
      </c>
      <c r="F3357" s="132" t="str">
        <f t="shared" si="55"/>
        <v/>
      </c>
    </row>
    <row r="3358" spans="4:6" x14ac:dyDescent="0.2">
      <c r="D3358" s="130" t="str">
        <f>IF(ISBLANK(A3358),"",VLOOKUP(A3358,'Tabla de equipos'!$B$3:$D$107,3,FALSE))</f>
        <v/>
      </c>
      <c r="F3358" s="132" t="str">
        <f t="shared" si="55"/>
        <v/>
      </c>
    </row>
    <row r="3359" spans="4:6" x14ac:dyDescent="0.2">
      <c r="D3359" s="130" t="str">
        <f>IF(ISBLANK(A3359),"",VLOOKUP(A3359,'Tabla de equipos'!$B$3:$D$107,3,FALSE))</f>
        <v/>
      </c>
      <c r="F3359" s="132" t="str">
        <f t="shared" si="55"/>
        <v/>
      </c>
    </row>
    <row r="3360" spans="4:6" x14ac:dyDescent="0.2">
      <c r="D3360" s="130" t="str">
        <f>IF(ISBLANK(A3360),"",VLOOKUP(A3360,'Tabla de equipos'!$B$3:$D$107,3,FALSE))</f>
        <v/>
      </c>
      <c r="F3360" s="132" t="str">
        <f t="shared" si="55"/>
        <v/>
      </c>
    </row>
    <row r="3361" spans="4:6" x14ac:dyDescent="0.2">
      <c r="D3361" s="130" t="str">
        <f>IF(ISBLANK(A3361),"",VLOOKUP(A3361,'Tabla de equipos'!$B$3:$D$107,3,FALSE))</f>
        <v/>
      </c>
      <c r="F3361" s="132" t="str">
        <f t="shared" si="55"/>
        <v/>
      </c>
    </row>
    <row r="3362" spans="4:6" x14ac:dyDescent="0.2">
      <c r="D3362" s="130" t="str">
        <f>IF(ISBLANK(A3362),"",VLOOKUP(A3362,'Tabla de equipos'!$B$3:$D$107,3,FALSE))</f>
        <v/>
      </c>
      <c r="F3362" s="132" t="str">
        <f t="shared" si="55"/>
        <v/>
      </c>
    </row>
    <row r="3363" spans="4:6" x14ac:dyDescent="0.2">
      <c r="D3363" s="130" t="str">
        <f>IF(ISBLANK(A3363),"",VLOOKUP(A3363,'Tabla de equipos'!$B$3:$D$107,3,FALSE))</f>
        <v/>
      </c>
      <c r="F3363" s="132" t="str">
        <f t="shared" si="55"/>
        <v/>
      </c>
    </row>
    <row r="3364" spans="4:6" x14ac:dyDescent="0.2">
      <c r="D3364" s="130" t="str">
        <f>IF(ISBLANK(A3364),"",VLOOKUP(A3364,'Tabla de equipos'!$B$3:$D$107,3,FALSE))</f>
        <v/>
      </c>
      <c r="F3364" s="132" t="str">
        <f t="shared" si="55"/>
        <v/>
      </c>
    </row>
    <row r="3365" spans="4:6" x14ac:dyDescent="0.2">
      <c r="D3365" s="130" t="str">
        <f>IF(ISBLANK(A3365),"",VLOOKUP(A3365,'Tabla de equipos'!$B$3:$D$107,3,FALSE))</f>
        <v/>
      </c>
      <c r="F3365" s="132" t="str">
        <f t="shared" si="55"/>
        <v/>
      </c>
    </row>
    <row r="3366" spans="4:6" x14ac:dyDescent="0.2">
      <c r="D3366" s="130" t="str">
        <f>IF(ISBLANK(A3366),"",VLOOKUP(A3366,'Tabla de equipos'!$B$3:$D$107,3,FALSE))</f>
        <v/>
      </c>
      <c r="F3366" s="132" t="str">
        <f t="shared" si="55"/>
        <v/>
      </c>
    </row>
    <row r="3367" spans="4:6" x14ac:dyDescent="0.2">
      <c r="D3367" s="130" t="str">
        <f>IF(ISBLANK(A3367),"",VLOOKUP(A3367,'Tabla de equipos'!$B$3:$D$107,3,FALSE))</f>
        <v/>
      </c>
      <c r="F3367" s="132" t="str">
        <f t="shared" si="55"/>
        <v/>
      </c>
    </row>
    <row r="3368" spans="4:6" x14ac:dyDescent="0.2">
      <c r="D3368" s="130" t="str">
        <f>IF(ISBLANK(A3368),"",VLOOKUP(A3368,'Tabla de equipos'!$B$3:$D$107,3,FALSE))</f>
        <v/>
      </c>
      <c r="F3368" s="132" t="str">
        <f t="shared" si="55"/>
        <v/>
      </c>
    </row>
    <row r="3369" spans="4:6" x14ac:dyDescent="0.2">
      <c r="D3369" s="130" t="str">
        <f>IF(ISBLANK(A3369),"",VLOOKUP(A3369,'Tabla de equipos'!$B$3:$D$107,3,FALSE))</f>
        <v/>
      </c>
      <c r="F3369" s="132" t="str">
        <f t="shared" ref="F3369:F3432" si="56">IF(AND(E3369="",A3369=""),"",IF(AND(A3369&lt;&gt;"",E3369=""),"Falta incluir unidades",IF(AND(A3369&lt;&gt;"",E3369&gt;0),"","Falta elegir equipo/soporte")))</f>
        <v/>
      </c>
    </row>
    <row r="3370" spans="4:6" x14ac:dyDescent="0.2">
      <c r="D3370" s="130" t="str">
        <f>IF(ISBLANK(A3370),"",VLOOKUP(A3370,'Tabla de equipos'!$B$3:$D$107,3,FALSE))</f>
        <v/>
      </c>
      <c r="F3370" s="132" t="str">
        <f t="shared" si="56"/>
        <v/>
      </c>
    </row>
    <row r="3371" spans="4:6" x14ac:dyDescent="0.2">
      <c r="D3371" s="130" t="str">
        <f>IF(ISBLANK(A3371),"",VLOOKUP(A3371,'Tabla de equipos'!$B$3:$D$107,3,FALSE))</f>
        <v/>
      </c>
      <c r="F3371" s="132" t="str">
        <f t="shared" si="56"/>
        <v/>
      </c>
    </row>
    <row r="3372" spans="4:6" x14ac:dyDescent="0.2">
      <c r="D3372" s="130" t="str">
        <f>IF(ISBLANK(A3372),"",VLOOKUP(A3372,'Tabla de equipos'!$B$3:$D$107,3,FALSE))</f>
        <v/>
      </c>
      <c r="F3372" s="132" t="str">
        <f t="shared" si="56"/>
        <v/>
      </c>
    </row>
    <row r="3373" spans="4:6" x14ac:dyDescent="0.2">
      <c r="D3373" s="130" t="str">
        <f>IF(ISBLANK(A3373),"",VLOOKUP(A3373,'Tabla de equipos'!$B$3:$D$107,3,FALSE))</f>
        <v/>
      </c>
      <c r="F3373" s="132" t="str">
        <f t="shared" si="56"/>
        <v/>
      </c>
    </row>
    <row r="3374" spans="4:6" x14ac:dyDescent="0.2">
      <c r="D3374" s="130" t="str">
        <f>IF(ISBLANK(A3374),"",VLOOKUP(A3374,'Tabla de equipos'!$B$3:$D$107,3,FALSE))</f>
        <v/>
      </c>
      <c r="F3374" s="132" t="str">
        <f t="shared" si="56"/>
        <v/>
      </c>
    </row>
    <row r="3375" spans="4:6" x14ac:dyDescent="0.2">
      <c r="D3375" s="130" t="str">
        <f>IF(ISBLANK(A3375),"",VLOOKUP(A3375,'Tabla de equipos'!$B$3:$D$107,3,FALSE))</f>
        <v/>
      </c>
      <c r="F3375" s="132" t="str">
        <f t="shared" si="56"/>
        <v/>
      </c>
    </row>
    <row r="3376" spans="4:6" x14ac:dyDescent="0.2">
      <c r="D3376" s="130" t="str">
        <f>IF(ISBLANK(A3376),"",VLOOKUP(A3376,'Tabla de equipos'!$B$3:$D$107,3,FALSE))</f>
        <v/>
      </c>
      <c r="F3376" s="132" t="str">
        <f t="shared" si="56"/>
        <v/>
      </c>
    </row>
    <row r="3377" spans="4:6" x14ac:dyDescent="0.2">
      <c r="D3377" s="130" t="str">
        <f>IF(ISBLANK(A3377),"",VLOOKUP(A3377,'Tabla de equipos'!$B$3:$D$107,3,FALSE))</f>
        <v/>
      </c>
      <c r="F3377" s="132" t="str">
        <f t="shared" si="56"/>
        <v/>
      </c>
    </row>
    <row r="3378" spans="4:6" x14ac:dyDescent="0.2">
      <c r="D3378" s="130" t="str">
        <f>IF(ISBLANK(A3378),"",VLOOKUP(A3378,'Tabla de equipos'!$B$3:$D$107,3,FALSE))</f>
        <v/>
      </c>
      <c r="F3378" s="132" t="str">
        <f t="shared" si="56"/>
        <v/>
      </c>
    </row>
    <row r="3379" spans="4:6" x14ac:dyDescent="0.2">
      <c r="D3379" s="130" t="str">
        <f>IF(ISBLANK(A3379),"",VLOOKUP(A3379,'Tabla de equipos'!$B$3:$D$107,3,FALSE))</f>
        <v/>
      </c>
      <c r="F3379" s="132" t="str">
        <f t="shared" si="56"/>
        <v/>
      </c>
    </row>
    <row r="3380" spans="4:6" x14ac:dyDescent="0.2">
      <c r="D3380" s="130" t="str">
        <f>IF(ISBLANK(A3380),"",VLOOKUP(A3380,'Tabla de equipos'!$B$3:$D$107,3,FALSE))</f>
        <v/>
      </c>
      <c r="F3380" s="132" t="str">
        <f t="shared" si="56"/>
        <v/>
      </c>
    </row>
    <row r="3381" spans="4:6" x14ac:dyDescent="0.2">
      <c r="D3381" s="130" t="str">
        <f>IF(ISBLANK(A3381),"",VLOOKUP(A3381,'Tabla de equipos'!$B$3:$D$107,3,FALSE))</f>
        <v/>
      </c>
      <c r="F3381" s="132" t="str">
        <f t="shared" si="56"/>
        <v/>
      </c>
    </row>
    <row r="3382" spans="4:6" x14ac:dyDescent="0.2">
      <c r="D3382" s="130" t="str">
        <f>IF(ISBLANK(A3382),"",VLOOKUP(A3382,'Tabla de equipos'!$B$3:$D$107,3,FALSE))</f>
        <v/>
      </c>
      <c r="F3382" s="132" t="str">
        <f t="shared" si="56"/>
        <v/>
      </c>
    </row>
    <row r="3383" spans="4:6" x14ac:dyDescent="0.2">
      <c r="D3383" s="130" t="str">
        <f>IF(ISBLANK(A3383),"",VLOOKUP(A3383,'Tabla de equipos'!$B$3:$D$107,3,FALSE))</f>
        <v/>
      </c>
      <c r="F3383" s="132" t="str">
        <f t="shared" si="56"/>
        <v/>
      </c>
    </row>
    <row r="3384" spans="4:6" x14ac:dyDescent="0.2">
      <c r="D3384" s="130" t="str">
        <f>IF(ISBLANK(A3384),"",VLOOKUP(A3384,'Tabla de equipos'!$B$3:$D$107,3,FALSE))</f>
        <v/>
      </c>
      <c r="F3384" s="132" t="str">
        <f t="shared" si="56"/>
        <v/>
      </c>
    </row>
    <row r="3385" spans="4:6" x14ac:dyDescent="0.2">
      <c r="D3385" s="130" t="str">
        <f>IF(ISBLANK(A3385),"",VLOOKUP(A3385,'Tabla de equipos'!$B$3:$D$107,3,FALSE))</f>
        <v/>
      </c>
      <c r="F3385" s="132" t="str">
        <f t="shared" si="56"/>
        <v/>
      </c>
    </row>
    <row r="3386" spans="4:6" x14ac:dyDescent="0.2">
      <c r="D3386" s="130" t="str">
        <f>IF(ISBLANK(A3386),"",VLOOKUP(A3386,'Tabla de equipos'!$B$3:$D$107,3,FALSE))</f>
        <v/>
      </c>
      <c r="F3386" s="132" t="str">
        <f t="shared" si="56"/>
        <v/>
      </c>
    </row>
    <row r="3387" spans="4:6" x14ac:dyDescent="0.2">
      <c r="D3387" s="130" t="str">
        <f>IF(ISBLANK(A3387),"",VLOOKUP(A3387,'Tabla de equipos'!$B$3:$D$107,3,FALSE))</f>
        <v/>
      </c>
      <c r="F3387" s="132" t="str">
        <f t="shared" si="56"/>
        <v/>
      </c>
    </row>
    <row r="3388" spans="4:6" x14ac:dyDescent="0.2">
      <c r="D3388" s="130" t="str">
        <f>IF(ISBLANK(A3388),"",VLOOKUP(A3388,'Tabla de equipos'!$B$3:$D$107,3,FALSE))</f>
        <v/>
      </c>
      <c r="F3388" s="132" t="str">
        <f t="shared" si="56"/>
        <v/>
      </c>
    </row>
    <row r="3389" spans="4:6" x14ac:dyDescent="0.2">
      <c r="D3389" s="130" t="str">
        <f>IF(ISBLANK(A3389),"",VLOOKUP(A3389,'Tabla de equipos'!$B$3:$D$107,3,FALSE))</f>
        <v/>
      </c>
      <c r="F3389" s="132" t="str">
        <f t="shared" si="56"/>
        <v/>
      </c>
    </row>
    <row r="3390" spans="4:6" x14ac:dyDescent="0.2">
      <c r="D3390" s="130" t="str">
        <f>IF(ISBLANK(A3390),"",VLOOKUP(A3390,'Tabla de equipos'!$B$3:$D$107,3,FALSE))</f>
        <v/>
      </c>
      <c r="F3390" s="132" t="str">
        <f t="shared" si="56"/>
        <v/>
      </c>
    </row>
    <row r="3391" spans="4:6" x14ac:dyDescent="0.2">
      <c r="D3391" s="130" t="str">
        <f>IF(ISBLANK(A3391),"",VLOOKUP(A3391,'Tabla de equipos'!$B$3:$D$107,3,FALSE))</f>
        <v/>
      </c>
      <c r="F3391" s="132" t="str">
        <f t="shared" si="56"/>
        <v/>
      </c>
    </row>
    <row r="3392" spans="4:6" x14ac:dyDescent="0.2">
      <c r="D3392" s="130" t="str">
        <f>IF(ISBLANK(A3392),"",VLOOKUP(A3392,'Tabla de equipos'!$B$3:$D$107,3,FALSE))</f>
        <v/>
      </c>
      <c r="F3392" s="132" t="str">
        <f t="shared" si="56"/>
        <v/>
      </c>
    </row>
    <row r="3393" spans="4:6" x14ac:dyDescent="0.2">
      <c r="D3393" s="130" t="str">
        <f>IF(ISBLANK(A3393),"",VLOOKUP(A3393,'Tabla de equipos'!$B$3:$D$107,3,FALSE))</f>
        <v/>
      </c>
      <c r="F3393" s="132" t="str">
        <f t="shared" si="56"/>
        <v/>
      </c>
    </row>
    <row r="3394" spans="4:6" x14ac:dyDescent="0.2">
      <c r="D3394" s="130" t="str">
        <f>IF(ISBLANK(A3394),"",VLOOKUP(A3394,'Tabla de equipos'!$B$3:$D$107,3,FALSE))</f>
        <v/>
      </c>
      <c r="F3394" s="132" t="str">
        <f t="shared" si="56"/>
        <v/>
      </c>
    </row>
    <row r="3395" spans="4:6" x14ac:dyDescent="0.2">
      <c r="D3395" s="130" t="str">
        <f>IF(ISBLANK(A3395),"",VLOOKUP(A3395,'Tabla de equipos'!$B$3:$D$107,3,FALSE))</f>
        <v/>
      </c>
      <c r="F3395" s="132" t="str">
        <f t="shared" si="56"/>
        <v/>
      </c>
    </row>
    <row r="3396" spans="4:6" x14ac:dyDescent="0.2">
      <c r="D3396" s="130" t="str">
        <f>IF(ISBLANK(A3396),"",VLOOKUP(A3396,'Tabla de equipos'!$B$3:$D$107,3,FALSE))</f>
        <v/>
      </c>
      <c r="F3396" s="132" t="str">
        <f t="shared" si="56"/>
        <v/>
      </c>
    </row>
    <row r="3397" spans="4:6" x14ac:dyDescent="0.2">
      <c r="D3397" s="130" t="str">
        <f>IF(ISBLANK(A3397),"",VLOOKUP(A3397,'Tabla de equipos'!$B$3:$D$107,3,FALSE))</f>
        <v/>
      </c>
      <c r="F3397" s="132" t="str">
        <f t="shared" si="56"/>
        <v/>
      </c>
    </row>
    <row r="3398" spans="4:6" x14ac:dyDescent="0.2">
      <c r="D3398" s="130" t="str">
        <f>IF(ISBLANK(A3398),"",VLOOKUP(A3398,'Tabla de equipos'!$B$3:$D$107,3,FALSE))</f>
        <v/>
      </c>
      <c r="F3398" s="132" t="str">
        <f t="shared" si="56"/>
        <v/>
      </c>
    </row>
    <row r="3399" spans="4:6" x14ac:dyDescent="0.2">
      <c r="D3399" s="130" t="str">
        <f>IF(ISBLANK(A3399),"",VLOOKUP(A3399,'Tabla de equipos'!$B$3:$D$107,3,FALSE))</f>
        <v/>
      </c>
      <c r="F3399" s="132" t="str">
        <f t="shared" si="56"/>
        <v/>
      </c>
    </row>
    <row r="3400" spans="4:6" x14ac:dyDescent="0.2">
      <c r="D3400" s="130" t="str">
        <f>IF(ISBLANK(A3400),"",VLOOKUP(A3400,'Tabla de equipos'!$B$3:$D$107,3,FALSE))</f>
        <v/>
      </c>
      <c r="F3400" s="132" t="str">
        <f t="shared" si="56"/>
        <v/>
      </c>
    </row>
    <row r="3401" spans="4:6" x14ac:dyDescent="0.2">
      <c r="D3401" s="130" t="str">
        <f>IF(ISBLANK(A3401),"",VLOOKUP(A3401,'Tabla de equipos'!$B$3:$D$107,3,FALSE))</f>
        <v/>
      </c>
      <c r="F3401" s="132" t="str">
        <f t="shared" si="56"/>
        <v/>
      </c>
    </row>
    <row r="3402" spans="4:6" x14ac:dyDescent="0.2">
      <c r="D3402" s="130" t="str">
        <f>IF(ISBLANK(A3402),"",VLOOKUP(A3402,'Tabla de equipos'!$B$3:$D$107,3,FALSE))</f>
        <v/>
      </c>
      <c r="F3402" s="132" t="str">
        <f t="shared" si="56"/>
        <v/>
      </c>
    </row>
    <row r="3403" spans="4:6" x14ac:dyDescent="0.2">
      <c r="D3403" s="130" t="str">
        <f>IF(ISBLANK(A3403),"",VLOOKUP(A3403,'Tabla de equipos'!$B$3:$D$107,3,FALSE))</f>
        <v/>
      </c>
      <c r="F3403" s="132" t="str">
        <f t="shared" si="56"/>
        <v/>
      </c>
    </row>
    <row r="3404" spans="4:6" x14ac:dyDescent="0.2">
      <c r="D3404" s="130" t="str">
        <f>IF(ISBLANK(A3404),"",VLOOKUP(A3404,'Tabla de equipos'!$B$3:$D$107,3,FALSE))</f>
        <v/>
      </c>
      <c r="F3404" s="132" t="str">
        <f t="shared" si="56"/>
        <v/>
      </c>
    </row>
    <row r="3405" spans="4:6" x14ac:dyDescent="0.2">
      <c r="D3405" s="130" t="str">
        <f>IF(ISBLANK(A3405),"",VLOOKUP(A3405,'Tabla de equipos'!$B$3:$D$107,3,FALSE))</f>
        <v/>
      </c>
      <c r="F3405" s="132" t="str">
        <f t="shared" si="56"/>
        <v/>
      </c>
    </row>
    <row r="3406" spans="4:6" x14ac:dyDescent="0.2">
      <c r="D3406" s="130" t="str">
        <f>IF(ISBLANK(A3406),"",VLOOKUP(A3406,'Tabla de equipos'!$B$3:$D$107,3,FALSE))</f>
        <v/>
      </c>
      <c r="F3406" s="132" t="str">
        <f t="shared" si="56"/>
        <v/>
      </c>
    </row>
    <row r="3407" spans="4:6" x14ac:dyDescent="0.2">
      <c r="D3407" s="130" t="str">
        <f>IF(ISBLANK(A3407),"",VLOOKUP(A3407,'Tabla de equipos'!$B$3:$D$107,3,FALSE))</f>
        <v/>
      </c>
      <c r="F3407" s="132" t="str">
        <f t="shared" si="56"/>
        <v/>
      </c>
    </row>
    <row r="3408" spans="4:6" x14ac:dyDescent="0.2">
      <c r="D3408" s="130" t="str">
        <f>IF(ISBLANK(A3408),"",VLOOKUP(A3408,'Tabla de equipos'!$B$3:$D$107,3,FALSE))</f>
        <v/>
      </c>
      <c r="F3408" s="132" t="str">
        <f t="shared" si="56"/>
        <v/>
      </c>
    </row>
    <row r="3409" spans="4:6" x14ac:dyDescent="0.2">
      <c r="D3409" s="130" t="str">
        <f>IF(ISBLANK(A3409),"",VLOOKUP(A3409,'Tabla de equipos'!$B$3:$D$107,3,FALSE))</f>
        <v/>
      </c>
      <c r="F3409" s="132" t="str">
        <f t="shared" si="56"/>
        <v/>
      </c>
    </row>
    <row r="3410" spans="4:6" x14ac:dyDescent="0.2">
      <c r="D3410" s="130" t="str">
        <f>IF(ISBLANK(A3410),"",VLOOKUP(A3410,'Tabla de equipos'!$B$3:$D$107,3,FALSE))</f>
        <v/>
      </c>
      <c r="F3410" s="132" t="str">
        <f t="shared" si="56"/>
        <v/>
      </c>
    </row>
    <row r="3411" spans="4:6" x14ac:dyDescent="0.2">
      <c r="D3411" s="130" t="str">
        <f>IF(ISBLANK(A3411),"",VLOOKUP(A3411,'Tabla de equipos'!$B$3:$D$107,3,FALSE))</f>
        <v/>
      </c>
      <c r="F3411" s="132" t="str">
        <f t="shared" si="56"/>
        <v/>
      </c>
    </row>
    <row r="3412" spans="4:6" x14ac:dyDescent="0.2">
      <c r="D3412" s="130" t="str">
        <f>IF(ISBLANK(A3412),"",VLOOKUP(A3412,'Tabla de equipos'!$B$3:$D$107,3,FALSE))</f>
        <v/>
      </c>
      <c r="F3412" s="132" t="str">
        <f t="shared" si="56"/>
        <v/>
      </c>
    </row>
    <row r="3413" spans="4:6" x14ac:dyDescent="0.2">
      <c r="D3413" s="130" t="str">
        <f>IF(ISBLANK(A3413),"",VLOOKUP(A3413,'Tabla de equipos'!$B$3:$D$107,3,FALSE))</f>
        <v/>
      </c>
      <c r="F3413" s="132" t="str">
        <f t="shared" si="56"/>
        <v/>
      </c>
    </row>
    <row r="3414" spans="4:6" x14ac:dyDescent="0.2">
      <c r="D3414" s="130" t="str">
        <f>IF(ISBLANK(A3414),"",VLOOKUP(A3414,'Tabla de equipos'!$B$3:$D$107,3,FALSE))</f>
        <v/>
      </c>
      <c r="F3414" s="132" t="str">
        <f t="shared" si="56"/>
        <v/>
      </c>
    </row>
    <row r="3415" spans="4:6" x14ac:dyDescent="0.2">
      <c r="D3415" s="130" t="str">
        <f>IF(ISBLANK(A3415),"",VLOOKUP(A3415,'Tabla de equipos'!$B$3:$D$107,3,FALSE))</f>
        <v/>
      </c>
      <c r="F3415" s="132" t="str">
        <f t="shared" si="56"/>
        <v/>
      </c>
    </row>
    <row r="3416" spans="4:6" x14ac:dyDescent="0.2">
      <c r="D3416" s="130" t="str">
        <f>IF(ISBLANK(A3416),"",VLOOKUP(A3416,'Tabla de equipos'!$B$3:$D$107,3,FALSE))</f>
        <v/>
      </c>
      <c r="F3416" s="132" t="str">
        <f t="shared" si="56"/>
        <v/>
      </c>
    </row>
    <row r="3417" spans="4:6" x14ac:dyDescent="0.2">
      <c r="D3417" s="130" t="str">
        <f>IF(ISBLANK(A3417),"",VLOOKUP(A3417,'Tabla de equipos'!$B$3:$D$107,3,FALSE))</f>
        <v/>
      </c>
      <c r="F3417" s="132" t="str">
        <f t="shared" si="56"/>
        <v/>
      </c>
    </row>
    <row r="3418" spans="4:6" x14ac:dyDescent="0.2">
      <c r="D3418" s="130" t="str">
        <f>IF(ISBLANK(A3418),"",VLOOKUP(A3418,'Tabla de equipos'!$B$3:$D$107,3,FALSE))</f>
        <v/>
      </c>
      <c r="F3418" s="132" t="str">
        <f t="shared" si="56"/>
        <v/>
      </c>
    </row>
    <row r="3419" spans="4:6" x14ac:dyDescent="0.2">
      <c r="D3419" s="130" t="str">
        <f>IF(ISBLANK(A3419),"",VLOOKUP(A3419,'Tabla de equipos'!$B$3:$D$107,3,FALSE))</f>
        <v/>
      </c>
      <c r="F3419" s="132" t="str">
        <f t="shared" si="56"/>
        <v/>
      </c>
    </row>
    <row r="3420" spans="4:6" x14ac:dyDescent="0.2">
      <c r="D3420" s="130" t="str">
        <f>IF(ISBLANK(A3420),"",VLOOKUP(A3420,'Tabla de equipos'!$B$3:$D$107,3,FALSE))</f>
        <v/>
      </c>
      <c r="F3420" s="132" t="str">
        <f t="shared" si="56"/>
        <v/>
      </c>
    </row>
    <row r="3421" spans="4:6" x14ac:dyDescent="0.2">
      <c r="D3421" s="130" t="str">
        <f>IF(ISBLANK(A3421),"",VLOOKUP(A3421,'Tabla de equipos'!$B$3:$D$107,3,FALSE))</f>
        <v/>
      </c>
      <c r="F3421" s="132" t="str">
        <f t="shared" si="56"/>
        <v/>
      </c>
    </row>
    <row r="3422" spans="4:6" x14ac:dyDescent="0.2">
      <c r="D3422" s="130" t="str">
        <f>IF(ISBLANK(A3422),"",VLOOKUP(A3422,'Tabla de equipos'!$B$3:$D$107,3,FALSE))</f>
        <v/>
      </c>
      <c r="F3422" s="132" t="str">
        <f t="shared" si="56"/>
        <v/>
      </c>
    </row>
    <row r="3423" spans="4:6" x14ac:dyDescent="0.2">
      <c r="D3423" s="130" t="str">
        <f>IF(ISBLANK(A3423),"",VLOOKUP(A3423,'Tabla de equipos'!$B$3:$D$107,3,FALSE))</f>
        <v/>
      </c>
      <c r="F3423" s="132" t="str">
        <f t="shared" si="56"/>
        <v/>
      </c>
    </row>
    <row r="3424" spans="4:6" x14ac:dyDescent="0.2">
      <c r="D3424" s="130" t="str">
        <f>IF(ISBLANK(A3424),"",VLOOKUP(A3424,'Tabla de equipos'!$B$3:$D$107,3,FALSE))</f>
        <v/>
      </c>
      <c r="F3424" s="132" t="str">
        <f t="shared" si="56"/>
        <v/>
      </c>
    </row>
    <row r="3425" spans="4:6" x14ac:dyDescent="0.2">
      <c r="D3425" s="130" t="str">
        <f>IF(ISBLANK(A3425),"",VLOOKUP(A3425,'Tabla de equipos'!$B$3:$D$107,3,FALSE))</f>
        <v/>
      </c>
      <c r="F3425" s="132" t="str">
        <f t="shared" si="56"/>
        <v/>
      </c>
    </row>
    <row r="3426" spans="4:6" x14ac:dyDescent="0.2">
      <c r="D3426" s="130" t="str">
        <f>IF(ISBLANK(A3426),"",VLOOKUP(A3426,'Tabla de equipos'!$B$3:$D$107,3,FALSE))</f>
        <v/>
      </c>
      <c r="F3426" s="132" t="str">
        <f t="shared" si="56"/>
        <v/>
      </c>
    </row>
    <row r="3427" spans="4:6" x14ac:dyDescent="0.2">
      <c r="D3427" s="130" t="str">
        <f>IF(ISBLANK(A3427),"",VLOOKUP(A3427,'Tabla de equipos'!$B$3:$D$107,3,FALSE))</f>
        <v/>
      </c>
      <c r="F3427" s="132" t="str">
        <f t="shared" si="56"/>
        <v/>
      </c>
    </row>
    <row r="3428" spans="4:6" x14ac:dyDescent="0.2">
      <c r="D3428" s="130" t="str">
        <f>IF(ISBLANK(A3428),"",VLOOKUP(A3428,'Tabla de equipos'!$B$3:$D$107,3,FALSE))</f>
        <v/>
      </c>
      <c r="F3428" s="132" t="str">
        <f t="shared" si="56"/>
        <v/>
      </c>
    </row>
    <row r="3429" spans="4:6" x14ac:dyDescent="0.2">
      <c r="D3429" s="130" t="str">
        <f>IF(ISBLANK(A3429),"",VLOOKUP(A3429,'Tabla de equipos'!$B$3:$D$107,3,FALSE))</f>
        <v/>
      </c>
      <c r="F3429" s="132" t="str">
        <f t="shared" si="56"/>
        <v/>
      </c>
    </row>
    <row r="3430" spans="4:6" x14ac:dyDescent="0.2">
      <c r="D3430" s="130" t="str">
        <f>IF(ISBLANK(A3430),"",VLOOKUP(A3430,'Tabla de equipos'!$B$3:$D$107,3,FALSE))</f>
        <v/>
      </c>
      <c r="F3430" s="132" t="str">
        <f t="shared" si="56"/>
        <v/>
      </c>
    </row>
    <row r="3431" spans="4:6" x14ac:dyDescent="0.2">
      <c r="D3431" s="130" t="str">
        <f>IF(ISBLANK(A3431),"",VLOOKUP(A3431,'Tabla de equipos'!$B$3:$D$107,3,FALSE))</f>
        <v/>
      </c>
      <c r="F3431" s="132" t="str">
        <f t="shared" si="56"/>
        <v/>
      </c>
    </row>
    <row r="3432" spans="4:6" x14ac:dyDescent="0.2">
      <c r="D3432" s="130" t="str">
        <f>IF(ISBLANK(A3432),"",VLOOKUP(A3432,'Tabla de equipos'!$B$3:$D$107,3,FALSE))</f>
        <v/>
      </c>
      <c r="F3432" s="132" t="str">
        <f t="shared" si="56"/>
        <v/>
      </c>
    </row>
    <row r="3433" spans="4:6" x14ac:dyDescent="0.2">
      <c r="D3433" s="130" t="str">
        <f>IF(ISBLANK(A3433),"",VLOOKUP(A3433,'Tabla de equipos'!$B$3:$D$107,3,FALSE))</f>
        <v/>
      </c>
      <c r="F3433" s="132" t="str">
        <f t="shared" ref="F3433:F3496" si="57">IF(AND(E3433="",A3433=""),"",IF(AND(A3433&lt;&gt;"",E3433=""),"Falta incluir unidades",IF(AND(A3433&lt;&gt;"",E3433&gt;0),"","Falta elegir equipo/soporte")))</f>
        <v/>
      </c>
    </row>
    <row r="3434" spans="4:6" x14ac:dyDescent="0.2">
      <c r="D3434" s="130" t="str">
        <f>IF(ISBLANK(A3434),"",VLOOKUP(A3434,'Tabla de equipos'!$B$3:$D$107,3,FALSE))</f>
        <v/>
      </c>
      <c r="F3434" s="132" t="str">
        <f t="shared" si="57"/>
        <v/>
      </c>
    </row>
    <row r="3435" spans="4:6" x14ac:dyDescent="0.2">
      <c r="D3435" s="130" t="str">
        <f>IF(ISBLANK(A3435),"",VLOOKUP(A3435,'Tabla de equipos'!$B$3:$D$107,3,FALSE))</f>
        <v/>
      </c>
      <c r="F3435" s="132" t="str">
        <f t="shared" si="57"/>
        <v/>
      </c>
    </row>
    <row r="3436" spans="4:6" x14ac:dyDescent="0.2">
      <c r="D3436" s="130" t="str">
        <f>IF(ISBLANK(A3436),"",VLOOKUP(A3436,'Tabla de equipos'!$B$3:$D$107,3,FALSE))</f>
        <v/>
      </c>
      <c r="F3436" s="132" t="str">
        <f t="shared" si="57"/>
        <v/>
      </c>
    </row>
    <row r="3437" spans="4:6" x14ac:dyDescent="0.2">
      <c r="D3437" s="130" t="str">
        <f>IF(ISBLANK(A3437),"",VLOOKUP(A3437,'Tabla de equipos'!$B$3:$D$107,3,FALSE))</f>
        <v/>
      </c>
      <c r="F3437" s="132" t="str">
        <f t="shared" si="57"/>
        <v/>
      </c>
    </row>
    <row r="3438" spans="4:6" x14ac:dyDescent="0.2">
      <c r="D3438" s="130" t="str">
        <f>IF(ISBLANK(A3438),"",VLOOKUP(A3438,'Tabla de equipos'!$B$3:$D$107,3,FALSE))</f>
        <v/>
      </c>
      <c r="F3438" s="132" t="str">
        <f t="shared" si="57"/>
        <v/>
      </c>
    </row>
    <row r="3439" spans="4:6" x14ac:dyDescent="0.2">
      <c r="D3439" s="130" t="str">
        <f>IF(ISBLANK(A3439),"",VLOOKUP(A3439,'Tabla de equipos'!$B$3:$D$107,3,FALSE))</f>
        <v/>
      </c>
      <c r="F3439" s="132" t="str">
        <f t="shared" si="57"/>
        <v/>
      </c>
    </row>
    <row r="3440" spans="4:6" x14ac:dyDescent="0.2">
      <c r="D3440" s="130" t="str">
        <f>IF(ISBLANK(A3440),"",VLOOKUP(A3440,'Tabla de equipos'!$B$3:$D$107,3,FALSE))</f>
        <v/>
      </c>
      <c r="F3440" s="132" t="str">
        <f t="shared" si="57"/>
        <v/>
      </c>
    </row>
    <row r="3441" spans="4:6" x14ac:dyDescent="0.2">
      <c r="D3441" s="130" t="str">
        <f>IF(ISBLANK(A3441),"",VLOOKUP(A3441,'Tabla de equipos'!$B$3:$D$107,3,FALSE))</f>
        <v/>
      </c>
      <c r="F3441" s="132" t="str">
        <f t="shared" si="57"/>
        <v/>
      </c>
    </row>
    <row r="3442" spans="4:6" x14ac:dyDescent="0.2">
      <c r="D3442" s="130" t="str">
        <f>IF(ISBLANK(A3442),"",VLOOKUP(A3442,'Tabla de equipos'!$B$3:$D$107,3,FALSE))</f>
        <v/>
      </c>
      <c r="F3442" s="132" t="str">
        <f t="shared" si="57"/>
        <v/>
      </c>
    </row>
    <row r="3443" spans="4:6" x14ac:dyDescent="0.2">
      <c r="D3443" s="130" t="str">
        <f>IF(ISBLANK(A3443),"",VLOOKUP(A3443,'Tabla de equipos'!$B$3:$D$107,3,FALSE))</f>
        <v/>
      </c>
      <c r="F3443" s="132" t="str">
        <f t="shared" si="57"/>
        <v/>
      </c>
    </row>
    <row r="3444" spans="4:6" x14ac:dyDescent="0.2">
      <c r="D3444" s="130" t="str">
        <f>IF(ISBLANK(A3444),"",VLOOKUP(A3444,'Tabla de equipos'!$B$3:$D$107,3,FALSE))</f>
        <v/>
      </c>
      <c r="F3444" s="132" t="str">
        <f t="shared" si="57"/>
        <v/>
      </c>
    </row>
    <row r="3445" spans="4:6" x14ac:dyDescent="0.2">
      <c r="D3445" s="130" t="str">
        <f>IF(ISBLANK(A3445),"",VLOOKUP(A3445,'Tabla de equipos'!$B$3:$D$107,3,FALSE))</f>
        <v/>
      </c>
      <c r="F3445" s="132" t="str">
        <f t="shared" si="57"/>
        <v/>
      </c>
    </row>
    <row r="3446" spans="4:6" x14ac:dyDescent="0.2">
      <c r="D3446" s="130" t="str">
        <f>IF(ISBLANK(A3446),"",VLOOKUP(A3446,'Tabla de equipos'!$B$3:$D$107,3,FALSE))</f>
        <v/>
      </c>
      <c r="F3446" s="132" t="str">
        <f t="shared" si="57"/>
        <v/>
      </c>
    </row>
    <row r="3447" spans="4:6" x14ac:dyDescent="0.2">
      <c r="D3447" s="130" t="str">
        <f>IF(ISBLANK(A3447),"",VLOOKUP(A3447,'Tabla de equipos'!$B$3:$D$107,3,FALSE))</f>
        <v/>
      </c>
      <c r="F3447" s="132" t="str">
        <f t="shared" si="57"/>
        <v/>
      </c>
    </row>
    <row r="3448" spans="4:6" x14ac:dyDescent="0.2">
      <c r="D3448" s="130" t="str">
        <f>IF(ISBLANK(A3448),"",VLOOKUP(A3448,'Tabla de equipos'!$B$3:$D$107,3,FALSE))</f>
        <v/>
      </c>
      <c r="F3448" s="132" t="str">
        <f t="shared" si="57"/>
        <v/>
      </c>
    </row>
    <row r="3449" spans="4:6" x14ac:dyDescent="0.2">
      <c r="D3449" s="130" t="str">
        <f>IF(ISBLANK(A3449),"",VLOOKUP(A3449,'Tabla de equipos'!$B$3:$D$107,3,FALSE))</f>
        <v/>
      </c>
      <c r="F3449" s="132" t="str">
        <f t="shared" si="57"/>
        <v/>
      </c>
    </row>
    <row r="3450" spans="4:6" x14ac:dyDescent="0.2">
      <c r="D3450" s="130" t="str">
        <f>IF(ISBLANK(A3450),"",VLOOKUP(A3450,'Tabla de equipos'!$B$3:$D$107,3,FALSE))</f>
        <v/>
      </c>
      <c r="F3450" s="132" t="str">
        <f t="shared" si="57"/>
        <v/>
      </c>
    </row>
    <row r="3451" spans="4:6" x14ac:dyDescent="0.2">
      <c r="D3451" s="130" t="str">
        <f>IF(ISBLANK(A3451),"",VLOOKUP(A3451,'Tabla de equipos'!$B$3:$D$107,3,FALSE))</f>
        <v/>
      </c>
      <c r="F3451" s="132" t="str">
        <f t="shared" si="57"/>
        <v/>
      </c>
    </row>
    <row r="3452" spans="4:6" x14ac:dyDescent="0.2">
      <c r="D3452" s="130" t="str">
        <f>IF(ISBLANK(A3452),"",VLOOKUP(A3452,'Tabla de equipos'!$B$3:$D$107,3,FALSE))</f>
        <v/>
      </c>
      <c r="F3452" s="132" t="str">
        <f t="shared" si="57"/>
        <v/>
      </c>
    </row>
    <row r="3453" spans="4:6" x14ac:dyDescent="0.2">
      <c r="D3453" s="130" t="str">
        <f>IF(ISBLANK(A3453),"",VLOOKUP(A3453,'Tabla de equipos'!$B$3:$D$107,3,FALSE))</f>
        <v/>
      </c>
      <c r="F3453" s="132" t="str">
        <f t="shared" si="57"/>
        <v/>
      </c>
    </row>
    <row r="3454" spans="4:6" x14ac:dyDescent="0.2">
      <c r="D3454" s="130" t="str">
        <f>IF(ISBLANK(A3454),"",VLOOKUP(A3454,'Tabla de equipos'!$B$3:$D$107,3,FALSE))</f>
        <v/>
      </c>
      <c r="F3454" s="132" t="str">
        <f t="shared" si="57"/>
        <v/>
      </c>
    </row>
    <row r="3455" spans="4:6" x14ac:dyDescent="0.2">
      <c r="D3455" s="130" t="str">
        <f>IF(ISBLANK(A3455),"",VLOOKUP(A3455,'Tabla de equipos'!$B$3:$D$107,3,FALSE))</f>
        <v/>
      </c>
      <c r="F3455" s="132" t="str">
        <f t="shared" si="57"/>
        <v/>
      </c>
    </row>
    <row r="3456" spans="4:6" x14ac:dyDescent="0.2">
      <c r="D3456" s="130" t="str">
        <f>IF(ISBLANK(A3456),"",VLOOKUP(A3456,'Tabla de equipos'!$B$3:$D$107,3,FALSE))</f>
        <v/>
      </c>
      <c r="F3456" s="132" t="str">
        <f t="shared" si="57"/>
        <v/>
      </c>
    </row>
    <row r="3457" spans="4:6" x14ac:dyDescent="0.2">
      <c r="D3457" s="130" t="str">
        <f>IF(ISBLANK(A3457),"",VLOOKUP(A3457,'Tabla de equipos'!$B$3:$D$107,3,FALSE))</f>
        <v/>
      </c>
      <c r="F3457" s="132" t="str">
        <f t="shared" si="57"/>
        <v/>
      </c>
    </row>
    <row r="3458" spans="4:6" x14ac:dyDescent="0.2">
      <c r="D3458" s="130" t="str">
        <f>IF(ISBLANK(A3458),"",VLOOKUP(A3458,'Tabla de equipos'!$B$3:$D$107,3,FALSE))</f>
        <v/>
      </c>
      <c r="F3458" s="132" t="str">
        <f t="shared" si="57"/>
        <v/>
      </c>
    </row>
    <row r="3459" spans="4:6" x14ac:dyDescent="0.2">
      <c r="D3459" s="130" t="str">
        <f>IF(ISBLANK(A3459),"",VLOOKUP(A3459,'Tabla de equipos'!$B$3:$D$107,3,FALSE))</f>
        <v/>
      </c>
      <c r="F3459" s="132" t="str">
        <f t="shared" si="57"/>
        <v/>
      </c>
    </row>
    <row r="3460" spans="4:6" x14ac:dyDescent="0.2">
      <c r="D3460" s="130" t="str">
        <f>IF(ISBLANK(A3460),"",VLOOKUP(A3460,'Tabla de equipos'!$B$3:$D$107,3,FALSE))</f>
        <v/>
      </c>
      <c r="F3460" s="132" t="str">
        <f t="shared" si="57"/>
        <v/>
      </c>
    </row>
    <row r="3461" spans="4:6" x14ac:dyDescent="0.2">
      <c r="D3461" s="130" t="str">
        <f>IF(ISBLANK(A3461),"",VLOOKUP(A3461,'Tabla de equipos'!$B$3:$D$107,3,FALSE))</f>
        <v/>
      </c>
      <c r="F3461" s="132" t="str">
        <f t="shared" si="57"/>
        <v/>
      </c>
    </row>
    <row r="3462" spans="4:6" x14ac:dyDescent="0.2">
      <c r="D3462" s="130" t="str">
        <f>IF(ISBLANK(A3462),"",VLOOKUP(A3462,'Tabla de equipos'!$B$3:$D$107,3,FALSE))</f>
        <v/>
      </c>
      <c r="F3462" s="132" t="str">
        <f t="shared" si="57"/>
        <v/>
      </c>
    </row>
    <row r="3463" spans="4:6" x14ac:dyDescent="0.2">
      <c r="D3463" s="130" t="str">
        <f>IF(ISBLANK(A3463),"",VLOOKUP(A3463,'Tabla de equipos'!$B$3:$D$107,3,FALSE))</f>
        <v/>
      </c>
      <c r="F3463" s="132" t="str">
        <f t="shared" si="57"/>
        <v/>
      </c>
    </row>
    <row r="3464" spans="4:6" x14ac:dyDescent="0.2">
      <c r="D3464" s="130" t="str">
        <f>IF(ISBLANK(A3464),"",VLOOKUP(A3464,'Tabla de equipos'!$B$3:$D$107,3,FALSE))</f>
        <v/>
      </c>
      <c r="F3464" s="132" t="str">
        <f t="shared" si="57"/>
        <v/>
      </c>
    </row>
    <row r="3465" spans="4:6" x14ac:dyDescent="0.2">
      <c r="D3465" s="130" t="str">
        <f>IF(ISBLANK(A3465),"",VLOOKUP(A3465,'Tabla de equipos'!$B$3:$D$107,3,FALSE))</f>
        <v/>
      </c>
      <c r="F3465" s="132" t="str">
        <f t="shared" si="57"/>
        <v/>
      </c>
    </row>
    <row r="3466" spans="4:6" x14ac:dyDescent="0.2">
      <c r="D3466" s="130" t="str">
        <f>IF(ISBLANK(A3466),"",VLOOKUP(A3466,'Tabla de equipos'!$B$3:$D$107,3,FALSE))</f>
        <v/>
      </c>
      <c r="F3466" s="132" t="str">
        <f t="shared" si="57"/>
        <v/>
      </c>
    </row>
    <row r="3467" spans="4:6" x14ac:dyDescent="0.2">
      <c r="D3467" s="130" t="str">
        <f>IF(ISBLANK(A3467),"",VLOOKUP(A3467,'Tabla de equipos'!$B$3:$D$107,3,FALSE))</f>
        <v/>
      </c>
      <c r="F3467" s="132" t="str">
        <f t="shared" si="57"/>
        <v/>
      </c>
    </row>
    <row r="3468" spans="4:6" x14ac:dyDescent="0.2">
      <c r="D3468" s="130" t="str">
        <f>IF(ISBLANK(A3468),"",VLOOKUP(A3468,'Tabla de equipos'!$B$3:$D$107,3,FALSE))</f>
        <v/>
      </c>
      <c r="F3468" s="132" t="str">
        <f t="shared" si="57"/>
        <v/>
      </c>
    </row>
    <row r="3469" spans="4:6" x14ac:dyDescent="0.2">
      <c r="D3469" s="130" t="str">
        <f>IF(ISBLANK(A3469),"",VLOOKUP(A3469,'Tabla de equipos'!$B$3:$D$107,3,FALSE))</f>
        <v/>
      </c>
      <c r="F3469" s="132" t="str">
        <f t="shared" si="57"/>
        <v/>
      </c>
    </row>
    <row r="3470" spans="4:6" x14ac:dyDescent="0.2">
      <c r="D3470" s="130" t="str">
        <f>IF(ISBLANK(A3470),"",VLOOKUP(A3470,'Tabla de equipos'!$B$3:$D$107,3,FALSE))</f>
        <v/>
      </c>
      <c r="F3470" s="132" t="str">
        <f t="shared" si="57"/>
        <v/>
      </c>
    </row>
    <row r="3471" spans="4:6" x14ac:dyDescent="0.2">
      <c r="D3471" s="130" t="str">
        <f>IF(ISBLANK(A3471),"",VLOOKUP(A3471,'Tabla de equipos'!$B$3:$D$107,3,FALSE))</f>
        <v/>
      </c>
      <c r="F3471" s="132" t="str">
        <f t="shared" si="57"/>
        <v/>
      </c>
    </row>
    <row r="3472" spans="4:6" x14ac:dyDescent="0.2">
      <c r="D3472" s="130" t="str">
        <f>IF(ISBLANK(A3472),"",VLOOKUP(A3472,'Tabla de equipos'!$B$3:$D$107,3,FALSE))</f>
        <v/>
      </c>
      <c r="F3472" s="132" t="str">
        <f t="shared" si="57"/>
        <v/>
      </c>
    </row>
    <row r="3473" spans="4:6" x14ac:dyDescent="0.2">
      <c r="D3473" s="130" t="str">
        <f>IF(ISBLANK(A3473),"",VLOOKUP(A3473,'Tabla de equipos'!$B$3:$D$107,3,FALSE))</f>
        <v/>
      </c>
      <c r="F3473" s="132" t="str">
        <f t="shared" si="57"/>
        <v/>
      </c>
    </row>
    <row r="3474" spans="4:6" x14ac:dyDescent="0.2">
      <c r="D3474" s="130" t="str">
        <f>IF(ISBLANK(A3474),"",VLOOKUP(A3474,'Tabla de equipos'!$B$3:$D$107,3,FALSE))</f>
        <v/>
      </c>
      <c r="F3474" s="132" t="str">
        <f t="shared" si="57"/>
        <v/>
      </c>
    </row>
    <row r="3475" spans="4:6" x14ac:dyDescent="0.2">
      <c r="D3475" s="130" t="str">
        <f>IF(ISBLANK(A3475),"",VLOOKUP(A3475,'Tabla de equipos'!$B$3:$D$107,3,FALSE))</f>
        <v/>
      </c>
      <c r="F3475" s="132" t="str">
        <f t="shared" si="57"/>
        <v/>
      </c>
    </row>
    <row r="3476" spans="4:6" x14ac:dyDescent="0.2">
      <c r="D3476" s="130" t="str">
        <f>IF(ISBLANK(A3476),"",VLOOKUP(A3476,'Tabla de equipos'!$B$3:$D$107,3,FALSE))</f>
        <v/>
      </c>
      <c r="F3476" s="132" t="str">
        <f t="shared" si="57"/>
        <v/>
      </c>
    </row>
    <row r="3477" spans="4:6" x14ac:dyDescent="0.2">
      <c r="D3477" s="130" t="str">
        <f>IF(ISBLANK(A3477),"",VLOOKUP(A3477,'Tabla de equipos'!$B$3:$D$107,3,FALSE))</f>
        <v/>
      </c>
      <c r="F3477" s="132" t="str">
        <f t="shared" si="57"/>
        <v/>
      </c>
    </row>
    <row r="3478" spans="4:6" x14ac:dyDescent="0.2">
      <c r="D3478" s="130" t="str">
        <f>IF(ISBLANK(A3478),"",VLOOKUP(A3478,'Tabla de equipos'!$B$3:$D$107,3,FALSE))</f>
        <v/>
      </c>
      <c r="F3478" s="132" t="str">
        <f t="shared" si="57"/>
        <v/>
      </c>
    </row>
    <row r="3479" spans="4:6" x14ac:dyDescent="0.2">
      <c r="D3479" s="130" t="str">
        <f>IF(ISBLANK(A3479),"",VLOOKUP(A3479,'Tabla de equipos'!$B$3:$D$107,3,FALSE))</f>
        <v/>
      </c>
      <c r="F3479" s="132" t="str">
        <f t="shared" si="57"/>
        <v/>
      </c>
    </row>
    <row r="3480" spans="4:6" x14ac:dyDescent="0.2">
      <c r="D3480" s="130" t="str">
        <f>IF(ISBLANK(A3480),"",VLOOKUP(A3480,'Tabla de equipos'!$B$3:$D$107,3,FALSE))</f>
        <v/>
      </c>
      <c r="F3480" s="132" t="str">
        <f t="shared" si="57"/>
        <v/>
      </c>
    </row>
    <row r="3481" spans="4:6" x14ac:dyDescent="0.2">
      <c r="D3481" s="130" t="str">
        <f>IF(ISBLANK(A3481),"",VLOOKUP(A3481,'Tabla de equipos'!$B$3:$D$107,3,FALSE))</f>
        <v/>
      </c>
      <c r="F3481" s="132" t="str">
        <f t="shared" si="57"/>
        <v/>
      </c>
    </row>
    <row r="3482" spans="4:6" x14ac:dyDescent="0.2">
      <c r="D3482" s="130" t="str">
        <f>IF(ISBLANK(A3482),"",VLOOKUP(A3482,'Tabla de equipos'!$B$3:$D$107,3,FALSE))</f>
        <v/>
      </c>
      <c r="F3482" s="132" t="str">
        <f t="shared" si="57"/>
        <v/>
      </c>
    </row>
    <row r="3483" spans="4:6" x14ac:dyDescent="0.2">
      <c r="D3483" s="130" t="str">
        <f>IF(ISBLANK(A3483),"",VLOOKUP(A3483,'Tabla de equipos'!$B$3:$D$107,3,FALSE))</f>
        <v/>
      </c>
      <c r="F3483" s="132" t="str">
        <f t="shared" si="57"/>
        <v/>
      </c>
    </row>
    <row r="3484" spans="4:6" x14ac:dyDescent="0.2">
      <c r="D3484" s="130" t="str">
        <f>IF(ISBLANK(A3484),"",VLOOKUP(A3484,'Tabla de equipos'!$B$3:$D$107,3,FALSE))</f>
        <v/>
      </c>
      <c r="F3484" s="132" t="str">
        <f t="shared" si="57"/>
        <v/>
      </c>
    </row>
    <row r="3485" spans="4:6" x14ac:dyDescent="0.2">
      <c r="D3485" s="130" t="str">
        <f>IF(ISBLANK(A3485),"",VLOOKUP(A3485,'Tabla de equipos'!$B$3:$D$107,3,FALSE))</f>
        <v/>
      </c>
      <c r="F3485" s="132" t="str">
        <f t="shared" si="57"/>
        <v/>
      </c>
    </row>
    <row r="3486" spans="4:6" x14ac:dyDescent="0.2">
      <c r="D3486" s="130" t="str">
        <f>IF(ISBLANK(A3486),"",VLOOKUP(A3486,'Tabla de equipos'!$B$3:$D$107,3,FALSE))</f>
        <v/>
      </c>
      <c r="F3486" s="132" t="str">
        <f t="shared" si="57"/>
        <v/>
      </c>
    </row>
    <row r="3487" spans="4:6" x14ac:dyDescent="0.2">
      <c r="D3487" s="130" t="str">
        <f>IF(ISBLANK(A3487),"",VLOOKUP(A3487,'Tabla de equipos'!$B$3:$D$107,3,FALSE))</f>
        <v/>
      </c>
      <c r="F3487" s="132" t="str">
        <f t="shared" si="57"/>
        <v/>
      </c>
    </row>
    <row r="3488" spans="4:6" x14ac:dyDescent="0.2">
      <c r="D3488" s="130" t="str">
        <f>IF(ISBLANK(A3488),"",VLOOKUP(A3488,'Tabla de equipos'!$B$3:$D$107,3,FALSE))</f>
        <v/>
      </c>
      <c r="F3488" s="132" t="str">
        <f t="shared" si="57"/>
        <v/>
      </c>
    </row>
    <row r="3489" spans="4:6" x14ac:dyDescent="0.2">
      <c r="D3489" s="130" t="str">
        <f>IF(ISBLANK(A3489),"",VLOOKUP(A3489,'Tabla de equipos'!$B$3:$D$107,3,FALSE))</f>
        <v/>
      </c>
      <c r="F3489" s="132" t="str">
        <f t="shared" si="57"/>
        <v/>
      </c>
    </row>
    <row r="3490" spans="4:6" x14ac:dyDescent="0.2">
      <c r="D3490" s="130" t="str">
        <f>IF(ISBLANK(A3490),"",VLOOKUP(A3490,'Tabla de equipos'!$B$3:$D$107,3,FALSE))</f>
        <v/>
      </c>
      <c r="F3490" s="132" t="str">
        <f t="shared" si="57"/>
        <v/>
      </c>
    </row>
    <row r="3491" spans="4:6" x14ac:dyDescent="0.2">
      <c r="D3491" s="130" t="str">
        <f>IF(ISBLANK(A3491),"",VLOOKUP(A3491,'Tabla de equipos'!$B$3:$D$107,3,FALSE))</f>
        <v/>
      </c>
      <c r="F3491" s="132" t="str">
        <f t="shared" si="57"/>
        <v/>
      </c>
    </row>
    <row r="3492" spans="4:6" x14ac:dyDescent="0.2">
      <c r="D3492" s="130" t="str">
        <f>IF(ISBLANK(A3492),"",VLOOKUP(A3492,'Tabla de equipos'!$B$3:$D$107,3,FALSE))</f>
        <v/>
      </c>
      <c r="F3492" s="132" t="str">
        <f t="shared" si="57"/>
        <v/>
      </c>
    </row>
    <row r="3493" spans="4:6" x14ac:dyDescent="0.2">
      <c r="D3493" s="130" t="str">
        <f>IF(ISBLANK(A3493),"",VLOOKUP(A3493,'Tabla de equipos'!$B$3:$D$107,3,FALSE))</f>
        <v/>
      </c>
      <c r="F3493" s="132" t="str">
        <f t="shared" si="57"/>
        <v/>
      </c>
    </row>
    <row r="3494" spans="4:6" x14ac:dyDescent="0.2">
      <c r="D3494" s="130" t="str">
        <f>IF(ISBLANK(A3494),"",VLOOKUP(A3494,'Tabla de equipos'!$B$3:$D$107,3,FALSE))</f>
        <v/>
      </c>
      <c r="F3494" s="132" t="str">
        <f t="shared" si="57"/>
        <v/>
      </c>
    </row>
    <row r="3495" spans="4:6" x14ac:dyDescent="0.2">
      <c r="D3495" s="130" t="str">
        <f>IF(ISBLANK(A3495),"",VLOOKUP(A3495,'Tabla de equipos'!$B$3:$D$107,3,FALSE))</f>
        <v/>
      </c>
      <c r="F3495" s="132" t="str">
        <f t="shared" si="57"/>
        <v/>
      </c>
    </row>
    <row r="3496" spans="4:6" x14ac:dyDescent="0.2">
      <c r="D3496" s="130" t="str">
        <f>IF(ISBLANK(A3496),"",VLOOKUP(A3496,'Tabla de equipos'!$B$3:$D$107,3,FALSE))</f>
        <v/>
      </c>
      <c r="F3496" s="132" t="str">
        <f t="shared" si="57"/>
        <v/>
      </c>
    </row>
    <row r="3497" spans="4:6" x14ac:dyDescent="0.2">
      <c r="D3497" s="130" t="str">
        <f>IF(ISBLANK(A3497),"",VLOOKUP(A3497,'Tabla de equipos'!$B$3:$D$107,3,FALSE))</f>
        <v/>
      </c>
      <c r="F3497" s="132" t="str">
        <f t="shared" ref="F3497:F3560" si="58">IF(AND(E3497="",A3497=""),"",IF(AND(A3497&lt;&gt;"",E3497=""),"Falta incluir unidades",IF(AND(A3497&lt;&gt;"",E3497&gt;0),"","Falta elegir equipo/soporte")))</f>
        <v/>
      </c>
    </row>
    <row r="3498" spans="4:6" x14ac:dyDescent="0.2">
      <c r="D3498" s="130" t="str">
        <f>IF(ISBLANK(A3498),"",VLOOKUP(A3498,'Tabla de equipos'!$B$3:$D$107,3,FALSE))</f>
        <v/>
      </c>
      <c r="F3498" s="132" t="str">
        <f t="shared" si="58"/>
        <v/>
      </c>
    </row>
    <row r="3499" spans="4:6" x14ac:dyDescent="0.2">
      <c r="D3499" s="130" t="str">
        <f>IF(ISBLANK(A3499),"",VLOOKUP(A3499,'Tabla de equipos'!$B$3:$D$107,3,FALSE))</f>
        <v/>
      </c>
      <c r="F3499" s="132" t="str">
        <f t="shared" si="58"/>
        <v/>
      </c>
    </row>
    <row r="3500" spans="4:6" x14ac:dyDescent="0.2">
      <c r="D3500" s="130" t="str">
        <f>IF(ISBLANK(A3500),"",VLOOKUP(A3500,'Tabla de equipos'!$B$3:$D$107,3,FALSE))</f>
        <v/>
      </c>
      <c r="F3500" s="132" t="str">
        <f t="shared" si="58"/>
        <v/>
      </c>
    </row>
    <row r="3501" spans="4:6" x14ac:dyDescent="0.2">
      <c r="D3501" s="130" t="str">
        <f>IF(ISBLANK(A3501),"",VLOOKUP(A3501,'Tabla de equipos'!$B$3:$D$107,3,FALSE))</f>
        <v/>
      </c>
      <c r="F3501" s="132" t="str">
        <f t="shared" si="58"/>
        <v/>
      </c>
    </row>
    <row r="3502" spans="4:6" x14ac:dyDescent="0.2">
      <c r="D3502" s="130" t="str">
        <f>IF(ISBLANK(A3502),"",VLOOKUP(A3502,'Tabla de equipos'!$B$3:$D$107,3,FALSE))</f>
        <v/>
      </c>
      <c r="F3502" s="132" t="str">
        <f t="shared" si="58"/>
        <v/>
      </c>
    </row>
    <row r="3503" spans="4:6" x14ac:dyDescent="0.2">
      <c r="D3503" s="130" t="str">
        <f>IF(ISBLANK(A3503),"",VLOOKUP(A3503,'Tabla de equipos'!$B$3:$D$107,3,FALSE))</f>
        <v/>
      </c>
      <c r="F3503" s="132" t="str">
        <f t="shared" si="58"/>
        <v/>
      </c>
    </row>
    <row r="3504" spans="4:6" x14ac:dyDescent="0.2">
      <c r="D3504" s="130" t="str">
        <f>IF(ISBLANK(A3504),"",VLOOKUP(A3504,'Tabla de equipos'!$B$3:$D$107,3,FALSE))</f>
        <v/>
      </c>
      <c r="F3504" s="132" t="str">
        <f t="shared" si="58"/>
        <v/>
      </c>
    </row>
    <row r="3505" spans="4:6" x14ac:dyDescent="0.2">
      <c r="D3505" s="130" t="str">
        <f>IF(ISBLANK(A3505),"",VLOOKUP(A3505,'Tabla de equipos'!$B$3:$D$107,3,FALSE))</f>
        <v/>
      </c>
      <c r="F3505" s="132" t="str">
        <f t="shared" si="58"/>
        <v/>
      </c>
    </row>
    <row r="3506" spans="4:6" x14ac:dyDescent="0.2">
      <c r="D3506" s="130" t="str">
        <f>IF(ISBLANK(A3506),"",VLOOKUP(A3506,'Tabla de equipos'!$B$3:$D$107,3,FALSE))</f>
        <v/>
      </c>
      <c r="F3506" s="132" t="str">
        <f t="shared" si="58"/>
        <v/>
      </c>
    </row>
    <row r="3507" spans="4:6" x14ac:dyDescent="0.2">
      <c r="D3507" s="130" t="str">
        <f>IF(ISBLANK(A3507),"",VLOOKUP(A3507,'Tabla de equipos'!$B$3:$D$107,3,FALSE))</f>
        <v/>
      </c>
      <c r="F3507" s="132" t="str">
        <f t="shared" si="58"/>
        <v/>
      </c>
    </row>
    <row r="3508" spans="4:6" x14ac:dyDescent="0.2">
      <c r="D3508" s="130" t="str">
        <f>IF(ISBLANK(A3508),"",VLOOKUP(A3508,'Tabla de equipos'!$B$3:$D$107,3,FALSE))</f>
        <v/>
      </c>
      <c r="F3508" s="132" t="str">
        <f t="shared" si="58"/>
        <v/>
      </c>
    </row>
    <row r="3509" spans="4:6" x14ac:dyDescent="0.2">
      <c r="D3509" s="130" t="str">
        <f>IF(ISBLANK(A3509),"",VLOOKUP(A3509,'Tabla de equipos'!$B$3:$D$107,3,FALSE))</f>
        <v/>
      </c>
      <c r="F3509" s="132" t="str">
        <f t="shared" si="58"/>
        <v/>
      </c>
    </row>
    <row r="3510" spans="4:6" x14ac:dyDescent="0.2">
      <c r="D3510" s="130" t="str">
        <f>IF(ISBLANK(A3510),"",VLOOKUP(A3510,'Tabla de equipos'!$B$3:$D$107,3,FALSE))</f>
        <v/>
      </c>
      <c r="F3510" s="132" t="str">
        <f t="shared" si="58"/>
        <v/>
      </c>
    </row>
    <row r="3511" spans="4:6" x14ac:dyDescent="0.2">
      <c r="D3511" s="130" t="str">
        <f>IF(ISBLANK(A3511),"",VLOOKUP(A3511,'Tabla de equipos'!$B$3:$D$107,3,FALSE))</f>
        <v/>
      </c>
      <c r="F3511" s="132" t="str">
        <f t="shared" si="58"/>
        <v/>
      </c>
    </row>
    <row r="3512" spans="4:6" x14ac:dyDescent="0.2">
      <c r="D3512" s="130" t="str">
        <f>IF(ISBLANK(A3512),"",VLOOKUP(A3512,'Tabla de equipos'!$B$3:$D$107,3,FALSE))</f>
        <v/>
      </c>
      <c r="F3512" s="132" t="str">
        <f t="shared" si="58"/>
        <v/>
      </c>
    </row>
    <row r="3513" spans="4:6" x14ac:dyDescent="0.2">
      <c r="D3513" s="130" t="str">
        <f>IF(ISBLANK(A3513),"",VLOOKUP(A3513,'Tabla de equipos'!$B$3:$D$107,3,FALSE))</f>
        <v/>
      </c>
      <c r="F3513" s="132" t="str">
        <f t="shared" si="58"/>
        <v/>
      </c>
    </row>
    <row r="3514" spans="4:6" x14ac:dyDescent="0.2">
      <c r="D3514" s="130" t="str">
        <f>IF(ISBLANK(A3514),"",VLOOKUP(A3514,'Tabla de equipos'!$B$3:$D$107,3,FALSE))</f>
        <v/>
      </c>
      <c r="F3514" s="132" t="str">
        <f t="shared" si="58"/>
        <v/>
      </c>
    </row>
    <row r="3515" spans="4:6" x14ac:dyDescent="0.2">
      <c r="D3515" s="130" t="str">
        <f>IF(ISBLANK(A3515),"",VLOOKUP(A3515,'Tabla de equipos'!$B$3:$D$107,3,FALSE))</f>
        <v/>
      </c>
      <c r="F3515" s="132" t="str">
        <f t="shared" si="58"/>
        <v/>
      </c>
    </row>
    <row r="3516" spans="4:6" x14ac:dyDescent="0.2">
      <c r="D3516" s="130" t="str">
        <f>IF(ISBLANK(A3516),"",VLOOKUP(A3516,'Tabla de equipos'!$B$3:$D$107,3,FALSE))</f>
        <v/>
      </c>
      <c r="F3516" s="132" t="str">
        <f t="shared" si="58"/>
        <v/>
      </c>
    </row>
    <row r="3517" spans="4:6" x14ac:dyDescent="0.2">
      <c r="D3517" s="130" t="str">
        <f>IF(ISBLANK(A3517),"",VLOOKUP(A3517,'Tabla de equipos'!$B$3:$D$107,3,FALSE))</f>
        <v/>
      </c>
      <c r="F3517" s="132" t="str">
        <f t="shared" si="58"/>
        <v/>
      </c>
    </row>
    <row r="3518" spans="4:6" x14ac:dyDescent="0.2">
      <c r="D3518" s="130" t="str">
        <f>IF(ISBLANK(A3518),"",VLOOKUP(A3518,'Tabla de equipos'!$B$3:$D$107,3,FALSE))</f>
        <v/>
      </c>
      <c r="F3518" s="132" t="str">
        <f t="shared" si="58"/>
        <v/>
      </c>
    </row>
    <row r="3519" spans="4:6" x14ac:dyDescent="0.2">
      <c r="D3519" s="130" t="str">
        <f>IF(ISBLANK(A3519),"",VLOOKUP(A3519,'Tabla de equipos'!$B$3:$D$107,3,FALSE))</f>
        <v/>
      </c>
      <c r="F3519" s="132" t="str">
        <f t="shared" si="58"/>
        <v/>
      </c>
    </row>
    <row r="3520" spans="4:6" x14ac:dyDescent="0.2">
      <c r="D3520" s="130" t="str">
        <f>IF(ISBLANK(A3520),"",VLOOKUP(A3520,'Tabla de equipos'!$B$3:$D$107,3,FALSE))</f>
        <v/>
      </c>
      <c r="F3520" s="132" t="str">
        <f t="shared" si="58"/>
        <v/>
      </c>
    </row>
    <row r="3521" spans="4:6" x14ac:dyDescent="0.2">
      <c r="D3521" s="130" t="str">
        <f>IF(ISBLANK(A3521),"",VLOOKUP(A3521,'Tabla de equipos'!$B$3:$D$107,3,FALSE))</f>
        <v/>
      </c>
      <c r="F3521" s="132" t="str">
        <f t="shared" si="58"/>
        <v/>
      </c>
    </row>
    <row r="3522" spans="4:6" x14ac:dyDescent="0.2">
      <c r="D3522" s="130" t="str">
        <f>IF(ISBLANK(A3522),"",VLOOKUP(A3522,'Tabla de equipos'!$B$3:$D$107,3,FALSE))</f>
        <v/>
      </c>
      <c r="F3522" s="132" t="str">
        <f t="shared" si="58"/>
        <v/>
      </c>
    </row>
    <row r="3523" spans="4:6" x14ac:dyDescent="0.2">
      <c r="D3523" s="130" t="str">
        <f>IF(ISBLANK(A3523),"",VLOOKUP(A3523,'Tabla de equipos'!$B$3:$D$107,3,FALSE))</f>
        <v/>
      </c>
      <c r="F3523" s="132" t="str">
        <f t="shared" si="58"/>
        <v/>
      </c>
    </row>
    <row r="3524" spans="4:6" x14ac:dyDescent="0.2">
      <c r="D3524" s="130" t="str">
        <f>IF(ISBLANK(A3524),"",VLOOKUP(A3524,'Tabla de equipos'!$B$3:$D$107,3,FALSE))</f>
        <v/>
      </c>
      <c r="F3524" s="132" t="str">
        <f t="shared" si="58"/>
        <v/>
      </c>
    </row>
    <row r="3525" spans="4:6" x14ac:dyDescent="0.2">
      <c r="D3525" s="130" t="str">
        <f>IF(ISBLANK(A3525),"",VLOOKUP(A3525,'Tabla de equipos'!$B$3:$D$107,3,FALSE))</f>
        <v/>
      </c>
      <c r="F3525" s="132" t="str">
        <f t="shared" si="58"/>
        <v/>
      </c>
    </row>
    <row r="3526" spans="4:6" x14ac:dyDescent="0.2">
      <c r="D3526" s="130" t="str">
        <f>IF(ISBLANK(A3526),"",VLOOKUP(A3526,'Tabla de equipos'!$B$3:$D$107,3,FALSE))</f>
        <v/>
      </c>
      <c r="F3526" s="132" t="str">
        <f t="shared" si="58"/>
        <v/>
      </c>
    </row>
    <row r="3527" spans="4:6" x14ac:dyDescent="0.2">
      <c r="D3527" s="130" t="str">
        <f>IF(ISBLANK(A3527),"",VLOOKUP(A3527,'Tabla de equipos'!$B$3:$D$107,3,FALSE))</f>
        <v/>
      </c>
      <c r="F3527" s="132" t="str">
        <f t="shared" si="58"/>
        <v/>
      </c>
    </row>
    <row r="3528" spans="4:6" x14ac:dyDescent="0.2">
      <c r="D3528" s="130" t="str">
        <f>IF(ISBLANK(A3528),"",VLOOKUP(A3528,'Tabla de equipos'!$B$3:$D$107,3,FALSE))</f>
        <v/>
      </c>
      <c r="F3528" s="132" t="str">
        <f t="shared" si="58"/>
        <v/>
      </c>
    </row>
    <row r="3529" spans="4:6" x14ac:dyDescent="0.2">
      <c r="D3529" s="130" t="str">
        <f>IF(ISBLANK(A3529),"",VLOOKUP(A3529,'Tabla de equipos'!$B$3:$D$107,3,FALSE))</f>
        <v/>
      </c>
      <c r="F3529" s="132" t="str">
        <f t="shared" si="58"/>
        <v/>
      </c>
    </row>
    <row r="3530" spans="4:6" x14ac:dyDescent="0.2">
      <c r="D3530" s="130" t="str">
        <f>IF(ISBLANK(A3530),"",VLOOKUP(A3530,'Tabla de equipos'!$B$3:$D$107,3,FALSE))</f>
        <v/>
      </c>
      <c r="F3530" s="132" t="str">
        <f t="shared" si="58"/>
        <v/>
      </c>
    </row>
    <row r="3531" spans="4:6" x14ac:dyDescent="0.2">
      <c r="D3531" s="130" t="str">
        <f>IF(ISBLANK(A3531),"",VLOOKUP(A3531,'Tabla de equipos'!$B$3:$D$107,3,FALSE))</f>
        <v/>
      </c>
      <c r="F3531" s="132" t="str">
        <f t="shared" si="58"/>
        <v/>
      </c>
    </row>
    <row r="3532" spans="4:6" x14ac:dyDescent="0.2">
      <c r="D3532" s="130" t="str">
        <f>IF(ISBLANK(A3532),"",VLOOKUP(A3532,'Tabla de equipos'!$B$3:$D$107,3,FALSE))</f>
        <v/>
      </c>
      <c r="F3532" s="132" t="str">
        <f t="shared" si="58"/>
        <v/>
      </c>
    </row>
    <row r="3533" spans="4:6" x14ac:dyDescent="0.2">
      <c r="D3533" s="130" t="str">
        <f>IF(ISBLANK(A3533),"",VLOOKUP(A3533,'Tabla de equipos'!$B$3:$D$107,3,FALSE))</f>
        <v/>
      </c>
      <c r="F3533" s="132" t="str">
        <f t="shared" si="58"/>
        <v/>
      </c>
    </row>
    <row r="3534" spans="4:6" x14ac:dyDescent="0.2">
      <c r="D3534" s="130" t="str">
        <f>IF(ISBLANK(A3534),"",VLOOKUP(A3534,'Tabla de equipos'!$B$3:$D$107,3,FALSE))</f>
        <v/>
      </c>
      <c r="F3534" s="132" t="str">
        <f t="shared" si="58"/>
        <v/>
      </c>
    </row>
    <row r="3535" spans="4:6" x14ac:dyDescent="0.2">
      <c r="D3535" s="130" t="str">
        <f>IF(ISBLANK(A3535),"",VLOOKUP(A3535,'Tabla de equipos'!$B$3:$D$107,3,FALSE))</f>
        <v/>
      </c>
      <c r="F3535" s="132" t="str">
        <f t="shared" si="58"/>
        <v/>
      </c>
    </row>
    <row r="3536" spans="4:6" x14ac:dyDescent="0.2">
      <c r="D3536" s="130" t="str">
        <f>IF(ISBLANK(A3536),"",VLOOKUP(A3536,'Tabla de equipos'!$B$3:$D$107,3,FALSE))</f>
        <v/>
      </c>
      <c r="F3536" s="132" t="str">
        <f t="shared" si="58"/>
        <v/>
      </c>
    </row>
    <row r="3537" spans="4:6" x14ac:dyDescent="0.2">
      <c r="D3537" s="130" t="str">
        <f>IF(ISBLANK(A3537),"",VLOOKUP(A3537,'Tabla de equipos'!$B$3:$D$107,3,FALSE))</f>
        <v/>
      </c>
      <c r="F3537" s="132" t="str">
        <f t="shared" si="58"/>
        <v/>
      </c>
    </row>
    <row r="3538" spans="4:6" x14ac:dyDescent="0.2">
      <c r="D3538" s="130" t="str">
        <f>IF(ISBLANK(A3538),"",VLOOKUP(A3538,'Tabla de equipos'!$B$3:$D$107,3,FALSE))</f>
        <v/>
      </c>
      <c r="F3538" s="132" t="str">
        <f t="shared" si="58"/>
        <v/>
      </c>
    </row>
    <row r="3539" spans="4:6" x14ac:dyDescent="0.2">
      <c r="D3539" s="130" t="str">
        <f>IF(ISBLANK(A3539),"",VLOOKUP(A3539,'Tabla de equipos'!$B$3:$D$107,3,FALSE))</f>
        <v/>
      </c>
      <c r="F3539" s="132" t="str">
        <f t="shared" si="58"/>
        <v/>
      </c>
    </row>
    <row r="3540" spans="4:6" x14ac:dyDescent="0.2">
      <c r="D3540" s="130" t="str">
        <f>IF(ISBLANK(A3540),"",VLOOKUP(A3540,'Tabla de equipos'!$B$3:$D$107,3,FALSE))</f>
        <v/>
      </c>
      <c r="F3540" s="132" t="str">
        <f t="shared" si="58"/>
        <v/>
      </c>
    </row>
    <row r="3541" spans="4:6" x14ac:dyDescent="0.2">
      <c r="D3541" s="130" t="str">
        <f>IF(ISBLANK(A3541),"",VLOOKUP(A3541,'Tabla de equipos'!$B$3:$D$107,3,FALSE))</f>
        <v/>
      </c>
      <c r="F3541" s="132" t="str">
        <f t="shared" si="58"/>
        <v/>
      </c>
    </row>
    <row r="3542" spans="4:6" x14ac:dyDescent="0.2">
      <c r="D3542" s="130" t="str">
        <f>IF(ISBLANK(A3542),"",VLOOKUP(A3542,'Tabla de equipos'!$B$3:$D$107,3,FALSE))</f>
        <v/>
      </c>
      <c r="F3542" s="132" t="str">
        <f t="shared" si="58"/>
        <v/>
      </c>
    </row>
    <row r="3543" spans="4:6" x14ac:dyDescent="0.2">
      <c r="D3543" s="130" t="str">
        <f>IF(ISBLANK(A3543),"",VLOOKUP(A3543,'Tabla de equipos'!$B$3:$D$107,3,FALSE))</f>
        <v/>
      </c>
      <c r="F3543" s="132" t="str">
        <f t="shared" si="58"/>
        <v/>
      </c>
    </row>
    <row r="3544" spans="4:6" x14ac:dyDescent="0.2">
      <c r="D3544" s="130" t="str">
        <f>IF(ISBLANK(A3544),"",VLOOKUP(A3544,'Tabla de equipos'!$B$3:$D$107,3,FALSE))</f>
        <v/>
      </c>
      <c r="F3544" s="132" t="str">
        <f t="shared" si="58"/>
        <v/>
      </c>
    </row>
    <row r="3545" spans="4:6" x14ac:dyDescent="0.2">
      <c r="D3545" s="130" t="str">
        <f>IF(ISBLANK(A3545),"",VLOOKUP(A3545,'Tabla de equipos'!$B$3:$D$107,3,FALSE))</f>
        <v/>
      </c>
      <c r="F3545" s="132" t="str">
        <f t="shared" si="58"/>
        <v/>
      </c>
    </row>
    <row r="3546" spans="4:6" x14ac:dyDescent="0.2">
      <c r="D3546" s="130" t="str">
        <f>IF(ISBLANK(A3546),"",VLOOKUP(A3546,'Tabla de equipos'!$B$3:$D$107,3,FALSE))</f>
        <v/>
      </c>
      <c r="F3546" s="132" t="str">
        <f t="shared" si="58"/>
        <v/>
      </c>
    </row>
    <row r="3547" spans="4:6" x14ac:dyDescent="0.2">
      <c r="D3547" s="130" t="str">
        <f>IF(ISBLANK(A3547),"",VLOOKUP(A3547,'Tabla de equipos'!$B$3:$D$107,3,FALSE))</f>
        <v/>
      </c>
      <c r="F3547" s="132" t="str">
        <f t="shared" si="58"/>
        <v/>
      </c>
    </row>
    <row r="3548" spans="4:6" x14ac:dyDescent="0.2">
      <c r="D3548" s="130" t="str">
        <f>IF(ISBLANK(A3548),"",VLOOKUP(A3548,'Tabla de equipos'!$B$3:$D$107,3,FALSE))</f>
        <v/>
      </c>
      <c r="F3548" s="132" t="str">
        <f t="shared" si="58"/>
        <v/>
      </c>
    </row>
    <row r="3549" spans="4:6" x14ac:dyDescent="0.2">
      <c r="D3549" s="130" t="str">
        <f>IF(ISBLANK(A3549),"",VLOOKUP(A3549,'Tabla de equipos'!$B$3:$D$107,3,FALSE))</f>
        <v/>
      </c>
      <c r="F3549" s="132" t="str">
        <f t="shared" si="58"/>
        <v/>
      </c>
    </row>
    <row r="3550" spans="4:6" x14ac:dyDescent="0.2">
      <c r="D3550" s="130" t="str">
        <f>IF(ISBLANK(A3550),"",VLOOKUP(A3550,'Tabla de equipos'!$B$3:$D$107,3,FALSE))</f>
        <v/>
      </c>
      <c r="F3550" s="132" t="str">
        <f t="shared" si="58"/>
        <v/>
      </c>
    </row>
    <row r="3551" spans="4:6" x14ac:dyDescent="0.2">
      <c r="D3551" s="130" t="str">
        <f>IF(ISBLANK(A3551),"",VLOOKUP(A3551,'Tabla de equipos'!$B$3:$D$107,3,FALSE))</f>
        <v/>
      </c>
      <c r="F3551" s="132" t="str">
        <f t="shared" si="58"/>
        <v/>
      </c>
    </row>
    <row r="3552" spans="4:6" x14ac:dyDescent="0.2">
      <c r="D3552" s="130" t="str">
        <f>IF(ISBLANK(A3552),"",VLOOKUP(A3552,'Tabla de equipos'!$B$3:$D$107,3,FALSE))</f>
        <v/>
      </c>
      <c r="F3552" s="132" t="str">
        <f t="shared" si="58"/>
        <v/>
      </c>
    </row>
    <row r="3553" spans="4:6" x14ac:dyDescent="0.2">
      <c r="D3553" s="130" t="str">
        <f>IF(ISBLANK(A3553),"",VLOOKUP(A3553,'Tabla de equipos'!$B$3:$D$107,3,FALSE))</f>
        <v/>
      </c>
      <c r="F3553" s="132" t="str">
        <f t="shared" si="58"/>
        <v/>
      </c>
    </row>
    <row r="3554" spans="4:6" x14ac:dyDescent="0.2">
      <c r="D3554" s="130" t="str">
        <f>IF(ISBLANK(A3554),"",VLOOKUP(A3554,'Tabla de equipos'!$B$3:$D$107,3,FALSE))</f>
        <v/>
      </c>
      <c r="F3554" s="132" t="str">
        <f t="shared" si="58"/>
        <v/>
      </c>
    </row>
    <row r="3555" spans="4:6" x14ac:dyDescent="0.2">
      <c r="D3555" s="130" t="str">
        <f>IF(ISBLANK(A3555),"",VLOOKUP(A3555,'Tabla de equipos'!$B$3:$D$107,3,FALSE))</f>
        <v/>
      </c>
      <c r="F3555" s="132" t="str">
        <f t="shared" si="58"/>
        <v/>
      </c>
    </row>
    <row r="3556" spans="4:6" x14ac:dyDescent="0.2">
      <c r="D3556" s="130" t="str">
        <f>IF(ISBLANK(A3556),"",VLOOKUP(A3556,'Tabla de equipos'!$B$3:$D$107,3,FALSE))</f>
        <v/>
      </c>
      <c r="F3556" s="132" t="str">
        <f t="shared" si="58"/>
        <v/>
      </c>
    </row>
    <row r="3557" spans="4:6" x14ac:dyDescent="0.2">
      <c r="D3557" s="130" t="str">
        <f>IF(ISBLANK(A3557),"",VLOOKUP(A3557,'Tabla de equipos'!$B$3:$D$107,3,FALSE))</f>
        <v/>
      </c>
      <c r="F3557" s="132" t="str">
        <f t="shared" si="58"/>
        <v/>
      </c>
    </row>
    <row r="3558" spans="4:6" x14ac:dyDescent="0.2">
      <c r="D3558" s="130" t="str">
        <f>IF(ISBLANK(A3558),"",VLOOKUP(A3558,'Tabla de equipos'!$B$3:$D$107,3,FALSE))</f>
        <v/>
      </c>
      <c r="F3558" s="132" t="str">
        <f t="shared" si="58"/>
        <v/>
      </c>
    </row>
    <row r="3559" spans="4:6" x14ac:dyDescent="0.2">
      <c r="D3559" s="130" t="str">
        <f>IF(ISBLANK(A3559),"",VLOOKUP(A3559,'Tabla de equipos'!$B$3:$D$107,3,FALSE))</f>
        <v/>
      </c>
      <c r="F3559" s="132" t="str">
        <f t="shared" si="58"/>
        <v/>
      </c>
    </row>
    <row r="3560" spans="4:6" x14ac:dyDescent="0.2">
      <c r="D3560" s="130" t="str">
        <f>IF(ISBLANK(A3560),"",VLOOKUP(A3560,'Tabla de equipos'!$B$3:$D$107,3,FALSE))</f>
        <v/>
      </c>
      <c r="F3560" s="132" t="str">
        <f t="shared" si="58"/>
        <v/>
      </c>
    </row>
    <row r="3561" spans="4:6" x14ac:dyDescent="0.2">
      <c r="D3561" s="130" t="str">
        <f>IF(ISBLANK(A3561),"",VLOOKUP(A3561,'Tabla de equipos'!$B$3:$D$107,3,FALSE))</f>
        <v/>
      </c>
      <c r="F3561" s="132" t="str">
        <f t="shared" ref="F3561:F3624" si="59">IF(AND(E3561="",A3561=""),"",IF(AND(A3561&lt;&gt;"",E3561=""),"Falta incluir unidades",IF(AND(A3561&lt;&gt;"",E3561&gt;0),"","Falta elegir equipo/soporte")))</f>
        <v/>
      </c>
    </row>
    <row r="3562" spans="4:6" x14ac:dyDescent="0.2">
      <c r="D3562" s="130" t="str">
        <f>IF(ISBLANK(A3562),"",VLOOKUP(A3562,'Tabla de equipos'!$B$3:$D$107,3,FALSE))</f>
        <v/>
      </c>
      <c r="F3562" s="132" t="str">
        <f t="shared" si="59"/>
        <v/>
      </c>
    </row>
    <row r="3563" spans="4:6" x14ac:dyDescent="0.2">
      <c r="D3563" s="130" t="str">
        <f>IF(ISBLANK(A3563),"",VLOOKUP(A3563,'Tabla de equipos'!$B$3:$D$107,3,FALSE))</f>
        <v/>
      </c>
      <c r="F3563" s="132" t="str">
        <f t="shared" si="59"/>
        <v/>
      </c>
    </row>
    <row r="3564" spans="4:6" x14ac:dyDescent="0.2">
      <c r="D3564" s="130" t="str">
        <f>IF(ISBLANK(A3564),"",VLOOKUP(A3564,'Tabla de equipos'!$B$3:$D$107,3,FALSE))</f>
        <v/>
      </c>
      <c r="F3564" s="132" t="str">
        <f t="shared" si="59"/>
        <v/>
      </c>
    </row>
    <row r="3565" spans="4:6" x14ac:dyDescent="0.2">
      <c r="D3565" s="130" t="str">
        <f>IF(ISBLANK(A3565),"",VLOOKUP(A3565,'Tabla de equipos'!$B$3:$D$107,3,FALSE))</f>
        <v/>
      </c>
      <c r="F3565" s="132" t="str">
        <f t="shared" si="59"/>
        <v/>
      </c>
    </row>
    <row r="3566" spans="4:6" x14ac:dyDescent="0.2">
      <c r="D3566" s="130" t="str">
        <f>IF(ISBLANK(A3566),"",VLOOKUP(A3566,'Tabla de equipos'!$B$3:$D$107,3,FALSE))</f>
        <v/>
      </c>
      <c r="F3566" s="132" t="str">
        <f t="shared" si="59"/>
        <v/>
      </c>
    </row>
    <row r="3567" spans="4:6" x14ac:dyDescent="0.2">
      <c r="D3567" s="130" t="str">
        <f>IF(ISBLANK(A3567),"",VLOOKUP(A3567,'Tabla de equipos'!$B$3:$D$107,3,FALSE))</f>
        <v/>
      </c>
      <c r="F3567" s="132" t="str">
        <f t="shared" si="59"/>
        <v/>
      </c>
    </row>
    <row r="3568" spans="4:6" x14ac:dyDescent="0.2">
      <c r="D3568" s="130" t="str">
        <f>IF(ISBLANK(A3568),"",VLOOKUP(A3568,'Tabla de equipos'!$B$3:$D$107,3,FALSE))</f>
        <v/>
      </c>
      <c r="F3568" s="132" t="str">
        <f t="shared" si="59"/>
        <v/>
      </c>
    </row>
    <row r="3569" spans="4:6" x14ac:dyDescent="0.2">
      <c r="D3569" s="130" t="str">
        <f>IF(ISBLANK(A3569),"",VLOOKUP(A3569,'Tabla de equipos'!$B$3:$D$107,3,FALSE))</f>
        <v/>
      </c>
      <c r="F3569" s="132" t="str">
        <f t="shared" si="59"/>
        <v/>
      </c>
    </row>
    <row r="3570" spans="4:6" x14ac:dyDescent="0.2">
      <c r="D3570" s="130" t="str">
        <f>IF(ISBLANK(A3570),"",VLOOKUP(A3570,'Tabla de equipos'!$B$3:$D$107,3,FALSE))</f>
        <v/>
      </c>
      <c r="F3570" s="132" t="str">
        <f t="shared" si="59"/>
        <v/>
      </c>
    </row>
    <row r="3571" spans="4:6" x14ac:dyDescent="0.2">
      <c r="D3571" s="130" t="str">
        <f>IF(ISBLANK(A3571),"",VLOOKUP(A3571,'Tabla de equipos'!$B$3:$D$107,3,FALSE))</f>
        <v/>
      </c>
      <c r="F3571" s="132" t="str">
        <f t="shared" si="59"/>
        <v/>
      </c>
    </row>
    <row r="3572" spans="4:6" x14ac:dyDescent="0.2">
      <c r="D3572" s="130" t="str">
        <f>IF(ISBLANK(A3572),"",VLOOKUP(A3572,'Tabla de equipos'!$B$3:$D$107,3,FALSE))</f>
        <v/>
      </c>
      <c r="F3572" s="132" t="str">
        <f t="shared" si="59"/>
        <v/>
      </c>
    </row>
    <row r="3573" spans="4:6" x14ac:dyDescent="0.2">
      <c r="D3573" s="130" t="str">
        <f>IF(ISBLANK(A3573),"",VLOOKUP(A3573,'Tabla de equipos'!$B$3:$D$107,3,FALSE))</f>
        <v/>
      </c>
      <c r="F3573" s="132" t="str">
        <f t="shared" si="59"/>
        <v/>
      </c>
    </row>
    <row r="3574" spans="4:6" x14ac:dyDescent="0.2">
      <c r="D3574" s="130" t="str">
        <f>IF(ISBLANK(A3574),"",VLOOKUP(A3574,'Tabla de equipos'!$B$3:$D$107,3,FALSE))</f>
        <v/>
      </c>
      <c r="F3574" s="132" t="str">
        <f t="shared" si="59"/>
        <v/>
      </c>
    </row>
    <row r="3575" spans="4:6" x14ac:dyDescent="0.2">
      <c r="D3575" s="130" t="str">
        <f>IF(ISBLANK(A3575),"",VLOOKUP(A3575,'Tabla de equipos'!$B$3:$D$107,3,FALSE))</f>
        <v/>
      </c>
      <c r="F3575" s="132" t="str">
        <f t="shared" si="59"/>
        <v/>
      </c>
    </row>
    <row r="3576" spans="4:6" x14ac:dyDescent="0.2">
      <c r="D3576" s="130" t="str">
        <f>IF(ISBLANK(A3576),"",VLOOKUP(A3576,'Tabla de equipos'!$B$3:$D$107,3,FALSE))</f>
        <v/>
      </c>
      <c r="F3576" s="132" t="str">
        <f t="shared" si="59"/>
        <v/>
      </c>
    </row>
    <row r="3577" spans="4:6" x14ac:dyDescent="0.2">
      <c r="D3577" s="130" t="str">
        <f>IF(ISBLANK(A3577),"",VLOOKUP(A3577,'Tabla de equipos'!$B$3:$D$107,3,FALSE))</f>
        <v/>
      </c>
      <c r="F3577" s="132" t="str">
        <f t="shared" si="59"/>
        <v/>
      </c>
    </row>
    <row r="3578" spans="4:6" x14ac:dyDescent="0.2">
      <c r="D3578" s="130" t="str">
        <f>IF(ISBLANK(A3578),"",VLOOKUP(A3578,'Tabla de equipos'!$B$3:$D$107,3,FALSE))</f>
        <v/>
      </c>
      <c r="F3578" s="132" t="str">
        <f t="shared" si="59"/>
        <v/>
      </c>
    </row>
    <row r="3579" spans="4:6" x14ac:dyDescent="0.2">
      <c r="D3579" s="130" t="str">
        <f>IF(ISBLANK(A3579),"",VLOOKUP(A3579,'Tabla de equipos'!$B$3:$D$107,3,FALSE))</f>
        <v/>
      </c>
      <c r="F3579" s="132" t="str">
        <f t="shared" si="59"/>
        <v/>
      </c>
    </row>
    <row r="3580" spans="4:6" x14ac:dyDescent="0.2">
      <c r="D3580" s="130" t="str">
        <f>IF(ISBLANK(A3580),"",VLOOKUP(A3580,'Tabla de equipos'!$B$3:$D$107,3,FALSE))</f>
        <v/>
      </c>
      <c r="F3580" s="132" t="str">
        <f t="shared" si="59"/>
        <v/>
      </c>
    </row>
    <row r="3581" spans="4:6" x14ac:dyDescent="0.2">
      <c r="D3581" s="130" t="str">
        <f>IF(ISBLANK(A3581),"",VLOOKUP(A3581,'Tabla de equipos'!$B$3:$D$107,3,FALSE))</f>
        <v/>
      </c>
      <c r="F3581" s="132" t="str">
        <f t="shared" si="59"/>
        <v/>
      </c>
    </row>
    <row r="3582" spans="4:6" x14ac:dyDescent="0.2">
      <c r="D3582" s="130" t="str">
        <f>IF(ISBLANK(A3582),"",VLOOKUP(A3582,'Tabla de equipos'!$B$3:$D$107,3,FALSE))</f>
        <v/>
      </c>
      <c r="F3582" s="132" t="str">
        <f t="shared" si="59"/>
        <v/>
      </c>
    </row>
    <row r="3583" spans="4:6" x14ac:dyDescent="0.2">
      <c r="D3583" s="130" t="str">
        <f>IF(ISBLANK(A3583),"",VLOOKUP(A3583,'Tabla de equipos'!$B$3:$D$107,3,FALSE))</f>
        <v/>
      </c>
      <c r="F3583" s="132" t="str">
        <f t="shared" si="59"/>
        <v/>
      </c>
    </row>
    <row r="3584" spans="4:6" x14ac:dyDescent="0.2">
      <c r="D3584" s="130" t="str">
        <f>IF(ISBLANK(A3584),"",VLOOKUP(A3584,'Tabla de equipos'!$B$3:$D$107,3,FALSE))</f>
        <v/>
      </c>
      <c r="F3584" s="132" t="str">
        <f t="shared" si="59"/>
        <v/>
      </c>
    </row>
    <row r="3585" spans="4:6" x14ac:dyDescent="0.2">
      <c r="D3585" s="130" t="str">
        <f>IF(ISBLANK(A3585),"",VLOOKUP(A3585,'Tabla de equipos'!$B$3:$D$107,3,FALSE))</f>
        <v/>
      </c>
      <c r="F3585" s="132" t="str">
        <f t="shared" si="59"/>
        <v/>
      </c>
    </row>
    <row r="3586" spans="4:6" x14ac:dyDescent="0.2">
      <c r="D3586" s="130" t="str">
        <f>IF(ISBLANK(A3586),"",VLOOKUP(A3586,'Tabla de equipos'!$B$3:$D$107,3,FALSE))</f>
        <v/>
      </c>
      <c r="F3586" s="132" t="str">
        <f t="shared" si="59"/>
        <v/>
      </c>
    </row>
    <row r="3587" spans="4:6" x14ac:dyDescent="0.2">
      <c r="D3587" s="130" t="str">
        <f>IF(ISBLANK(A3587),"",VLOOKUP(A3587,'Tabla de equipos'!$B$3:$D$107,3,FALSE))</f>
        <v/>
      </c>
      <c r="F3587" s="132" t="str">
        <f t="shared" si="59"/>
        <v/>
      </c>
    </row>
    <row r="3588" spans="4:6" x14ac:dyDescent="0.2">
      <c r="D3588" s="130" t="str">
        <f>IF(ISBLANK(A3588),"",VLOOKUP(A3588,'Tabla de equipos'!$B$3:$D$107,3,FALSE))</f>
        <v/>
      </c>
      <c r="F3588" s="132" t="str">
        <f t="shared" si="59"/>
        <v/>
      </c>
    </row>
    <row r="3589" spans="4:6" x14ac:dyDescent="0.2">
      <c r="D3589" s="130" t="str">
        <f>IF(ISBLANK(A3589),"",VLOOKUP(A3589,'Tabla de equipos'!$B$3:$D$107,3,FALSE))</f>
        <v/>
      </c>
      <c r="F3589" s="132" t="str">
        <f t="shared" si="59"/>
        <v/>
      </c>
    </row>
    <row r="3590" spans="4:6" x14ac:dyDescent="0.2">
      <c r="D3590" s="130" t="str">
        <f>IF(ISBLANK(A3590),"",VLOOKUP(A3590,'Tabla de equipos'!$B$3:$D$107,3,FALSE))</f>
        <v/>
      </c>
      <c r="F3590" s="132" t="str">
        <f t="shared" si="59"/>
        <v/>
      </c>
    </row>
    <row r="3591" spans="4:6" x14ac:dyDescent="0.2">
      <c r="D3591" s="130" t="str">
        <f>IF(ISBLANK(A3591),"",VLOOKUP(A3591,'Tabla de equipos'!$B$3:$D$107,3,FALSE))</f>
        <v/>
      </c>
      <c r="F3591" s="132" t="str">
        <f t="shared" si="59"/>
        <v/>
      </c>
    </row>
    <row r="3592" spans="4:6" x14ac:dyDescent="0.2">
      <c r="D3592" s="130" t="str">
        <f>IF(ISBLANK(A3592),"",VLOOKUP(A3592,'Tabla de equipos'!$B$3:$D$107,3,FALSE))</f>
        <v/>
      </c>
      <c r="F3592" s="132" t="str">
        <f t="shared" si="59"/>
        <v/>
      </c>
    </row>
    <row r="3593" spans="4:6" x14ac:dyDescent="0.2">
      <c r="D3593" s="130" t="str">
        <f>IF(ISBLANK(A3593),"",VLOOKUP(A3593,'Tabla de equipos'!$B$3:$D$107,3,FALSE))</f>
        <v/>
      </c>
      <c r="F3593" s="132" t="str">
        <f t="shared" si="59"/>
        <v/>
      </c>
    </row>
    <row r="3594" spans="4:6" x14ac:dyDescent="0.2">
      <c r="D3594" s="130" t="str">
        <f>IF(ISBLANK(A3594),"",VLOOKUP(A3594,'Tabla de equipos'!$B$3:$D$107,3,FALSE))</f>
        <v/>
      </c>
      <c r="F3594" s="132" t="str">
        <f t="shared" si="59"/>
        <v/>
      </c>
    </row>
    <row r="3595" spans="4:6" x14ac:dyDescent="0.2">
      <c r="D3595" s="130" t="str">
        <f>IF(ISBLANK(A3595),"",VLOOKUP(A3595,'Tabla de equipos'!$B$3:$D$107,3,FALSE))</f>
        <v/>
      </c>
      <c r="F3595" s="132" t="str">
        <f t="shared" si="59"/>
        <v/>
      </c>
    </row>
    <row r="3596" spans="4:6" x14ac:dyDescent="0.2">
      <c r="D3596" s="130" t="str">
        <f>IF(ISBLANK(A3596),"",VLOOKUP(A3596,'Tabla de equipos'!$B$3:$D$107,3,FALSE))</f>
        <v/>
      </c>
      <c r="F3596" s="132" t="str">
        <f t="shared" si="59"/>
        <v/>
      </c>
    </row>
    <row r="3597" spans="4:6" x14ac:dyDescent="0.2">
      <c r="D3597" s="130" t="str">
        <f>IF(ISBLANK(A3597),"",VLOOKUP(A3597,'Tabla de equipos'!$B$3:$D$107,3,FALSE))</f>
        <v/>
      </c>
      <c r="F3597" s="132" t="str">
        <f t="shared" si="59"/>
        <v/>
      </c>
    </row>
    <row r="3598" spans="4:6" x14ac:dyDescent="0.2">
      <c r="D3598" s="130" t="str">
        <f>IF(ISBLANK(A3598),"",VLOOKUP(A3598,'Tabla de equipos'!$B$3:$D$107,3,FALSE))</f>
        <v/>
      </c>
      <c r="F3598" s="132" t="str">
        <f t="shared" si="59"/>
        <v/>
      </c>
    </row>
    <row r="3599" spans="4:6" x14ac:dyDescent="0.2">
      <c r="D3599" s="130" t="str">
        <f>IF(ISBLANK(A3599),"",VLOOKUP(A3599,'Tabla de equipos'!$B$3:$D$107,3,FALSE))</f>
        <v/>
      </c>
      <c r="F3599" s="132" t="str">
        <f t="shared" si="59"/>
        <v/>
      </c>
    </row>
    <row r="3600" spans="4:6" x14ac:dyDescent="0.2">
      <c r="D3600" s="130" t="str">
        <f>IF(ISBLANK(A3600),"",VLOOKUP(A3600,'Tabla de equipos'!$B$3:$D$107,3,FALSE))</f>
        <v/>
      </c>
      <c r="F3600" s="132" t="str">
        <f t="shared" si="59"/>
        <v/>
      </c>
    </row>
    <row r="3601" spans="4:6" x14ac:dyDescent="0.2">
      <c r="D3601" s="130" t="str">
        <f>IF(ISBLANK(A3601),"",VLOOKUP(A3601,'Tabla de equipos'!$B$3:$D$107,3,FALSE))</f>
        <v/>
      </c>
      <c r="F3601" s="132" t="str">
        <f t="shared" si="59"/>
        <v/>
      </c>
    </row>
    <row r="3602" spans="4:6" x14ac:dyDescent="0.2">
      <c r="D3602" s="130" t="str">
        <f>IF(ISBLANK(A3602),"",VLOOKUP(A3602,'Tabla de equipos'!$B$3:$D$107,3,FALSE))</f>
        <v/>
      </c>
      <c r="F3602" s="132" t="str">
        <f t="shared" si="59"/>
        <v/>
      </c>
    </row>
    <row r="3603" spans="4:6" x14ac:dyDescent="0.2">
      <c r="D3603" s="130" t="str">
        <f>IF(ISBLANK(A3603),"",VLOOKUP(A3603,'Tabla de equipos'!$B$3:$D$107,3,FALSE))</f>
        <v/>
      </c>
      <c r="F3603" s="132" t="str">
        <f t="shared" si="59"/>
        <v/>
      </c>
    </row>
    <row r="3604" spans="4:6" x14ac:dyDescent="0.2">
      <c r="D3604" s="130" t="str">
        <f>IF(ISBLANK(A3604),"",VLOOKUP(A3604,'Tabla de equipos'!$B$3:$D$107,3,FALSE))</f>
        <v/>
      </c>
      <c r="F3604" s="132" t="str">
        <f t="shared" si="59"/>
        <v/>
      </c>
    </row>
    <row r="3605" spans="4:6" x14ac:dyDescent="0.2">
      <c r="D3605" s="130" t="str">
        <f>IF(ISBLANK(A3605),"",VLOOKUP(A3605,'Tabla de equipos'!$B$3:$D$107,3,FALSE))</f>
        <v/>
      </c>
      <c r="F3605" s="132" t="str">
        <f t="shared" si="59"/>
        <v/>
      </c>
    </row>
    <row r="3606" spans="4:6" x14ac:dyDescent="0.2">
      <c r="D3606" s="130" t="str">
        <f>IF(ISBLANK(A3606),"",VLOOKUP(A3606,'Tabla de equipos'!$B$3:$D$107,3,FALSE))</f>
        <v/>
      </c>
      <c r="F3606" s="132" t="str">
        <f t="shared" si="59"/>
        <v/>
      </c>
    </row>
    <row r="3607" spans="4:6" x14ac:dyDescent="0.2">
      <c r="D3607" s="130" t="str">
        <f>IF(ISBLANK(A3607),"",VLOOKUP(A3607,'Tabla de equipos'!$B$3:$D$107,3,FALSE))</f>
        <v/>
      </c>
      <c r="F3607" s="132" t="str">
        <f t="shared" si="59"/>
        <v/>
      </c>
    </row>
    <row r="3608" spans="4:6" x14ac:dyDescent="0.2">
      <c r="D3608" s="130" t="str">
        <f>IF(ISBLANK(A3608),"",VLOOKUP(A3608,'Tabla de equipos'!$B$3:$D$107,3,FALSE))</f>
        <v/>
      </c>
      <c r="F3608" s="132" t="str">
        <f t="shared" si="59"/>
        <v/>
      </c>
    </row>
    <row r="3609" spans="4:6" x14ac:dyDescent="0.2">
      <c r="D3609" s="130" t="str">
        <f>IF(ISBLANK(A3609),"",VLOOKUP(A3609,'Tabla de equipos'!$B$3:$D$107,3,FALSE))</f>
        <v/>
      </c>
      <c r="F3609" s="132" t="str">
        <f t="shared" si="59"/>
        <v/>
      </c>
    </row>
    <row r="3610" spans="4:6" x14ac:dyDescent="0.2">
      <c r="D3610" s="130" t="str">
        <f>IF(ISBLANK(A3610),"",VLOOKUP(A3610,'Tabla de equipos'!$B$3:$D$107,3,FALSE))</f>
        <v/>
      </c>
      <c r="F3610" s="132" t="str">
        <f t="shared" si="59"/>
        <v/>
      </c>
    </row>
    <row r="3611" spans="4:6" x14ac:dyDescent="0.2">
      <c r="D3611" s="130" t="str">
        <f>IF(ISBLANK(A3611),"",VLOOKUP(A3611,'Tabla de equipos'!$B$3:$D$107,3,FALSE))</f>
        <v/>
      </c>
      <c r="F3611" s="132" t="str">
        <f t="shared" si="59"/>
        <v/>
      </c>
    </row>
    <row r="3612" spans="4:6" x14ac:dyDescent="0.2">
      <c r="D3612" s="130" t="str">
        <f>IF(ISBLANK(A3612),"",VLOOKUP(A3612,'Tabla de equipos'!$B$3:$D$107,3,FALSE))</f>
        <v/>
      </c>
      <c r="F3612" s="132" t="str">
        <f t="shared" si="59"/>
        <v/>
      </c>
    </row>
    <row r="3613" spans="4:6" x14ac:dyDescent="0.2">
      <c r="D3613" s="130" t="str">
        <f>IF(ISBLANK(A3613),"",VLOOKUP(A3613,'Tabla de equipos'!$B$3:$D$107,3,FALSE))</f>
        <v/>
      </c>
      <c r="F3613" s="132" t="str">
        <f t="shared" si="59"/>
        <v/>
      </c>
    </row>
    <row r="3614" spans="4:6" x14ac:dyDescent="0.2">
      <c r="D3614" s="130" t="str">
        <f>IF(ISBLANK(A3614),"",VLOOKUP(A3614,'Tabla de equipos'!$B$3:$D$107,3,FALSE))</f>
        <v/>
      </c>
      <c r="F3614" s="132" t="str">
        <f t="shared" si="59"/>
        <v/>
      </c>
    </row>
    <row r="3615" spans="4:6" x14ac:dyDescent="0.2">
      <c r="D3615" s="130" t="str">
        <f>IF(ISBLANK(A3615),"",VLOOKUP(A3615,'Tabla de equipos'!$B$3:$D$107,3,FALSE))</f>
        <v/>
      </c>
      <c r="F3615" s="132" t="str">
        <f t="shared" si="59"/>
        <v/>
      </c>
    </row>
    <row r="3616" spans="4:6" x14ac:dyDescent="0.2">
      <c r="D3616" s="130" t="str">
        <f>IF(ISBLANK(A3616),"",VLOOKUP(A3616,'Tabla de equipos'!$B$3:$D$107,3,FALSE))</f>
        <v/>
      </c>
      <c r="F3616" s="132" t="str">
        <f t="shared" si="59"/>
        <v/>
      </c>
    </row>
    <row r="3617" spans="4:6" x14ac:dyDescent="0.2">
      <c r="D3617" s="130" t="str">
        <f>IF(ISBLANK(A3617),"",VLOOKUP(A3617,'Tabla de equipos'!$B$3:$D$107,3,FALSE))</f>
        <v/>
      </c>
      <c r="F3617" s="132" t="str">
        <f t="shared" si="59"/>
        <v/>
      </c>
    </row>
    <row r="3618" spans="4:6" x14ac:dyDescent="0.2">
      <c r="D3618" s="130" t="str">
        <f>IF(ISBLANK(A3618),"",VLOOKUP(A3618,'Tabla de equipos'!$B$3:$D$107,3,FALSE))</f>
        <v/>
      </c>
      <c r="F3618" s="132" t="str">
        <f t="shared" si="59"/>
        <v/>
      </c>
    </row>
    <row r="3619" spans="4:6" x14ac:dyDescent="0.2">
      <c r="D3619" s="130" t="str">
        <f>IF(ISBLANK(A3619),"",VLOOKUP(A3619,'Tabla de equipos'!$B$3:$D$107,3,FALSE))</f>
        <v/>
      </c>
      <c r="F3619" s="132" t="str">
        <f t="shared" si="59"/>
        <v/>
      </c>
    </row>
    <row r="3620" spans="4:6" x14ac:dyDescent="0.2">
      <c r="D3620" s="130" t="str">
        <f>IF(ISBLANK(A3620),"",VLOOKUP(A3620,'Tabla de equipos'!$B$3:$D$107,3,FALSE))</f>
        <v/>
      </c>
      <c r="F3620" s="132" t="str">
        <f t="shared" si="59"/>
        <v/>
      </c>
    </row>
    <row r="3621" spans="4:6" x14ac:dyDescent="0.2">
      <c r="D3621" s="130" t="str">
        <f>IF(ISBLANK(A3621),"",VLOOKUP(A3621,'Tabla de equipos'!$B$3:$D$107,3,FALSE))</f>
        <v/>
      </c>
      <c r="F3621" s="132" t="str">
        <f t="shared" si="59"/>
        <v/>
      </c>
    </row>
    <row r="3622" spans="4:6" x14ac:dyDescent="0.2">
      <c r="D3622" s="130" t="str">
        <f>IF(ISBLANK(A3622),"",VLOOKUP(A3622,'Tabla de equipos'!$B$3:$D$107,3,FALSE))</f>
        <v/>
      </c>
      <c r="F3622" s="132" t="str">
        <f t="shared" si="59"/>
        <v/>
      </c>
    </row>
    <row r="3623" spans="4:6" x14ac:dyDescent="0.2">
      <c r="D3623" s="130" t="str">
        <f>IF(ISBLANK(A3623),"",VLOOKUP(A3623,'Tabla de equipos'!$B$3:$D$107,3,FALSE))</f>
        <v/>
      </c>
      <c r="F3623" s="132" t="str">
        <f t="shared" si="59"/>
        <v/>
      </c>
    </row>
    <row r="3624" spans="4:6" x14ac:dyDescent="0.2">
      <c r="D3624" s="130" t="str">
        <f>IF(ISBLANK(A3624),"",VLOOKUP(A3624,'Tabla de equipos'!$B$3:$D$107,3,FALSE))</f>
        <v/>
      </c>
      <c r="F3624" s="132" t="str">
        <f t="shared" si="59"/>
        <v/>
      </c>
    </row>
    <row r="3625" spans="4:6" x14ac:dyDescent="0.2">
      <c r="D3625" s="130" t="str">
        <f>IF(ISBLANK(A3625),"",VLOOKUP(A3625,'Tabla de equipos'!$B$3:$D$107,3,FALSE))</f>
        <v/>
      </c>
      <c r="F3625" s="132" t="str">
        <f t="shared" ref="F3625:F3688" si="60">IF(AND(E3625="",A3625=""),"",IF(AND(A3625&lt;&gt;"",E3625=""),"Falta incluir unidades",IF(AND(A3625&lt;&gt;"",E3625&gt;0),"","Falta elegir equipo/soporte")))</f>
        <v/>
      </c>
    </row>
    <row r="3626" spans="4:6" x14ac:dyDescent="0.2">
      <c r="D3626" s="130" t="str">
        <f>IF(ISBLANK(A3626),"",VLOOKUP(A3626,'Tabla de equipos'!$B$3:$D$107,3,FALSE))</f>
        <v/>
      </c>
      <c r="F3626" s="132" t="str">
        <f t="shared" si="60"/>
        <v/>
      </c>
    </row>
    <row r="3627" spans="4:6" x14ac:dyDescent="0.2">
      <c r="D3627" s="130" t="str">
        <f>IF(ISBLANK(A3627),"",VLOOKUP(A3627,'Tabla de equipos'!$B$3:$D$107,3,FALSE))</f>
        <v/>
      </c>
      <c r="F3627" s="132" t="str">
        <f t="shared" si="60"/>
        <v/>
      </c>
    </row>
    <row r="3628" spans="4:6" x14ac:dyDescent="0.2">
      <c r="D3628" s="130" t="str">
        <f>IF(ISBLANK(A3628),"",VLOOKUP(A3628,'Tabla de equipos'!$B$3:$D$107,3,FALSE))</f>
        <v/>
      </c>
      <c r="F3628" s="132" t="str">
        <f t="shared" si="60"/>
        <v/>
      </c>
    </row>
    <row r="3629" spans="4:6" x14ac:dyDescent="0.2">
      <c r="D3629" s="130" t="str">
        <f>IF(ISBLANK(A3629),"",VLOOKUP(A3629,'Tabla de equipos'!$B$3:$D$107,3,FALSE))</f>
        <v/>
      </c>
      <c r="F3629" s="132" t="str">
        <f t="shared" si="60"/>
        <v/>
      </c>
    </row>
    <row r="3630" spans="4:6" x14ac:dyDescent="0.2">
      <c r="D3630" s="130" t="str">
        <f>IF(ISBLANK(A3630),"",VLOOKUP(A3630,'Tabla de equipos'!$B$3:$D$107,3,FALSE))</f>
        <v/>
      </c>
      <c r="F3630" s="132" t="str">
        <f t="shared" si="60"/>
        <v/>
      </c>
    </row>
    <row r="3631" spans="4:6" x14ac:dyDescent="0.2">
      <c r="D3631" s="130" t="str">
        <f>IF(ISBLANK(A3631),"",VLOOKUP(A3631,'Tabla de equipos'!$B$3:$D$107,3,FALSE))</f>
        <v/>
      </c>
      <c r="F3631" s="132" t="str">
        <f t="shared" si="60"/>
        <v/>
      </c>
    </row>
    <row r="3632" spans="4:6" x14ac:dyDescent="0.2">
      <c r="D3632" s="130" t="str">
        <f>IF(ISBLANK(A3632),"",VLOOKUP(A3632,'Tabla de equipos'!$B$3:$D$107,3,FALSE))</f>
        <v/>
      </c>
      <c r="F3632" s="132" t="str">
        <f t="shared" si="60"/>
        <v/>
      </c>
    </row>
    <row r="3633" spans="4:6" x14ac:dyDescent="0.2">
      <c r="D3633" s="130" t="str">
        <f>IF(ISBLANK(A3633),"",VLOOKUP(A3633,'Tabla de equipos'!$B$3:$D$107,3,FALSE))</f>
        <v/>
      </c>
      <c r="F3633" s="132" t="str">
        <f t="shared" si="60"/>
        <v/>
      </c>
    </row>
    <row r="3634" spans="4:6" x14ac:dyDescent="0.2">
      <c r="D3634" s="130" t="str">
        <f>IF(ISBLANK(A3634),"",VLOOKUP(A3634,'Tabla de equipos'!$B$3:$D$107,3,FALSE))</f>
        <v/>
      </c>
      <c r="F3634" s="132" t="str">
        <f t="shared" si="60"/>
        <v/>
      </c>
    </row>
    <row r="3635" spans="4:6" x14ac:dyDescent="0.2">
      <c r="D3635" s="130" t="str">
        <f>IF(ISBLANK(A3635),"",VLOOKUP(A3635,'Tabla de equipos'!$B$3:$D$107,3,FALSE))</f>
        <v/>
      </c>
      <c r="F3635" s="132" t="str">
        <f t="shared" si="60"/>
        <v/>
      </c>
    </row>
    <row r="3636" spans="4:6" x14ac:dyDescent="0.2">
      <c r="D3636" s="130" t="str">
        <f>IF(ISBLANK(A3636),"",VLOOKUP(A3636,'Tabla de equipos'!$B$3:$D$107,3,FALSE))</f>
        <v/>
      </c>
      <c r="F3636" s="132" t="str">
        <f t="shared" si="60"/>
        <v/>
      </c>
    </row>
    <row r="3637" spans="4:6" x14ac:dyDescent="0.2">
      <c r="D3637" s="130" t="str">
        <f>IF(ISBLANK(A3637),"",VLOOKUP(A3637,'Tabla de equipos'!$B$3:$D$107,3,FALSE))</f>
        <v/>
      </c>
      <c r="F3637" s="132" t="str">
        <f t="shared" si="60"/>
        <v/>
      </c>
    </row>
    <row r="3638" spans="4:6" x14ac:dyDescent="0.2">
      <c r="D3638" s="130" t="str">
        <f>IF(ISBLANK(A3638),"",VLOOKUP(A3638,'Tabla de equipos'!$B$3:$D$107,3,FALSE))</f>
        <v/>
      </c>
      <c r="F3638" s="132" t="str">
        <f t="shared" si="60"/>
        <v/>
      </c>
    </row>
    <row r="3639" spans="4:6" x14ac:dyDescent="0.2">
      <c r="D3639" s="130" t="str">
        <f>IF(ISBLANK(A3639),"",VLOOKUP(A3639,'Tabla de equipos'!$B$3:$D$107,3,FALSE))</f>
        <v/>
      </c>
      <c r="F3639" s="132" t="str">
        <f t="shared" si="60"/>
        <v/>
      </c>
    </row>
    <row r="3640" spans="4:6" x14ac:dyDescent="0.2">
      <c r="D3640" s="130" t="str">
        <f>IF(ISBLANK(A3640),"",VLOOKUP(A3640,'Tabla de equipos'!$B$3:$D$107,3,FALSE))</f>
        <v/>
      </c>
      <c r="F3640" s="132" t="str">
        <f t="shared" si="60"/>
        <v/>
      </c>
    </row>
    <row r="3641" spans="4:6" x14ac:dyDescent="0.2">
      <c r="D3641" s="130" t="str">
        <f>IF(ISBLANK(A3641),"",VLOOKUP(A3641,'Tabla de equipos'!$B$3:$D$107,3,FALSE))</f>
        <v/>
      </c>
      <c r="F3641" s="132" t="str">
        <f t="shared" si="60"/>
        <v/>
      </c>
    </row>
    <row r="3642" spans="4:6" x14ac:dyDescent="0.2">
      <c r="D3642" s="130" t="str">
        <f>IF(ISBLANK(A3642),"",VLOOKUP(A3642,'Tabla de equipos'!$B$3:$D$107,3,FALSE))</f>
        <v/>
      </c>
      <c r="F3642" s="132" t="str">
        <f t="shared" si="60"/>
        <v/>
      </c>
    </row>
    <row r="3643" spans="4:6" x14ac:dyDescent="0.2">
      <c r="D3643" s="130" t="str">
        <f>IF(ISBLANK(A3643),"",VLOOKUP(A3643,'Tabla de equipos'!$B$3:$D$107,3,FALSE))</f>
        <v/>
      </c>
      <c r="F3643" s="132" t="str">
        <f t="shared" si="60"/>
        <v/>
      </c>
    </row>
    <row r="3644" spans="4:6" x14ac:dyDescent="0.2">
      <c r="D3644" s="130" t="str">
        <f>IF(ISBLANK(A3644),"",VLOOKUP(A3644,'Tabla de equipos'!$B$3:$D$107,3,FALSE))</f>
        <v/>
      </c>
      <c r="F3644" s="132" t="str">
        <f t="shared" si="60"/>
        <v/>
      </c>
    </row>
    <row r="3645" spans="4:6" x14ac:dyDescent="0.2">
      <c r="D3645" s="130" t="str">
        <f>IF(ISBLANK(A3645),"",VLOOKUP(A3645,'Tabla de equipos'!$B$3:$D$107,3,FALSE))</f>
        <v/>
      </c>
      <c r="F3645" s="132" t="str">
        <f t="shared" si="60"/>
        <v/>
      </c>
    </row>
    <row r="3646" spans="4:6" x14ac:dyDescent="0.2">
      <c r="D3646" s="130" t="str">
        <f>IF(ISBLANK(A3646),"",VLOOKUP(A3646,'Tabla de equipos'!$B$3:$D$107,3,FALSE))</f>
        <v/>
      </c>
      <c r="F3646" s="132" t="str">
        <f t="shared" si="60"/>
        <v/>
      </c>
    </row>
    <row r="3647" spans="4:6" x14ac:dyDescent="0.2">
      <c r="D3647" s="130" t="str">
        <f>IF(ISBLANK(A3647),"",VLOOKUP(A3647,'Tabla de equipos'!$B$3:$D$107,3,FALSE))</f>
        <v/>
      </c>
      <c r="F3647" s="132" t="str">
        <f t="shared" si="60"/>
        <v/>
      </c>
    </row>
    <row r="3648" spans="4:6" x14ac:dyDescent="0.2">
      <c r="D3648" s="130" t="str">
        <f>IF(ISBLANK(A3648),"",VLOOKUP(A3648,'Tabla de equipos'!$B$3:$D$107,3,FALSE))</f>
        <v/>
      </c>
      <c r="F3648" s="132" t="str">
        <f t="shared" si="60"/>
        <v/>
      </c>
    </row>
    <row r="3649" spans="4:6" x14ac:dyDescent="0.2">
      <c r="D3649" s="130" t="str">
        <f>IF(ISBLANK(A3649),"",VLOOKUP(A3649,'Tabla de equipos'!$B$3:$D$107,3,FALSE))</f>
        <v/>
      </c>
      <c r="F3649" s="132" t="str">
        <f t="shared" si="60"/>
        <v/>
      </c>
    </row>
    <row r="3650" spans="4:6" x14ac:dyDescent="0.2">
      <c r="D3650" s="130" t="str">
        <f>IF(ISBLANK(A3650),"",VLOOKUP(A3650,'Tabla de equipos'!$B$3:$D$107,3,FALSE))</f>
        <v/>
      </c>
      <c r="F3650" s="132" t="str">
        <f t="shared" si="60"/>
        <v/>
      </c>
    </row>
    <row r="3651" spans="4:6" x14ac:dyDescent="0.2">
      <c r="D3651" s="130" t="str">
        <f>IF(ISBLANK(A3651),"",VLOOKUP(A3651,'Tabla de equipos'!$B$3:$D$107,3,FALSE))</f>
        <v/>
      </c>
      <c r="F3651" s="132" t="str">
        <f t="shared" si="60"/>
        <v/>
      </c>
    </row>
    <row r="3652" spans="4:6" x14ac:dyDescent="0.2">
      <c r="D3652" s="130" t="str">
        <f>IF(ISBLANK(A3652),"",VLOOKUP(A3652,'Tabla de equipos'!$B$3:$D$107,3,FALSE))</f>
        <v/>
      </c>
      <c r="F3652" s="132" t="str">
        <f t="shared" si="60"/>
        <v/>
      </c>
    </row>
    <row r="3653" spans="4:6" x14ac:dyDescent="0.2">
      <c r="D3653" s="130" t="str">
        <f>IF(ISBLANK(A3653),"",VLOOKUP(A3653,'Tabla de equipos'!$B$3:$D$107,3,FALSE))</f>
        <v/>
      </c>
      <c r="F3653" s="132" t="str">
        <f t="shared" si="60"/>
        <v/>
      </c>
    </row>
    <row r="3654" spans="4:6" x14ac:dyDescent="0.2">
      <c r="D3654" s="130" t="str">
        <f>IF(ISBLANK(A3654),"",VLOOKUP(A3654,'Tabla de equipos'!$B$3:$D$107,3,FALSE))</f>
        <v/>
      </c>
      <c r="F3654" s="132" t="str">
        <f t="shared" si="60"/>
        <v/>
      </c>
    </row>
    <row r="3655" spans="4:6" x14ac:dyDescent="0.2">
      <c r="D3655" s="130" t="str">
        <f>IF(ISBLANK(A3655),"",VLOOKUP(A3655,'Tabla de equipos'!$B$3:$D$107,3,FALSE))</f>
        <v/>
      </c>
      <c r="F3655" s="132" t="str">
        <f t="shared" si="60"/>
        <v/>
      </c>
    </row>
    <row r="3656" spans="4:6" x14ac:dyDescent="0.2">
      <c r="D3656" s="130" t="str">
        <f>IF(ISBLANK(A3656),"",VLOOKUP(A3656,'Tabla de equipos'!$B$3:$D$107,3,FALSE))</f>
        <v/>
      </c>
      <c r="F3656" s="132" t="str">
        <f t="shared" si="60"/>
        <v/>
      </c>
    </row>
    <row r="3657" spans="4:6" x14ac:dyDescent="0.2">
      <c r="D3657" s="130" t="str">
        <f>IF(ISBLANK(A3657),"",VLOOKUP(A3657,'Tabla de equipos'!$B$3:$D$107,3,FALSE))</f>
        <v/>
      </c>
      <c r="F3657" s="132" t="str">
        <f t="shared" si="60"/>
        <v/>
      </c>
    </row>
    <row r="3658" spans="4:6" x14ac:dyDescent="0.2">
      <c r="D3658" s="130" t="str">
        <f>IF(ISBLANK(A3658),"",VLOOKUP(A3658,'Tabla de equipos'!$B$3:$D$107,3,FALSE))</f>
        <v/>
      </c>
      <c r="F3658" s="132" t="str">
        <f t="shared" si="60"/>
        <v/>
      </c>
    </row>
    <row r="3659" spans="4:6" x14ac:dyDescent="0.2">
      <c r="D3659" s="130" t="str">
        <f>IF(ISBLANK(A3659),"",VLOOKUP(A3659,'Tabla de equipos'!$B$3:$D$107,3,FALSE))</f>
        <v/>
      </c>
      <c r="F3659" s="132" t="str">
        <f t="shared" si="60"/>
        <v/>
      </c>
    </row>
    <row r="3660" spans="4:6" x14ac:dyDescent="0.2">
      <c r="D3660" s="130" t="str">
        <f>IF(ISBLANK(A3660),"",VLOOKUP(A3660,'Tabla de equipos'!$B$3:$D$107,3,FALSE))</f>
        <v/>
      </c>
      <c r="F3660" s="132" t="str">
        <f t="shared" si="60"/>
        <v/>
      </c>
    </row>
    <row r="3661" spans="4:6" x14ac:dyDescent="0.2">
      <c r="D3661" s="130" t="str">
        <f>IF(ISBLANK(A3661),"",VLOOKUP(A3661,'Tabla de equipos'!$B$3:$D$107,3,FALSE))</f>
        <v/>
      </c>
      <c r="F3661" s="132" t="str">
        <f t="shared" si="60"/>
        <v/>
      </c>
    </row>
    <row r="3662" spans="4:6" x14ac:dyDescent="0.2">
      <c r="D3662" s="130" t="str">
        <f>IF(ISBLANK(A3662),"",VLOOKUP(A3662,'Tabla de equipos'!$B$3:$D$107,3,FALSE))</f>
        <v/>
      </c>
      <c r="F3662" s="132" t="str">
        <f t="shared" si="60"/>
        <v/>
      </c>
    </row>
    <row r="3663" spans="4:6" x14ac:dyDescent="0.2">
      <c r="D3663" s="130" t="str">
        <f>IF(ISBLANK(A3663),"",VLOOKUP(A3663,'Tabla de equipos'!$B$3:$D$107,3,FALSE))</f>
        <v/>
      </c>
      <c r="F3663" s="132" t="str">
        <f t="shared" si="60"/>
        <v/>
      </c>
    </row>
    <row r="3664" spans="4:6" x14ac:dyDescent="0.2">
      <c r="D3664" s="130" t="str">
        <f>IF(ISBLANK(A3664),"",VLOOKUP(A3664,'Tabla de equipos'!$B$3:$D$107,3,FALSE))</f>
        <v/>
      </c>
      <c r="F3664" s="132" t="str">
        <f t="shared" si="60"/>
        <v/>
      </c>
    </row>
    <row r="3665" spans="4:6" x14ac:dyDescent="0.2">
      <c r="D3665" s="130" t="str">
        <f>IF(ISBLANK(A3665),"",VLOOKUP(A3665,'Tabla de equipos'!$B$3:$D$107,3,FALSE))</f>
        <v/>
      </c>
      <c r="F3665" s="132" t="str">
        <f t="shared" si="60"/>
        <v/>
      </c>
    </row>
    <row r="3666" spans="4:6" x14ac:dyDescent="0.2">
      <c r="D3666" s="130" t="str">
        <f>IF(ISBLANK(A3666),"",VLOOKUP(A3666,'Tabla de equipos'!$B$3:$D$107,3,FALSE))</f>
        <v/>
      </c>
      <c r="F3666" s="132" t="str">
        <f t="shared" si="60"/>
        <v/>
      </c>
    </row>
    <row r="3667" spans="4:6" x14ac:dyDescent="0.2">
      <c r="D3667" s="130" t="str">
        <f>IF(ISBLANK(A3667),"",VLOOKUP(A3667,'Tabla de equipos'!$B$3:$D$107,3,FALSE))</f>
        <v/>
      </c>
      <c r="F3667" s="132" t="str">
        <f t="shared" si="60"/>
        <v/>
      </c>
    </row>
    <row r="3668" spans="4:6" x14ac:dyDescent="0.2">
      <c r="D3668" s="130" t="str">
        <f>IF(ISBLANK(A3668),"",VLOOKUP(A3668,'Tabla de equipos'!$B$3:$D$107,3,FALSE))</f>
        <v/>
      </c>
      <c r="F3668" s="132" t="str">
        <f t="shared" si="60"/>
        <v/>
      </c>
    </row>
    <row r="3669" spans="4:6" x14ac:dyDescent="0.2">
      <c r="D3669" s="130" t="str">
        <f>IF(ISBLANK(A3669),"",VLOOKUP(A3669,'Tabla de equipos'!$B$3:$D$107,3,FALSE))</f>
        <v/>
      </c>
      <c r="F3669" s="132" t="str">
        <f t="shared" si="60"/>
        <v/>
      </c>
    </row>
    <row r="3670" spans="4:6" x14ac:dyDescent="0.2">
      <c r="D3670" s="130" t="str">
        <f>IF(ISBLANK(A3670),"",VLOOKUP(A3670,'Tabla de equipos'!$B$3:$D$107,3,FALSE))</f>
        <v/>
      </c>
      <c r="F3670" s="132" t="str">
        <f t="shared" si="60"/>
        <v/>
      </c>
    </row>
    <row r="3671" spans="4:6" x14ac:dyDescent="0.2">
      <c r="D3671" s="130" t="str">
        <f>IF(ISBLANK(A3671),"",VLOOKUP(A3671,'Tabla de equipos'!$B$3:$D$107,3,FALSE))</f>
        <v/>
      </c>
      <c r="F3671" s="132" t="str">
        <f t="shared" si="60"/>
        <v/>
      </c>
    </row>
    <row r="3672" spans="4:6" x14ac:dyDescent="0.2">
      <c r="D3672" s="130" t="str">
        <f>IF(ISBLANK(A3672),"",VLOOKUP(A3672,'Tabla de equipos'!$B$3:$D$107,3,FALSE))</f>
        <v/>
      </c>
      <c r="F3672" s="132" t="str">
        <f t="shared" si="60"/>
        <v/>
      </c>
    </row>
    <row r="3673" spans="4:6" x14ac:dyDescent="0.2">
      <c r="D3673" s="130" t="str">
        <f>IF(ISBLANK(A3673),"",VLOOKUP(A3673,'Tabla de equipos'!$B$3:$D$107,3,FALSE))</f>
        <v/>
      </c>
      <c r="F3673" s="132" t="str">
        <f t="shared" si="60"/>
        <v/>
      </c>
    </row>
    <row r="3674" spans="4:6" x14ac:dyDescent="0.2">
      <c r="D3674" s="130" t="str">
        <f>IF(ISBLANK(A3674),"",VLOOKUP(A3674,'Tabla de equipos'!$B$3:$D$107,3,FALSE))</f>
        <v/>
      </c>
      <c r="F3674" s="132" t="str">
        <f t="shared" si="60"/>
        <v/>
      </c>
    </row>
    <row r="3675" spans="4:6" x14ac:dyDescent="0.2">
      <c r="D3675" s="130" t="str">
        <f>IF(ISBLANK(A3675),"",VLOOKUP(A3675,'Tabla de equipos'!$B$3:$D$107,3,FALSE))</f>
        <v/>
      </c>
      <c r="F3675" s="132" t="str">
        <f t="shared" si="60"/>
        <v/>
      </c>
    </row>
    <row r="3676" spans="4:6" x14ac:dyDescent="0.2">
      <c r="D3676" s="130" t="str">
        <f>IF(ISBLANK(A3676),"",VLOOKUP(A3676,'Tabla de equipos'!$B$3:$D$107,3,FALSE))</f>
        <v/>
      </c>
      <c r="F3676" s="132" t="str">
        <f t="shared" si="60"/>
        <v/>
      </c>
    </row>
    <row r="3677" spans="4:6" x14ac:dyDescent="0.2">
      <c r="D3677" s="130" t="str">
        <f>IF(ISBLANK(A3677),"",VLOOKUP(A3677,'Tabla de equipos'!$B$3:$D$107,3,FALSE))</f>
        <v/>
      </c>
      <c r="F3677" s="132" t="str">
        <f t="shared" si="60"/>
        <v/>
      </c>
    </row>
    <row r="3678" spans="4:6" x14ac:dyDescent="0.2">
      <c r="D3678" s="130" t="str">
        <f>IF(ISBLANK(A3678),"",VLOOKUP(A3678,'Tabla de equipos'!$B$3:$D$107,3,FALSE))</f>
        <v/>
      </c>
      <c r="F3678" s="132" t="str">
        <f t="shared" si="60"/>
        <v/>
      </c>
    </row>
    <row r="3679" spans="4:6" x14ac:dyDescent="0.2">
      <c r="D3679" s="130" t="str">
        <f>IF(ISBLANK(A3679),"",VLOOKUP(A3679,'Tabla de equipos'!$B$3:$D$107,3,FALSE))</f>
        <v/>
      </c>
      <c r="F3679" s="132" t="str">
        <f t="shared" si="60"/>
        <v/>
      </c>
    </row>
    <row r="3680" spans="4:6" x14ac:dyDescent="0.2">
      <c r="D3680" s="130" t="str">
        <f>IF(ISBLANK(A3680),"",VLOOKUP(A3680,'Tabla de equipos'!$B$3:$D$107,3,FALSE))</f>
        <v/>
      </c>
      <c r="F3680" s="132" t="str">
        <f t="shared" si="60"/>
        <v/>
      </c>
    </row>
    <row r="3681" spans="4:6" x14ac:dyDescent="0.2">
      <c r="D3681" s="130" t="str">
        <f>IF(ISBLANK(A3681),"",VLOOKUP(A3681,'Tabla de equipos'!$B$3:$D$107,3,FALSE))</f>
        <v/>
      </c>
      <c r="F3681" s="132" t="str">
        <f t="shared" si="60"/>
        <v/>
      </c>
    </row>
    <row r="3682" spans="4:6" x14ac:dyDescent="0.2">
      <c r="D3682" s="130" t="str">
        <f>IF(ISBLANK(A3682),"",VLOOKUP(A3682,'Tabla de equipos'!$B$3:$D$107,3,FALSE))</f>
        <v/>
      </c>
      <c r="F3682" s="132" t="str">
        <f t="shared" si="60"/>
        <v/>
      </c>
    </row>
    <row r="3683" spans="4:6" x14ac:dyDescent="0.2">
      <c r="D3683" s="130" t="str">
        <f>IF(ISBLANK(A3683),"",VLOOKUP(A3683,'Tabla de equipos'!$B$3:$D$107,3,FALSE))</f>
        <v/>
      </c>
      <c r="F3683" s="132" t="str">
        <f t="shared" si="60"/>
        <v/>
      </c>
    </row>
    <row r="3684" spans="4:6" x14ac:dyDescent="0.2">
      <c r="D3684" s="130" t="str">
        <f>IF(ISBLANK(A3684),"",VLOOKUP(A3684,'Tabla de equipos'!$B$3:$D$107,3,FALSE))</f>
        <v/>
      </c>
      <c r="F3684" s="132" t="str">
        <f t="shared" si="60"/>
        <v/>
      </c>
    </row>
    <row r="3685" spans="4:6" x14ac:dyDescent="0.2">
      <c r="D3685" s="130" t="str">
        <f>IF(ISBLANK(A3685),"",VLOOKUP(A3685,'Tabla de equipos'!$B$3:$D$107,3,FALSE))</f>
        <v/>
      </c>
      <c r="F3685" s="132" t="str">
        <f t="shared" si="60"/>
        <v/>
      </c>
    </row>
    <row r="3686" spans="4:6" x14ac:dyDescent="0.2">
      <c r="D3686" s="130" t="str">
        <f>IF(ISBLANK(A3686),"",VLOOKUP(A3686,'Tabla de equipos'!$B$3:$D$107,3,FALSE))</f>
        <v/>
      </c>
      <c r="F3686" s="132" t="str">
        <f t="shared" si="60"/>
        <v/>
      </c>
    </row>
    <row r="3687" spans="4:6" x14ac:dyDescent="0.2">
      <c r="D3687" s="130" t="str">
        <f>IF(ISBLANK(A3687),"",VLOOKUP(A3687,'Tabla de equipos'!$B$3:$D$107,3,FALSE))</f>
        <v/>
      </c>
      <c r="F3687" s="132" t="str">
        <f t="shared" si="60"/>
        <v/>
      </c>
    </row>
    <row r="3688" spans="4:6" x14ac:dyDescent="0.2">
      <c r="D3688" s="130" t="str">
        <f>IF(ISBLANK(A3688),"",VLOOKUP(A3688,'Tabla de equipos'!$B$3:$D$107,3,FALSE))</f>
        <v/>
      </c>
      <c r="F3688" s="132" t="str">
        <f t="shared" si="60"/>
        <v/>
      </c>
    </row>
    <row r="3689" spans="4:6" x14ac:dyDescent="0.2">
      <c r="D3689" s="130" t="str">
        <f>IF(ISBLANK(A3689),"",VLOOKUP(A3689,'Tabla de equipos'!$B$3:$D$107,3,FALSE))</f>
        <v/>
      </c>
      <c r="F3689" s="132" t="str">
        <f t="shared" ref="F3689:F3752" si="61">IF(AND(E3689="",A3689=""),"",IF(AND(A3689&lt;&gt;"",E3689=""),"Falta incluir unidades",IF(AND(A3689&lt;&gt;"",E3689&gt;0),"","Falta elegir equipo/soporte")))</f>
        <v/>
      </c>
    </row>
    <row r="3690" spans="4:6" x14ac:dyDescent="0.2">
      <c r="D3690" s="130" t="str">
        <f>IF(ISBLANK(A3690),"",VLOOKUP(A3690,'Tabla de equipos'!$B$3:$D$107,3,FALSE))</f>
        <v/>
      </c>
      <c r="F3690" s="132" t="str">
        <f t="shared" si="61"/>
        <v/>
      </c>
    </row>
    <row r="3691" spans="4:6" x14ac:dyDescent="0.2">
      <c r="D3691" s="130" t="str">
        <f>IF(ISBLANK(A3691),"",VLOOKUP(A3691,'Tabla de equipos'!$B$3:$D$107,3,FALSE))</f>
        <v/>
      </c>
      <c r="F3691" s="132" t="str">
        <f t="shared" si="61"/>
        <v/>
      </c>
    </row>
    <row r="3692" spans="4:6" x14ac:dyDescent="0.2">
      <c r="D3692" s="130" t="str">
        <f>IF(ISBLANK(A3692),"",VLOOKUP(A3692,'Tabla de equipos'!$B$3:$D$107,3,FALSE))</f>
        <v/>
      </c>
      <c r="F3692" s="132" t="str">
        <f t="shared" si="61"/>
        <v/>
      </c>
    </row>
    <row r="3693" spans="4:6" x14ac:dyDescent="0.2">
      <c r="D3693" s="130" t="str">
        <f>IF(ISBLANK(A3693),"",VLOOKUP(A3693,'Tabla de equipos'!$B$3:$D$107,3,FALSE))</f>
        <v/>
      </c>
      <c r="F3693" s="132" t="str">
        <f t="shared" si="61"/>
        <v/>
      </c>
    </row>
    <row r="3694" spans="4:6" x14ac:dyDescent="0.2">
      <c r="D3694" s="130" t="str">
        <f>IF(ISBLANK(A3694),"",VLOOKUP(A3694,'Tabla de equipos'!$B$3:$D$107,3,FALSE))</f>
        <v/>
      </c>
      <c r="F3694" s="132" t="str">
        <f t="shared" si="61"/>
        <v/>
      </c>
    </row>
    <row r="3695" spans="4:6" x14ac:dyDescent="0.2">
      <c r="D3695" s="130" t="str">
        <f>IF(ISBLANK(A3695),"",VLOOKUP(A3695,'Tabla de equipos'!$B$3:$D$107,3,FALSE))</f>
        <v/>
      </c>
      <c r="F3695" s="132" t="str">
        <f t="shared" si="61"/>
        <v/>
      </c>
    </row>
    <row r="3696" spans="4:6" x14ac:dyDescent="0.2">
      <c r="D3696" s="130" t="str">
        <f>IF(ISBLANK(A3696),"",VLOOKUP(A3696,'Tabla de equipos'!$B$3:$D$107,3,FALSE))</f>
        <v/>
      </c>
      <c r="F3696" s="132" t="str">
        <f t="shared" si="61"/>
        <v/>
      </c>
    </row>
    <row r="3697" spans="4:6" x14ac:dyDescent="0.2">
      <c r="D3697" s="130" t="str">
        <f>IF(ISBLANK(A3697),"",VLOOKUP(A3697,'Tabla de equipos'!$B$3:$D$107,3,FALSE))</f>
        <v/>
      </c>
      <c r="F3697" s="132" t="str">
        <f t="shared" si="61"/>
        <v/>
      </c>
    </row>
    <row r="3698" spans="4:6" x14ac:dyDescent="0.2">
      <c r="D3698" s="130" t="str">
        <f>IF(ISBLANK(A3698),"",VLOOKUP(A3698,'Tabla de equipos'!$B$3:$D$107,3,FALSE))</f>
        <v/>
      </c>
      <c r="F3698" s="132" t="str">
        <f t="shared" si="61"/>
        <v/>
      </c>
    </row>
    <row r="3699" spans="4:6" x14ac:dyDescent="0.2">
      <c r="D3699" s="130" t="str">
        <f>IF(ISBLANK(A3699),"",VLOOKUP(A3699,'Tabla de equipos'!$B$3:$D$107,3,FALSE))</f>
        <v/>
      </c>
      <c r="F3699" s="132" t="str">
        <f t="shared" si="61"/>
        <v/>
      </c>
    </row>
    <row r="3700" spans="4:6" x14ac:dyDescent="0.2">
      <c r="D3700" s="130" t="str">
        <f>IF(ISBLANK(A3700),"",VLOOKUP(A3700,'Tabla de equipos'!$B$3:$D$107,3,FALSE))</f>
        <v/>
      </c>
      <c r="F3700" s="132" t="str">
        <f t="shared" si="61"/>
        <v/>
      </c>
    </row>
    <row r="3701" spans="4:6" x14ac:dyDescent="0.2">
      <c r="D3701" s="130" t="str">
        <f>IF(ISBLANK(A3701),"",VLOOKUP(A3701,'Tabla de equipos'!$B$3:$D$107,3,FALSE))</f>
        <v/>
      </c>
      <c r="F3701" s="132" t="str">
        <f t="shared" si="61"/>
        <v/>
      </c>
    </row>
    <row r="3702" spans="4:6" x14ac:dyDescent="0.2">
      <c r="D3702" s="130" t="str">
        <f>IF(ISBLANK(A3702),"",VLOOKUP(A3702,'Tabla de equipos'!$B$3:$D$107,3,FALSE))</f>
        <v/>
      </c>
      <c r="F3702" s="132" t="str">
        <f t="shared" si="61"/>
        <v/>
      </c>
    </row>
    <row r="3703" spans="4:6" x14ac:dyDescent="0.2">
      <c r="D3703" s="130" t="str">
        <f>IF(ISBLANK(A3703),"",VLOOKUP(A3703,'Tabla de equipos'!$B$3:$D$107,3,FALSE))</f>
        <v/>
      </c>
      <c r="F3703" s="132" t="str">
        <f t="shared" si="61"/>
        <v/>
      </c>
    </row>
    <row r="3704" spans="4:6" x14ac:dyDescent="0.2">
      <c r="D3704" s="130" t="str">
        <f>IF(ISBLANK(A3704),"",VLOOKUP(A3704,'Tabla de equipos'!$B$3:$D$107,3,FALSE))</f>
        <v/>
      </c>
      <c r="F3704" s="132" t="str">
        <f t="shared" si="61"/>
        <v/>
      </c>
    </row>
    <row r="3705" spans="4:6" x14ac:dyDescent="0.2">
      <c r="D3705" s="130" t="str">
        <f>IF(ISBLANK(A3705),"",VLOOKUP(A3705,'Tabla de equipos'!$B$3:$D$107,3,FALSE))</f>
        <v/>
      </c>
      <c r="F3705" s="132" t="str">
        <f t="shared" si="61"/>
        <v/>
      </c>
    </row>
    <row r="3706" spans="4:6" x14ac:dyDescent="0.2">
      <c r="D3706" s="130" t="str">
        <f>IF(ISBLANK(A3706),"",VLOOKUP(A3706,'Tabla de equipos'!$B$3:$D$107,3,FALSE))</f>
        <v/>
      </c>
      <c r="F3706" s="132" t="str">
        <f t="shared" si="61"/>
        <v/>
      </c>
    </row>
    <row r="3707" spans="4:6" x14ac:dyDescent="0.2">
      <c r="D3707" s="130" t="str">
        <f>IF(ISBLANK(A3707),"",VLOOKUP(A3707,'Tabla de equipos'!$B$3:$D$107,3,FALSE))</f>
        <v/>
      </c>
      <c r="F3707" s="132" t="str">
        <f t="shared" si="61"/>
        <v/>
      </c>
    </row>
    <row r="3708" spans="4:6" x14ac:dyDescent="0.2">
      <c r="D3708" s="130" t="str">
        <f>IF(ISBLANK(A3708),"",VLOOKUP(A3708,'Tabla de equipos'!$B$3:$D$107,3,FALSE))</f>
        <v/>
      </c>
      <c r="F3708" s="132" t="str">
        <f t="shared" si="61"/>
        <v/>
      </c>
    </row>
    <row r="3709" spans="4:6" x14ac:dyDescent="0.2">
      <c r="D3709" s="130" t="str">
        <f>IF(ISBLANK(A3709),"",VLOOKUP(A3709,'Tabla de equipos'!$B$3:$D$107,3,FALSE))</f>
        <v/>
      </c>
      <c r="F3709" s="132" t="str">
        <f t="shared" si="61"/>
        <v/>
      </c>
    </row>
    <row r="3710" spans="4:6" x14ac:dyDescent="0.2">
      <c r="D3710" s="130" t="str">
        <f>IF(ISBLANK(A3710),"",VLOOKUP(A3710,'Tabla de equipos'!$B$3:$D$107,3,FALSE))</f>
        <v/>
      </c>
      <c r="F3710" s="132" t="str">
        <f t="shared" si="61"/>
        <v/>
      </c>
    </row>
    <row r="3711" spans="4:6" x14ac:dyDescent="0.2">
      <c r="D3711" s="130" t="str">
        <f>IF(ISBLANK(A3711),"",VLOOKUP(A3711,'Tabla de equipos'!$B$3:$D$107,3,FALSE))</f>
        <v/>
      </c>
      <c r="F3711" s="132" t="str">
        <f t="shared" si="61"/>
        <v/>
      </c>
    </row>
    <row r="3712" spans="4:6" x14ac:dyDescent="0.2">
      <c r="D3712" s="130" t="str">
        <f>IF(ISBLANK(A3712),"",VLOOKUP(A3712,'Tabla de equipos'!$B$3:$D$107,3,FALSE))</f>
        <v/>
      </c>
      <c r="F3712" s="132" t="str">
        <f t="shared" si="61"/>
        <v/>
      </c>
    </row>
    <row r="3713" spans="4:6" x14ac:dyDescent="0.2">
      <c r="D3713" s="130" t="str">
        <f>IF(ISBLANK(A3713),"",VLOOKUP(A3713,'Tabla de equipos'!$B$3:$D$107,3,FALSE))</f>
        <v/>
      </c>
      <c r="F3713" s="132" t="str">
        <f t="shared" si="61"/>
        <v/>
      </c>
    </row>
    <row r="3714" spans="4:6" x14ac:dyDescent="0.2">
      <c r="D3714" s="130" t="str">
        <f>IF(ISBLANK(A3714),"",VLOOKUP(A3714,'Tabla de equipos'!$B$3:$D$107,3,FALSE))</f>
        <v/>
      </c>
      <c r="F3714" s="132" t="str">
        <f t="shared" si="61"/>
        <v/>
      </c>
    </row>
    <row r="3715" spans="4:6" x14ac:dyDescent="0.2">
      <c r="D3715" s="130" t="str">
        <f>IF(ISBLANK(A3715),"",VLOOKUP(A3715,'Tabla de equipos'!$B$3:$D$107,3,FALSE))</f>
        <v/>
      </c>
      <c r="F3715" s="132" t="str">
        <f t="shared" si="61"/>
        <v/>
      </c>
    </row>
    <row r="3716" spans="4:6" x14ac:dyDescent="0.2">
      <c r="D3716" s="130" t="str">
        <f>IF(ISBLANK(A3716),"",VLOOKUP(A3716,'Tabla de equipos'!$B$3:$D$107,3,FALSE))</f>
        <v/>
      </c>
      <c r="F3716" s="132" t="str">
        <f t="shared" si="61"/>
        <v/>
      </c>
    </row>
    <row r="3717" spans="4:6" x14ac:dyDescent="0.2">
      <c r="D3717" s="130" t="str">
        <f>IF(ISBLANK(A3717),"",VLOOKUP(A3717,'Tabla de equipos'!$B$3:$D$107,3,FALSE))</f>
        <v/>
      </c>
      <c r="F3717" s="132" t="str">
        <f t="shared" si="61"/>
        <v/>
      </c>
    </row>
    <row r="3718" spans="4:6" x14ac:dyDescent="0.2">
      <c r="D3718" s="130" t="str">
        <f>IF(ISBLANK(A3718),"",VLOOKUP(A3718,'Tabla de equipos'!$B$3:$D$107,3,FALSE))</f>
        <v/>
      </c>
      <c r="F3718" s="132" t="str">
        <f t="shared" si="61"/>
        <v/>
      </c>
    </row>
    <row r="3719" spans="4:6" x14ac:dyDescent="0.2">
      <c r="D3719" s="130" t="str">
        <f>IF(ISBLANK(A3719),"",VLOOKUP(A3719,'Tabla de equipos'!$B$3:$D$107,3,FALSE))</f>
        <v/>
      </c>
      <c r="F3719" s="132" t="str">
        <f t="shared" si="61"/>
        <v/>
      </c>
    </row>
    <row r="3720" spans="4:6" x14ac:dyDescent="0.2">
      <c r="D3720" s="130" t="str">
        <f>IF(ISBLANK(A3720),"",VLOOKUP(A3720,'Tabla de equipos'!$B$3:$D$107,3,FALSE))</f>
        <v/>
      </c>
      <c r="F3720" s="132" t="str">
        <f t="shared" si="61"/>
        <v/>
      </c>
    </row>
    <row r="3721" spans="4:6" x14ac:dyDescent="0.2">
      <c r="D3721" s="130" t="str">
        <f>IF(ISBLANK(A3721),"",VLOOKUP(A3721,'Tabla de equipos'!$B$3:$D$107,3,FALSE))</f>
        <v/>
      </c>
      <c r="F3721" s="132" t="str">
        <f t="shared" si="61"/>
        <v/>
      </c>
    </row>
    <row r="3722" spans="4:6" x14ac:dyDescent="0.2">
      <c r="D3722" s="130" t="str">
        <f>IF(ISBLANK(A3722),"",VLOOKUP(A3722,'Tabla de equipos'!$B$3:$D$107,3,FALSE))</f>
        <v/>
      </c>
      <c r="F3722" s="132" t="str">
        <f t="shared" si="61"/>
        <v/>
      </c>
    </row>
    <row r="3723" spans="4:6" x14ac:dyDescent="0.2">
      <c r="D3723" s="130" t="str">
        <f>IF(ISBLANK(A3723),"",VLOOKUP(A3723,'Tabla de equipos'!$B$3:$D$107,3,FALSE))</f>
        <v/>
      </c>
      <c r="F3723" s="132" t="str">
        <f t="shared" si="61"/>
        <v/>
      </c>
    </row>
    <row r="3724" spans="4:6" x14ac:dyDescent="0.2">
      <c r="D3724" s="130" t="str">
        <f>IF(ISBLANK(A3724),"",VLOOKUP(A3724,'Tabla de equipos'!$B$3:$D$107,3,FALSE))</f>
        <v/>
      </c>
      <c r="F3724" s="132" t="str">
        <f t="shared" si="61"/>
        <v/>
      </c>
    </row>
    <row r="3725" spans="4:6" x14ac:dyDescent="0.2">
      <c r="D3725" s="130" t="str">
        <f>IF(ISBLANK(A3725),"",VLOOKUP(A3725,'Tabla de equipos'!$B$3:$D$107,3,FALSE))</f>
        <v/>
      </c>
      <c r="F3725" s="132" t="str">
        <f t="shared" si="61"/>
        <v/>
      </c>
    </row>
    <row r="3726" spans="4:6" x14ac:dyDescent="0.2">
      <c r="D3726" s="130" t="str">
        <f>IF(ISBLANK(A3726),"",VLOOKUP(A3726,'Tabla de equipos'!$B$3:$D$107,3,FALSE))</f>
        <v/>
      </c>
      <c r="F3726" s="132" t="str">
        <f t="shared" si="61"/>
        <v/>
      </c>
    </row>
    <row r="3727" spans="4:6" x14ac:dyDescent="0.2">
      <c r="D3727" s="130" t="str">
        <f>IF(ISBLANK(A3727),"",VLOOKUP(A3727,'Tabla de equipos'!$B$3:$D$107,3,FALSE))</f>
        <v/>
      </c>
      <c r="F3727" s="132" t="str">
        <f t="shared" si="61"/>
        <v/>
      </c>
    </row>
    <row r="3728" spans="4:6" x14ac:dyDescent="0.2">
      <c r="D3728" s="130" t="str">
        <f>IF(ISBLANK(A3728),"",VLOOKUP(A3728,'Tabla de equipos'!$B$3:$D$107,3,FALSE))</f>
        <v/>
      </c>
      <c r="F3728" s="132" t="str">
        <f t="shared" si="61"/>
        <v/>
      </c>
    </row>
    <row r="3729" spans="4:6" x14ac:dyDescent="0.2">
      <c r="D3729" s="130" t="str">
        <f>IF(ISBLANK(A3729),"",VLOOKUP(A3729,'Tabla de equipos'!$B$3:$D$107,3,FALSE))</f>
        <v/>
      </c>
      <c r="F3729" s="132" t="str">
        <f t="shared" si="61"/>
        <v/>
      </c>
    </row>
    <row r="3730" spans="4:6" x14ac:dyDescent="0.2">
      <c r="D3730" s="130" t="str">
        <f>IF(ISBLANK(A3730),"",VLOOKUP(A3730,'Tabla de equipos'!$B$3:$D$107,3,FALSE))</f>
        <v/>
      </c>
      <c r="F3730" s="132" t="str">
        <f t="shared" si="61"/>
        <v/>
      </c>
    </row>
    <row r="3731" spans="4:6" x14ac:dyDescent="0.2">
      <c r="D3731" s="130" t="str">
        <f>IF(ISBLANK(A3731),"",VLOOKUP(A3731,'Tabla de equipos'!$B$3:$D$107,3,FALSE))</f>
        <v/>
      </c>
      <c r="F3731" s="132" t="str">
        <f t="shared" si="61"/>
        <v/>
      </c>
    </row>
    <row r="3732" spans="4:6" x14ac:dyDescent="0.2">
      <c r="D3732" s="130" t="str">
        <f>IF(ISBLANK(A3732),"",VLOOKUP(A3732,'Tabla de equipos'!$B$3:$D$107,3,FALSE))</f>
        <v/>
      </c>
      <c r="F3732" s="132" t="str">
        <f t="shared" si="61"/>
        <v/>
      </c>
    </row>
    <row r="3733" spans="4:6" x14ac:dyDescent="0.2">
      <c r="D3733" s="130" t="str">
        <f>IF(ISBLANK(A3733),"",VLOOKUP(A3733,'Tabla de equipos'!$B$3:$D$107,3,FALSE))</f>
        <v/>
      </c>
      <c r="F3733" s="132" t="str">
        <f t="shared" si="61"/>
        <v/>
      </c>
    </row>
    <row r="3734" spans="4:6" x14ac:dyDescent="0.2">
      <c r="D3734" s="130" t="str">
        <f>IF(ISBLANK(A3734),"",VLOOKUP(A3734,'Tabla de equipos'!$B$3:$D$107,3,FALSE))</f>
        <v/>
      </c>
      <c r="F3734" s="132" t="str">
        <f t="shared" si="61"/>
        <v/>
      </c>
    </row>
    <row r="3735" spans="4:6" x14ac:dyDescent="0.2">
      <c r="D3735" s="130" t="str">
        <f>IF(ISBLANK(A3735),"",VLOOKUP(A3735,'Tabla de equipos'!$B$3:$D$107,3,FALSE))</f>
        <v/>
      </c>
      <c r="F3735" s="132" t="str">
        <f t="shared" si="61"/>
        <v/>
      </c>
    </row>
    <row r="3736" spans="4:6" x14ac:dyDescent="0.2">
      <c r="D3736" s="130" t="str">
        <f>IF(ISBLANK(A3736),"",VLOOKUP(A3736,'Tabla de equipos'!$B$3:$D$107,3,FALSE))</f>
        <v/>
      </c>
      <c r="F3736" s="132" t="str">
        <f t="shared" si="61"/>
        <v/>
      </c>
    </row>
    <row r="3737" spans="4:6" x14ac:dyDescent="0.2">
      <c r="D3737" s="130" t="str">
        <f>IF(ISBLANK(A3737),"",VLOOKUP(A3737,'Tabla de equipos'!$B$3:$D$107,3,FALSE))</f>
        <v/>
      </c>
      <c r="F3737" s="132" t="str">
        <f t="shared" si="61"/>
        <v/>
      </c>
    </row>
    <row r="3738" spans="4:6" x14ac:dyDescent="0.2">
      <c r="D3738" s="130" t="str">
        <f>IF(ISBLANK(A3738),"",VLOOKUP(A3738,'Tabla de equipos'!$B$3:$D$107,3,FALSE))</f>
        <v/>
      </c>
      <c r="F3738" s="132" t="str">
        <f t="shared" si="61"/>
        <v/>
      </c>
    </row>
    <row r="3739" spans="4:6" x14ac:dyDescent="0.2">
      <c r="D3739" s="130" t="str">
        <f>IF(ISBLANK(A3739),"",VLOOKUP(A3739,'Tabla de equipos'!$B$3:$D$107,3,FALSE))</f>
        <v/>
      </c>
      <c r="F3739" s="132" t="str">
        <f t="shared" si="61"/>
        <v/>
      </c>
    </row>
    <row r="3740" spans="4:6" x14ac:dyDescent="0.2">
      <c r="D3740" s="130" t="str">
        <f>IF(ISBLANK(A3740),"",VLOOKUP(A3740,'Tabla de equipos'!$B$3:$D$107,3,FALSE))</f>
        <v/>
      </c>
      <c r="F3740" s="132" t="str">
        <f t="shared" si="61"/>
        <v/>
      </c>
    </row>
    <row r="3741" spans="4:6" x14ac:dyDescent="0.2">
      <c r="D3741" s="130" t="str">
        <f>IF(ISBLANK(A3741),"",VLOOKUP(A3741,'Tabla de equipos'!$B$3:$D$107,3,FALSE))</f>
        <v/>
      </c>
      <c r="F3741" s="132" t="str">
        <f t="shared" si="61"/>
        <v/>
      </c>
    </row>
    <row r="3742" spans="4:6" x14ac:dyDescent="0.2">
      <c r="D3742" s="130" t="str">
        <f>IF(ISBLANK(A3742),"",VLOOKUP(A3742,'Tabla de equipos'!$B$3:$D$107,3,FALSE))</f>
        <v/>
      </c>
      <c r="F3742" s="132" t="str">
        <f t="shared" si="61"/>
        <v/>
      </c>
    </row>
    <row r="3743" spans="4:6" x14ac:dyDescent="0.2">
      <c r="D3743" s="130" t="str">
        <f>IF(ISBLANK(A3743),"",VLOOKUP(A3743,'Tabla de equipos'!$B$3:$D$107,3,FALSE))</f>
        <v/>
      </c>
      <c r="F3743" s="132" t="str">
        <f t="shared" si="61"/>
        <v/>
      </c>
    </row>
    <row r="3744" spans="4:6" x14ac:dyDescent="0.2">
      <c r="D3744" s="130" t="str">
        <f>IF(ISBLANK(A3744),"",VLOOKUP(A3744,'Tabla de equipos'!$B$3:$D$107,3,FALSE))</f>
        <v/>
      </c>
      <c r="F3744" s="132" t="str">
        <f t="shared" si="61"/>
        <v/>
      </c>
    </row>
    <row r="3745" spans="4:6" x14ac:dyDescent="0.2">
      <c r="D3745" s="130" t="str">
        <f>IF(ISBLANK(A3745),"",VLOOKUP(A3745,'Tabla de equipos'!$B$3:$D$107,3,FALSE))</f>
        <v/>
      </c>
      <c r="F3745" s="132" t="str">
        <f t="shared" si="61"/>
        <v/>
      </c>
    </row>
    <row r="3746" spans="4:6" x14ac:dyDescent="0.2">
      <c r="D3746" s="130" t="str">
        <f>IF(ISBLANK(A3746),"",VLOOKUP(A3746,'Tabla de equipos'!$B$3:$D$107,3,FALSE))</f>
        <v/>
      </c>
      <c r="F3746" s="132" t="str">
        <f t="shared" si="61"/>
        <v/>
      </c>
    </row>
    <row r="3747" spans="4:6" x14ac:dyDescent="0.2">
      <c r="D3747" s="130" t="str">
        <f>IF(ISBLANK(A3747),"",VLOOKUP(A3747,'Tabla de equipos'!$B$3:$D$107,3,FALSE))</f>
        <v/>
      </c>
      <c r="F3747" s="132" t="str">
        <f t="shared" si="61"/>
        <v/>
      </c>
    </row>
    <row r="3748" spans="4:6" x14ac:dyDescent="0.2">
      <c r="D3748" s="130" t="str">
        <f>IF(ISBLANK(A3748),"",VLOOKUP(A3748,'Tabla de equipos'!$B$3:$D$107,3,FALSE))</f>
        <v/>
      </c>
      <c r="F3748" s="132" t="str">
        <f t="shared" si="61"/>
        <v/>
      </c>
    </row>
    <row r="3749" spans="4:6" x14ac:dyDescent="0.2">
      <c r="D3749" s="130" t="str">
        <f>IF(ISBLANK(A3749),"",VLOOKUP(A3749,'Tabla de equipos'!$B$3:$D$107,3,FALSE))</f>
        <v/>
      </c>
      <c r="F3749" s="132" t="str">
        <f t="shared" si="61"/>
        <v/>
      </c>
    </row>
    <row r="3750" spans="4:6" x14ac:dyDescent="0.2">
      <c r="D3750" s="130" t="str">
        <f>IF(ISBLANK(A3750),"",VLOOKUP(A3750,'Tabla de equipos'!$B$3:$D$107,3,FALSE))</f>
        <v/>
      </c>
      <c r="F3750" s="132" t="str">
        <f t="shared" si="61"/>
        <v/>
      </c>
    </row>
    <row r="3751" spans="4:6" x14ac:dyDescent="0.2">
      <c r="D3751" s="130" t="str">
        <f>IF(ISBLANK(A3751),"",VLOOKUP(A3751,'Tabla de equipos'!$B$3:$D$107,3,FALSE))</f>
        <v/>
      </c>
      <c r="F3751" s="132" t="str">
        <f t="shared" si="61"/>
        <v/>
      </c>
    </row>
    <row r="3752" spans="4:6" x14ac:dyDescent="0.2">
      <c r="D3752" s="130" t="str">
        <f>IF(ISBLANK(A3752),"",VLOOKUP(A3752,'Tabla de equipos'!$B$3:$D$107,3,FALSE))</f>
        <v/>
      </c>
      <c r="F3752" s="132" t="str">
        <f t="shared" si="61"/>
        <v/>
      </c>
    </row>
    <row r="3753" spans="4:6" x14ac:dyDescent="0.2">
      <c r="D3753" s="130" t="str">
        <f>IF(ISBLANK(A3753),"",VLOOKUP(A3753,'Tabla de equipos'!$B$3:$D$107,3,FALSE))</f>
        <v/>
      </c>
      <c r="F3753" s="132" t="str">
        <f t="shared" ref="F3753:F3816" si="62">IF(AND(E3753="",A3753=""),"",IF(AND(A3753&lt;&gt;"",E3753=""),"Falta incluir unidades",IF(AND(A3753&lt;&gt;"",E3753&gt;0),"","Falta elegir equipo/soporte")))</f>
        <v/>
      </c>
    </row>
    <row r="3754" spans="4:6" x14ac:dyDescent="0.2">
      <c r="D3754" s="130" t="str">
        <f>IF(ISBLANK(A3754),"",VLOOKUP(A3754,'Tabla de equipos'!$B$3:$D$107,3,FALSE))</f>
        <v/>
      </c>
      <c r="F3754" s="132" t="str">
        <f t="shared" si="62"/>
        <v/>
      </c>
    </row>
    <row r="3755" spans="4:6" x14ac:dyDescent="0.2">
      <c r="D3755" s="130" t="str">
        <f>IF(ISBLANK(A3755),"",VLOOKUP(A3755,'Tabla de equipos'!$B$3:$D$107,3,FALSE))</f>
        <v/>
      </c>
      <c r="F3755" s="132" t="str">
        <f t="shared" si="62"/>
        <v/>
      </c>
    </row>
    <row r="3756" spans="4:6" x14ac:dyDescent="0.2">
      <c r="D3756" s="130" t="str">
        <f>IF(ISBLANK(A3756),"",VLOOKUP(A3756,'Tabla de equipos'!$B$3:$D$107,3,FALSE))</f>
        <v/>
      </c>
      <c r="F3756" s="132" t="str">
        <f t="shared" si="62"/>
        <v/>
      </c>
    </row>
    <row r="3757" spans="4:6" x14ac:dyDescent="0.2">
      <c r="D3757" s="130" t="str">
        <f>IF(ISBLANK(A3757),"",VLOOKUP(A3757,'Tabla de equipos'!$B$3:$D$107,3,FALSE))</f>
        <v/>
      </c>
      <c r="F3757" s="132" t="str">
        <f t="shared" si="62"/>
        <v/>
      </c>
    </row>
    <row r="3758" spans="4:6" x14ac:dyDescent="0.2">
      <c r="D3758" s="130" t="str">
        <f>IF(ISBLANK(A3758),"",VLOOKUP(A3758,'Tabla de equipos'!$B$3:$D$107,3,FALSE))</f>
        <v/>
      </c>
      <c r="F3758" s="132" t="str">
        <f t="shared" si="62"/>
        <v/>
      </c>
    </row>
    <row r="3759" spans="4:6" x14ac:dyDescent="0.2">
      <c r="D3759" s="130" t="str">
        <f>IF(ISBLANK(A3759),"",VLOOKUP(A3759,'Tabla de equipos'!$B$3:$D$107,3,FALSE))</f>
        <v/>
      </c>
      <c r="F3759" s="132" t="str">
        <f t="shared" si="62"/>
        <v/>
      </c>
    </row>
    <row r="3760" spans="4:6" x14ac:dyDescent="0.2">
      <c r="D3760" s="130" t="str">
        <f>IF(ISBLANK(A3760),"",VLOOKUP(A3760,'Tabla de equipos'!$B$3:$D$107,3,FALSE))</f>
        <v/>
      </c>
      <c r="F3760" s="132" t="str">
        <f t="shared" si="62"/>
        <v/>
      </c>
    </row>
    <row r="3761" spans="4:6" x14ac:dyDescent="0.2">
      <c r="D3761" s="130" t="str">
        <f>IF(ISBLANK(A3761),"",VLOOKUP(A3761,'Tabla de equipos'!$B$3:$D$107,3,FALSE))</f>
        <v/>
      </c>
      <c r="F3761" s="132" t="str">
        <f t="shared" si="62"/>
        <v/>
      </c>
    </row>
    <row r="3762" spans="4:6" x14ac:dyDescent="0.2">
      <c r="D3762" s="130" t="str">
        <f>IF(ISBLANK(A3762),"",VLOOKUP(A3762,'Tabla de equipos'!$B$3:$D$107,3,FALSE))</f>
        <v/>
      </c>
      <c r="F3762" s="132" t="str">
        <f t="shared" si="62"/>
        <v/>
      </c>
    </row>
    <row r="3763" spans="4:6" x14ac:dyDescent="0.2">
      <c r="D3763" s="130" t="str">
        <f>IF(ISBLANK(A3763),"",VLOOKUP(A3763,'Tabla de equipos'!$B$3:$D$107,3,FALSE))</f>
        <v/>
      </c>
      <c r="F3763" s="132" t="str">
        <f t="shared" si="62"/>
        <v/>
      </c>
    </row>
    <row r="3764" spans="4:6" x14ac:dyDescent="0.2">
      <c r="D3764" s="130" t="str">
        <f>IF(ISBLANK(A3764),"",VLOOKUP(A3764,'Tabla de equipos'!$B$3:$D$107,3,FALSE))</f>
        <v/>
      </c>
      <c r="F3764" s="132" t="str">
        <f t="shared" si="62"/>
        <v/>
      </c>
    </row>
    <row r="3765" spans="4:6" x14ac:dyDescent="0.2">
      <c r="D3765" s="130" t="str">
        <f>IF(ISBLANK(A3765),"",VLOOKUP(A3765,'Tabla de equipos'!$B$3:$D$107,3,FALSE))</f>
        <v/>
      </c>
      <c r="F3765" s="132" t="str">
        <f t="shared" si="62"/>
        <v/>
      </c>
    </row>
    <row r="3766" spans="4:6" x14ac:dyDescent="0.2">
      <c r="D3766" s="130" t="str">
        <f>IF(ISBLANK(A3766),"",VLOOKUP(A3766,'Tabla de equipos'!$B$3:$D$107,3,FALSE))</f>
        <v/>
      </c>
      <c r="F3766" s="132" t="str">
        <f t="shared" si="62"/>
        <v/>
      </c>
    </row>
    <row r="3767" spans="4:6" x14ac:dyDescent="0.2">
      <c r="D3767" s="130" t="str">
        <f>IF(ISBLANK(A3767),"",VLOOKUP(A3767,'Tabla de equipos'!$B$3:$D$107,3,FALSE))</f>
        <v/>
      </c>
      <c r="F3767" s="132" t="str">
        <f t="shared" si="62"/>
        <v/>
      </c>
    </row>
    <row r="3768" spans="4:6" x14ac:dyDescent="0.2">
      <c r="D3768" s="130" t="str">
        <f>IF(ISBLANK(A3768),"",VLOOKUP(A3768,'Tabla de equipos'!$B$3:$D$107,3,FALSE))</f>
        <v/>
      </c>
      <c r="F3768" s="132" t="str">
        <f t="shared" si="62"/>
        <v/>
      </c>
    </row>
    <row r="3769" spans="4:6" x14ac:dyDescent="0.2">
      <c r="D3769" s="130" t="str">
        <f>IF(ISBLANK(A3769),"",VLOOKUP(A3769,'Tabla de equipos'!$B$3:$D$107,3,FALSE))</f>
        <v/>
      </c>
      <c r="F3769" s="132" t="str">
        <f t="shared" si="62"/>
        <v/>
      </c>
    </row>
    <row r="3770" spans="4:6" x14ac:dyDescent="0.2">
      <c r="D3770" s="130" t="str">
        <f>IF(ISBLANK(A3770),"",VLOOKUP(A3770,'Tabla de equipos'!$B$3:$D$107,3,FALSE))</f>
        <v/>
      </c>
      <c r="F3770" s="132" t="str">
        <f t="shared" si="62"/>
        <v/>
      </c>
    </row>
    <row r="3771" spans="4:6" x14ac:dyDescent="0.2">
      <c r="D3771" s="130" t="str">
        <f>IF(ISBLANK(A3771),"",VLOOKUP(A3771,'Tabla de equipos'!$B$3:$D$107,3,FALSE))</f>
        <v/>
      </c>
      <c r="F3771" s="132" t="str">
        <f t="shared" si="62"/>
        <v/>
      </c>
    </row>
    <row r="3772" spans="4:6" x14ac:dyDescent="0.2">
      <c r="D3772" s="130" t="str">
        <f>IF(ISBLANK(A3772),"",VLOOKUP(A3772,'Tabla de equipos'!$B$3:$D$107,3,FALSE))</f>
        <v/>
      </c>
      <c r="F3772" s="132" t="str">
        <f t="shared" si="62"/>
        <v/>
      </c>
    </row>
    <row r="3773" spans="4:6" x14ac:dyDescent="0.2">
      <c r="D3773" s="130" t="str">
        <f>IF(ISBLANK(A3773),"",VLOOKUP(A3773,'Tabla de equipos'!$B$3:$D$107,3,FALSE))</f>
        <v/>
      </c>
      <c r="F3773" s="132" t="str">
        <f t="shared" si="62"/>
        <v/>
      </c>
    </row>
    <row r="3774" spans="4:6" x14ac:dyDescent="0.2">
      <c r="D3774" s="130" t="str">
        <f>IF(ISBLANK(A3774),"",VLOOKUP(A3774,'Tabla de equipos'!$B$3:$D$107,3,FALSE))</f>
        <v/>
      </c>
      <c r="F3774" s="132" t="str">
        <f t="shared" si="62"/>
        <v/>
      </c>
    </row>
    <row r="3775" spans="4:6" x14ac:dyDescent="0.2">
      <c r="D3775" s="130" t="str">
        <f>IF(ISBLANK(A3775),"",VLOOKUP(A3775,'Tabla de equipos'!$B$3:$D$107,3,FALSE))</f>
        <v/>
      </c>
      <c r="F3775" s="132" t="str">
        <f t="shared" si="62"/>
        <v/>
      </c>
    </row>
    <row r="3776" spans="4:6" x14ac:dyDescent="0.2">
      <c r="D3776" s="130" t="str">
        <f>IF(ISBLANK(A3776),"",VLOOKUP(A3776,'Tabla de equipos'!$B$3:$D$107,3,FALSE))</f>
        <v/>
      </c>
      <c r="F3776" s="132" t="str">
        <f t="shared" si="62"/>
        <v/>
      </c>
    </row>
    <row r="3777" spans="4:6" x14ac:dyDescent="0.2">
      <c r="D3777" s="130" t="str">
        <f>IF(ISBLANK(A3777),"",VLOOKUP(A3777,'Tabla de equipos'!$B$3:$D$107,3,FALSE))</f>
        <v/>
      </c>
      <c r="F3777" s="132" t="str">
        <f t="shared" si="62"/>
        <v/>
      </c>
    </row>
    <row r="3778" spans="4:6" x14ac:dyDescent="0.2">
      <c r="D3778" s="130" t="str">
        <f>IF(ISBLANK(A3778),"",VLOOKUP(A3778,'Tabla de equipos'!$B$3:$D$107,3,FALSE))</f>
        <v/>
      </c>
      <c r="F3778" s="132" t="str">
        <f t="shared" si="62"/>
        <v/>
      </c>
    </row>
    <row r="3779" spans="4:6" x14ac:dyDescent="0.2">
      <c r="D3779" s="130" t="str">
        <f>IF(ISBLANK(A3779),"",VLOOKUP(A3779,'Tabla de equipos'!$B$3:$D$107,3,FALSE))</f>
        <v/>
      </c>
      <c r="F3779" s="132" t="str">
        <f t="shared" si="62"/>
        <v/>
      </c>
    </row>
    <row r="3780" spans="4:6" x14ac:dyDescent="0.2">
      <c r="D3780" s="130" t="str">
        <f>IF(ISBLANK(A3780),"",VLOOKUP(A3780,'Tabla de equipos'!$B$3:$D$107,3,FALSE))</f>
        <v/>
      </c>
      <c r="F3780" s="132" t="str">
        <f t="shared" si="62"/>
        <v/>
      </c>
    </row>
    <row r="3781" spans="4:6" x14ac:dyDescent="0.2">
      <c r="D3781" s="130" t="str">
        <f>IF(ISBLANK(A3781),"",VLOOKUP(A3781,'Tabla de equipos'!$B$3:$D$107,3,FALSE))</f>
        <v/>
      </c>
      <c r="F3781" s="132" t="str">
        <f t="shared" si="62"/>
        <v/>
      </c>
    </row>
    <row r="3782" spans="4:6" x14ac:dyDescent="0.2">
      <c r="D3782" s="130" t="str">
        <f>IF(ISBLANK(A3782),"",VLOOKUP(A3782,'Tabla de equipos'!$B$3:$D$107,3,FALSE))</f>
        <v/>
      </c>
      <c r="F3782" s="132" t="str">
        <f t="shared" si="62"/>
        <v/>
      </c>
    </row>
    <row r="3783" spans="4:6" x14ac:dyDescent="0.2">
      <c r="D3783" s="130" t="str">
        <f>IF(ISBLANK(A3783),"",VLOOKUP(A3783,'Tabla de equipos'!$B$3:$D$107,3,FALSE))</f>
        <v/>
      </c>
      <c r="F3783" s="132" t="str">
        <f t="shared" si="62"/>
        <v/>
      </c>
    </row>
    <row r="3784" spans="4:6" x14ac:dyDescent="0.2">
      <c r="D3784" s="130" t="str">
        <f>IF(ISBLANK(A3784),"",VLOOKUP(A3784,'Tabla de equipos'!$B$3:$D$107,3,FALSE))</f>
        <v/>
      </c>
      <c r="F3784" s="132" t="str">
        <f t="shared" si="62"/>
        <v/>
      </c>
    </row>
    <row r="3785" spans="4:6" x14ac:dyDescent="0.2">
      <c r="D3785" s="130" t="str">
        <f>IF(ISBLANK(A3785),"",VLOOKUP(A3785,'Tabla de equipos'!$B$3:$D$107,3,FALSE))</f>
        <v/>
      </c>
      <c r="F3785" s="132" t="str">
        <f t="shared" si="62"/>
        <v/>
      </c>
    </row>
    <row r="3786" spans="4:6" x14ac:dyDescent="0.2">
      <c r="D3786" s="130" t="str">
        <f>IF(ISBLANK(A3786),"",VLOOKUP(A3786,'Tabla de equipos'!$B$3:$D$107,3,FALSE))</f>
        <v/>
      </c>
      <c r="F3786" s="132" t="str">
        <f t="shared" si="62"/>
        <v/>
      </c>
    </row>
    <row r="3787" spans="4:6" x14ac:dyDescent="0.2">
      <c r="D3787" s="130" t="str">
        <f>IF(ISBLANK(A3787),"",VLOOKUP(A3787,'Tabla de equipos'!$B$3:$D$107,3,FALSE))</f>
        <v/>
      </c>
      <c r="F3787" s="132" t="str">
        <f t="shared" si="62"/>
        <v/>
      </c>
    </row>
    <row r="3788" spans="4:6" x14ac:dyDescent="0.2">
      <c r="D3788" s="130" t="str">
        <f>IF(ISBLANK(A3788),"",VLOOKUP(A3788,'Tabla de equipos'!$B$3:$D$107,3,FALSE))</f>
        <v/>
      </c>
      <c r="F3788" s="132" t="str">
        <f t="shared" si="62"/>
        <v/>
      </c>
    </row>
    <row r="3789" spans="4:6" x14ac:dyDescent="0.2">
      <c r="D3789" s="130" t="str">
        <f>IF(ISBLANK(A3789),"",VLOOKUP(A3789,'Tabla de equipos'!$B$3:$D$107,3,FALSE))</f>
        <v/>
      </c>
      <c r="F3789" s="132" t="str">
        <f t="shared" si="62"/>
        <v/>
      </c>
    </row>
    <row r="3790" spans="4:6" x14ac:dyDescent="0.2">
      <c r="D3790" s="130" t="str">
        <f>IF(ISBLANK(A3790),"",VLOOKUP(A3790,'Tabla de equipos'!$B$3:$D$107,3,FALSE))</f>
        <v/>
      </c>
      <c r="F3790" s="132" t="str">
        <f t="shared" si="62"/>
        <v/>
      </c>
    </row>
    <row r="3791" spans="4:6" x14ac:dyDescent="0.2">
      <c r="D3791" s="130" t="str">
        <f>IF(ISBLANK(A3791),"",VLOOKUP(A3791,'Tabla de equipos'!$B$3:$D$107,3,FALSE))</f>
        <v/>
      </c>
      <c r="F3791" s="132" t="str">
        <f t="shared" si="62"/>
        <v/>
      </c>
    </row>
    <row r="3792" spans="4:6" x14ac:dyDescent="0.2">
      <c r="D3792" s="130" t="str">
        <f>IF(ISBLANK(A3792),"",VLOOKUP(A3792,'Tabla de equipos'!$B$3:$D$107,3,FALSE))</f>
        <v/>
      </c>
      <c r="F3792" s="132" t="str">
        <f t="shared" si="62"/>
        <v/>
      </c>
    </row>
    <row r="3793" spans="4:6" x14ac:dyDescent="0.2">
      <c r="D3793" s="130" t="str">
        <f>IF(ISBLANK(A3793),"",VLOOKUP(A3793,'Tabla de equipos'!$B$3:$D$107,3,FALSE))</f>
        <v/>
      </c>
      <c r="F3793" s="132" t="str">
        <f t="shared" si="62"/>
        <v/>
      </c>
    </row>
    <row r="3794" spans="4:6" x14ac:dyDescent="0.2">
      <c r="D3794" s="130" t="str">
        <f>IF(ISBLANK(A3794),"",VLOOKUP(A3794,'Tabla de equipos'!$B$3:$D$107,3,FALSE))</f>
        <v/>
      </c>
      <c r="F3794" s="132" t="str">
        <f t="shared" si="62"/>
        <v/>
      </c>
    </row>
    <row r="3795" spans="4:6" x14ac:dyDescent="0.2">
      <c r="D3795" s="130" t="str">
        <f>IF(ISBLANK(A3795),"",VLOOKUP(A3795,'Tabla de equipos'!$B$3:$D$107,3,FALSE))</f>
        <v/>
      </c>
      <c r="F3795" s="132" t="str">
        <f t="shared" si="62"/>
        <v/>
      </c>
    </row>
    <row r="3796" spans="4:6" x14ac:dyDescent="0.2">
      <c r="D3796" s="130" t="str">
        <f>IF(ISBLANK(A3796),"",VLOOKUP(A3796,'Tabla de equipos'!$B$3:$D$107,3,FALSE))</f>
        <v/>
      </c>
      <c r="F3796" s="132" t="str">
        <f t="shared" si="62"/>
        <v/>
      </c>
    </row>
    <row r="3797" spans="4:6" x14ac:dyDescent="0.2">
      <c r="D3797" s="130" t="str">
        <f>IF(ISBLANK(A3797),"",VLOOKUP(A3797,'Tabla de equipos'!$B$3:$D$107,3,FALSE))</f>
        <v/>
      </c>
      <c r="F3797" s="132" t="str">
        <f t="shared" si="62"/>
        <v/>
      </c>
    </row>
    <row r="3798" spans="4:6" x14ac:dyDescent="0.2">
      <c r="D3798" s="130" t="str">
        <f>IF(ISBLANK(A3798),"",VLOOKUP(A3798,'Tabla de equipos'!$B$3:$D$107,3,FALSE))</f>
        <v/>
      </c>
      <c r="F3798" s="132" t="str">
        <f t="shared" si="62"/>
        <v/>
      </c>
    </row>
    <row r="3799" spans="4:6" x14ac:dyDescent="0.2">
      <c r="D3799" s="130" t="str">
        <f>IF(ISBLANK(A3799),"",VLOOKUP(A3799,'Tabla de equipos'!$B$3:$D$107,3,FALSE))</f>
        <v/>
      </c>
      <c r="F3799" s="132" t="str">
        <f t="shared" si="62"/>
        <v/>
      </c>
    </row>
    <row r="3800" spans="4:6" x14ac:dyDescent="0.2">
      <c r="D3800" s="130" t="str">
        <f>IF(ISBLANK(A3800),"",VLOOKUP(A3800,'Tabla de equipos'!$B$3:$D$107,3,FALSE))</f>
        <v/>
      </c>
      <c r="F3800" s="132" t="str">
        <f t="shared" si="62"/>
        <v/>
      </c>
    </row>
    <row r="3801" spans="4:6" x14ac:dyDescent="0.2">
      <c r="D3801" s="130" t="str">
        <f>IF(ISBLANK(A3801),"",VLOOKUP(A3801,'Tabla de equipos'!$B$3:$D$107,3,FALSE))</f>
        <v/>
      </c>
      <c r="F3801" s="132" t="str">
        <f t="shared" si="62"/>
        <v/>
      </c>
    </row>
    <row r="3802" spans="4:6" x14ac:dyDescent="0.2">
      <c r="D3802" s="130" t="str">
        <f>IF(ISBLANK(A3802),"",VLOOKUP(A3802,'Tabla de equipos'!$B$3:$D$107,3,FALSE))</f>
        <v/>
      </c>
      <c r="F3802" s="132" t="str">
        <f t="shared" si="62"/>
        <v/>
      </c>
    </row>
    <row r="3803" spans="4:6" x14ac:dyDescent="0.2">
      <c r="D3803" s="130" t="str">
        <f>IF(ISBLANK(A3803),"",VLOOKUP(A3803,'Tabla de equipos'!$B$3:$D$107,3,FALSE))</f>
        <v/>
      </c>
      <c r="F3803" s="132" t="str">
        <f t="shared" si="62"/>
        <v/>
      </c>
    </row>
    <row r="3804" spans="4:6" x14ac:dyDescent="0.2">
      <c r="D3804" s="130" t="str">
        <f>IF(ISBLANK(A3804),"",VLOOKUP(A3804,'Tabla de equipos'!$B$3:$D$107,3,FALSE))</f>
        <v/>
      </c>
      <c r="F3804" s="132" t="str">
        <f t="shared" si="62"/>
        <v/>
      </c>
    </row>
    <row r="3805" spans="4:6" x14ac:dyDescent="0.2">
      <c r="D3805" s="130" t="str">
        <f>IF(ISBLANK(A3805),"",VLOOKUP(A3805,'Tabla de equipos'!$B$3:$D$107,3,FALSE))</f>
        <v/>
      </c>
      <c r="F3805" s="132" t="str">
        <f t="shared" si="62"/>
        <v/>
      </c>
    </row>
    <row r="3806" spans="4:6" x14ac:dyDescent="0.2">
      <c r="D3806" s="130" t="str">
        <f>IF(ISBLANK(A3806),"",VLOOKUP(A3806,'Tabla de equipos'!$B$3:$D$107,3,FALSE))</f>
        <v/>
      </c>
      <c r="F3806" s="132" t="str">
        <f t="shared" si="62"/>
        <v/>
      </c>
    </row>
    <row r="3807" spans="4:6" x14ac:dyDescent="0.2">
      <c r="D3807" s="130" t="str">
        <f>IF(ISBLANK(A3807),"",VLOOKUP(A3807,'Tabla de equipos'!$B$3:$D$107,3,FALSE))</f>
        <v/>
      </c>
      <c r="F3807" s="132" t="str">
        <f t="shared" si="62"/>
        <v/>
      </c>
    </row>
    <row r="3808" spans="4:6" x14ac:dyDescent="0.2">
      <c r="D3808" s="130" t="str">
        <f>IF(ISBLANK(A3808),"",VLOOKUP(A3808,'Tabla de equipos'!$B$3:$D$107,3,FALSE))</f>
        <v/>
      </c>
      <c r="F3808" s="132" t="str">
        <f t="shared" si="62"/>
        <v/>
      </c>
    </row>
    <row r="3809" spans="4:6" x14ac:dyDescent="0.2">
      <c r="D3809" s="130" t="str">
        <f>IF(ISBLANK(A3809),"",VLOOKUP(A3809,'Tabla de equipos'!$B$3:$D$107,3,FALSE))</f>
        <v/>
      </c>
      <c r="F3809" s="132" t="str">
        <f t="shared" si="62"/>
        <v/>
      </c>
    </row>
    <row r="3810" spans="4:6" x14ac:dyDescent="0.2">
      <c r="D3810" s="130" t="str">
        <f>IF(ISBLANK(A3810),"",VLOOKUP(A3810,'Tabla de equipos'!$B$3:$D$107,3,FALSE))</f>
        <v/>
      </c>
      <c r="F3810" s="132" t="str">
        <f t="shared" si="62"/>
        <v/>
      </c>
    </row>
    <row r="3811" spans="4:6" x14ac:dyDescent="0.2">
      <c r="D3811" s="130" t="str">
        <f>IF(ISBLANK(A3811),"",VLOOKUP(A3811,'Tabla de equipos'!$B$3:$D$107,3,FALSE))</f>
        <v/>
      </c>
      <c r="F3811" s="132" t="str">
        <f t="shared" si="62"/>
        <v/>
      </c>
    </row>
    <row r="3812" spans="4:6" x14ac:dyDescent="0.2">
      <c r="D3812" s="130" t="str">
        <f>IF(ISBLANK(A3812),"",VLOOKUP(A3812,'Tabla de equipos'!$B$3:$D$107,3,FALSE))</f>
        <v/>
      </c>
      <c r="F3812" s="132" t="str">
        <f t="shared" si="62"/>
        <v/>
      </c>
    </row>
    <row r="3813" spans="4:6" x14ac:dyDescent="0.2">
      <c r="D3813" s="130" t="str">
        <f>IF(ISBLANK(A3813),"",VLOOKUP(A3813,'Tabla de equipos'!$B$3:$D$107,3,FALSE))</f>
        <v/>
      </c>
      <c r="F3813" s="132" t="str">
        <f t="shared" si="62"/>
        <v/>
      </c>
    </row>
    <row r="3814" spans="4:6" x14ac:dyDescent="0.2">
      <c r="D3814" s="130" t="str">
        <f>IF(ISBLANK(A3814),"",VLOOKUP(A3814,'Tabla de equipos'!$B$3:$D$107,3,FALSE))</f>
        <v/>
      </c>
      <c r="F3814" s="132" t="str">
        <f t="shared" si="62"/>
        <v/>
      </c>
    </row>
    <row r="3815" spans="4:6" x14ac:dyDescent="0.2">
      <c r="D3815" s="130" t="str">
        <f>IF(ISBLANK(A3815),"",VLOOKUP(A3815,'Tabla de equipos'!$B$3:$D$107,3,FALSE))</f>
        <v/>
      </c>
      <c r="F3815" s="132" t="str">
        <f t="shared" si="62"/>
        <v/>
      </c>
    </row>
    <row r="3816" spans="4:6" x14ac:dyDescent="0.2">
      <c r="D3816" s="130" t="str">
        <f>IF(ISBLANK(A3816),"",VLOOKUP(A3816,'Tabla de equipos'!$B$3:$D$107,3,FALSE))</f>
        <v/>
      </c>
      <c r="F3816" s="132" t="str">
        <f t="shared" si="62"/>
        <v/>
      </c>
    </row>
    <row r="3817" spans="4:6" x14ac:dyDescent="0.2">
      <c r="D3817" s="130" t="str">
        <f>IF(ISBLANK(A3817),"",VLOOKUP(A3817,'Tabla de equipos'!$B$3:$D$107,3,FALSE))</f>
        <v/>
      </c>
      <c r="F3817" s="132" t="str">
        <f t="shared" ref="F3817:F3880" si="63">IF(AND(E3817="",A3817=""),"",IF(AND(A3817&lt;&gt;"",E3817=""),"Falta incluir unidades",IF(AND(A3817&lt;&gt;"",E3817&gt;0),"","Falta elegir equipo/soporte")))</f>
        <v/>
      </c>
    </row>
    <row r="3818" spans="4:6" x14ac:dyDescent="0.2">
      <c r="D3818" s="130" t="str">
        <f>IF(ISBLANK(A3818),"",VLOOKUP(A3818,'Tabla de equipos'!$B$3:$D$107,3,FALSE))</f>
        <v/>
      </c>
      <c r="F3818" s="132" t="str">
        <f t="shared" si="63"/>
        <v/>
      </c>
    </row>
    <row r="3819" spans="4:6" x14ac:dyDescent="0.2">
      <c r="D3819" s="130" t="str">
        <f>IF(ISBLANK(A3819),"",VLOOKUP(A3819,'Tabla de equipos'!$B$3:$D$107,3,FALSE))</f>
        <v/>
      </c>
      <c r="F3819" s="132" t="str">
        <f t="shared" si="63"/>
        <v/>
      </c>
    </row>
    <row r="3820" spans="4:6" x14ac:dyDescent="0.2">
      <c r="D3820" s="130" t="str">
        <f>IF(ISBLANK(A3820),"",VLOOKUP(A3820,'Tabla de equipos'!$B$3:$D$107,3,FALSE))</f>
        <v/>
      </c>
      <c r="F3820" s="132" t="str">
        <f t="shared" si="63"/>
        <v/>
      </c>
    </row>
    <row r="3821" spans="4:6" x14ac:dyDescent="0.2">
      <c r="D3821" s="130" t="str">
        <f>IF(ISBLANK(A3821),"",VLOOKUP(A3821,'Tabla de equipos'!$B$3:$D$107,3,FALSE))</f>
        <v/>
      </c>
      <c r="F3821" s="132" t="str">
        <f t="shared" si="63"/>
        <v/>
      </c>
    </row>
    <row r="3822" spans="4:6" x14ac:dyDescent="0.2">
      <c r="D3822" s="130" t="str">
        <f>IF(ISBLANK(A3822),"",VLOOKUP(A3822,'Tabla de equipos'!$B$3:$D$107,3,FALSE))</f>
        <v/>
      </c>
      <c r="F3822" s="132" t="str">
        <f t="shared" si="63"/>
        <v/>
      </c>
    </row>
    <row r="3823" spans="4:6" x14ac:dyDescent="0.2">
      <c r="D3823" s="130" t="str">
        <f>IF(ISBLANK(A3823),"",VLOOKUP(A3823,'Tabla de equipos'!$B$3:$D$107,3,FALSE))</f>
        <v/>
      </c>
      <c r="F3823" s="132" t="str">
        <f t="shared" si="63"/>
        <v/>
      </c>
    </row>
    <row r="3824" spans="4:6" x14ac:dyDescent="0.2">
      <c r="D3824" s="130" t="str">
        <f>IF(ISBLANK(A3824),"",VLOOKUP(A3824,'Tabla de equipos'!$B$3:$D$107,3,FALSE))</f>
        <v/>
      </c>
      <c r="F3824" s="132" t="str">
        <f t="shared" si="63"/>
        <v/>
      </c>
    </row>
    <row r="3825" spans="4:6" x14ac:dyDescent="0.2">
      <c r="D3825" s="130" t="str">
        <f>IF(ISBLANK(A3825),"",VLOOKUP(A3825,'Tabla de equipos'!$B$3:$D$107,3,FALSE))</f>
        <v/>
      </c>
      <c r="F3825" s="132" t="str">
        <f t="shared" si="63"/>
        <v/>
      </c>
    </row>
    <row r="3826" spans="4:6" x14ac:dyDescent="0.2">
      <c r="D3826" s="130" t="str">
        <f>IF(ISBLANK(A3826),"",VLOOKUP(A3826,'Tabla de equipos'!$B$3:$D$107,3,FALSE))</f>
        <v/>
      </c>
      <c r="F3826" s="132" t="str">
        <f t="shared" si="63"/>
        <v/>
      </c>
    </row>
    <row r="3827" spans="4:6" x14ac:dyDescent="0.2">
      <c r="D3827" s="130" t="str">
        <f>IF(ISBLANK(A3827),"",VLOOKUP(A3827,'Tabla de equipos'!$B$3:$D$107,3,FALSE))</f>
        <v/>
      </c>
      <c r="F3827" s="132" t="str">
        <f t="shared" si="63"/>
        <v/>
      </c>
    </row>
    <row r="3828" spans="4:6" x14ac:dyDescent="0.2">
      <c r="D3828" s="130" t="str">
        <f>IF(ISBLANK(A3828),"",VLOOKUP(A3828,'Tabla de equipos'!$B$3:$D$107,3,FALSE))</f>
        <v/>
      </c>
      <c r="F3828" s="132" t="str">
        <f t="shared" si="63"/>
        <v/>
      </c>
    </row>
    <row r="3829" spans="4:6" x14ac:dyDescent="0.2">
      <c r="D3829" s="130" t="str">
        <f>IF(ISBLANK(A3829),"",VLOOKUP(A3829,'Tabla de equipos'!$B$3:$D$107,3,FALSE))</f>
        <v/>
      </c>
      <c r="F3829" s="132" t="str">
        <f t="shared" si="63"/>
        <v/>
      </c>
    </row>
    <row r="3830" spans="4:6" x14ac:dyDescent="0.2">
      <c r="D3830" s="130" t="str">
        <f>IF(ISBLANK(A3830),"",VLOOKUP(A3830,'Tabla de equipos'!$B$3:$D$107,3,FALSE))</f>
        <v/>
      </c>
      <c r="F3830" s="132" t="str">
        <f t="shared" si="63"/>
        <v/>
      </c>
    </row>
    <row r="3831" spans="4:6" x14ac:dyDescent="0.2">
      <c r="D3831" s="130" t="str">
        <f>IF(ISBLANK(A3831),"",VLOOKUP(A3831,'Tabla de equipos'!$B$3:$D$107,3,FALSE))</f>
        <v/>
      </c>
      <c r="F3831" s="132" t="str">
        <f t="shared" si="63"/>
        <v/>
      </c>
    </row>
    <row r="3832" spans="4:6" x14ac:dyDescent="0.2">
      <c r="D3832" s="130" t="str">
        <f>IF(ISBLANK(A3832),"",VLOOKUP(A3832,'Tabla de equipos'!$B$3:$D$107,3,FALSE))</f>
        <v/>
      </c>
      <c r="F3832" s="132" t="str">
        <f t="shared" si="63"/>
        <v/>
      </c>
    </row>
    <row r="3833" spans="4:6" x14ac:dyDescent="0.2">
      <c r="D3833" s="130" t="str">
        <f>IF(ISBLANK(A3833),"",VLOOKUP(A3833,'Tabla de equipos'!$B$3:$D$107,3,FALSE))</f>
        <v/>
      </c>
      <c r="F3833" s="132" t="str">
        <f t="shared" si="63"/>
        <v/>
      </c>
    </row>
    <row r="3834" spans="4:6" x14ac:dyDescent="0.2">
      <c r="D3834" s="130" t="str">
        <f>IF(ISBLANK(A3834),"",VLOOKUP(A3834,'Tabla de equipos'!$B$3:$D$107,3,FALSE))</f>
        <v/>
      </c>
      <c r="F3834" s="132" t="str">
        <f t="shared" si="63"/>
        <v/>
      </c>
    </row>
    <row r="3835" spans="4:6" x14ac:dyDescent="0.2">
      <c r="D3835" s="130" t="str">
        <f>IF(ISBLANK(A3835),"",VLOOKUP(A3835,'Tabla de equipos'!$B$3:$D$107,3,FALSE))</f>
        <v/>
      </c>
      <c r="F3835" s="132" t="str">
        <f t="shared" si="63"/>
        <v/>
      </c>
    </row>
    <row r="3836" spans="4:6" x14ac:dyDescent="0.2">
      <c r="D3836" s="130" t="str">
        <f>IF(ISBLANK(A3836),"",VLOOKUP(A3836,'Tabla de equipos'!$B$3:$D$107,3,FALSE))</f>
        <v/>
      </c>
      <c r="F3836" s="132" t="str">
        <f t="shared" si="63"/>
        <v/>
      </c>
    </row>
    <row r="3837" spans="4:6" x14ac:dyDescent="0.2">
      <c r="D3837" s="130" t="str">
        <f>IF(ISBLANK(A3837),"",VLOOKUP(A3837,'Tabla de equipos'!$B$3:$D$107,3,FALSE))</f>
        <v/>
      </c>
      <c r="F3837" s="132" t="str">
        <f t="shared" si="63"/>
        <v/>
      </c>
    </row>
    <row r="3838" spans="4:6" x14ac:dyDescent="0.2">
      <c r="D3838" s="130" t="str">
        <f>IF(ISBLANK(A3838),"",VLOOKUP(A3838,'Tabla de equipos'!$B$3:$D$107,3,FALSE))</f>
        <v/>
      </c>
      <c r="F3838" s="132" t="str">
        <f t="shared" si="63"/>
        <v/>
      </c>
    </row>
    <row r="3839" spans="4:6" x14ac:dyDescent="0.2">
      <c r="D3839" s="130" t="str">
        <f>IF(ISBLANK(A3839),"",VLOOKUP(A3839,'Tabla de equipos'!$B$3:$D$107,3,FALSE))</f>
        <v/>
      </c>
      <c r="F3839" s="132" t="str">
        <f t="shared" si="63"/>
        <v/>
      </c>
    </row>
    <row r="3840" spans="4:6" x14ac:dyDescent="0.2">
      <c r="D3840" s="130" t="str">
        <f>IF(ISBLANK(A3840),"",VLOOKUP(A3840,'Tabla de equipos'!$B$3:$D$107,3,FALSE))</f>
        <v/>
      </c>
      <c r="F3840" s="132" t="str">
        <f t="shared" si="63"/>
        <v/>
      </c>
    </row>
    <row r="3841" spans="4:6" x14ac:dyDescent="0.2">
      <c r="D3841" s="130" t="str">
        <f>IF(ISBLANK(A3841),"",VLOOKUP(A3841,'Tabla de equipos'!$B$3:$D$107,3,FALSE))</f>
        <v/>
      </c>
      <c r="F3841" s="132" t="str">
        <f t="shared" si="63"/>
        <v/>
      </c>
    </row>
    <row r="3842" spans="4:6" x14ac:dyDescent="0.2">
      <c r="D3842" s="130" t="str">
        <f>IF(ISBLANK(A3842),"",VLOOKUP(A3842,'Tabla de equipos'!$B$3:$D$107,3,FALSE))</f>
        <v/>
      </c>
      <c r="F3842" s="132" t="str">
        <f t="shared" si="63"/>
        <v/>
      </c>
    </row>
    <row r="3843" spans="4:6" x14ac:dyDescent="0.2">
      <c r="D3843" s="130" t="str">
        <f>IF(ISBLANK(A3843),"",VLOOKUP(A3843,'Tabla de equipos'!$B$3:$D$107,3,FALSE))</f>
        <v/>
      </c>
      <c r="F3843" s="132" t="str">
        <f t="shared" si="63"/>
        <v/>
      </c>
    </row>
    <row r="3844" spans="4:6" x14ac:dyDescent="0.2">
      <c r="D3844" s="130" t="str">
        <f>IF(ISBLANK(A3844),"",VLOOKUP(A3844,'Tabla de equipos'!$B$3:$D$107,3,FALSE))</f>
        <v/>
      </c>
      <c r="F3844" s="132" t="str">
        <f t="shared" si="63"/>
        <v/>
      </c>
    </row>
    <row r="3845" spans="4:6" x14ac:dyDescent="0.2">
      <c r="D3845" s="130" t="str">
        <f>IF(ISBLANK(A3845),"",VLOOKUP(A3845,'Tabla de equipos'!$B$3:$D$107,3,FALSE))</f>
        <v/>
      </c>
      <c r="F3845" s="132" t="str">
        <f t="shared" si="63"/>
        <v/>
      </c>
    </row>
    <row r="3846" spans="4:6" x14ac:dyDescent="0.2">
      <c r="D3846" s="130" t="str">
        <f>IF(ISBLANK(A3846),"",VLOOKUP(A3846,'Tabla de equipos'!$B$3:$D$107,3,FALSE))</f>
        <v/>
      </c>
      <c r="F3846" s="132" t="str">
        <f t="shared" si="63"/>
        <v/>
      </c>
    </row>
    <row r="3847" spans="4:6" x14ac:dyDescent="0.2">
      <c r="D3847" s="130" t="str">
        <f>IF(ISBLANK(A3847),"",VLOOKUP(A3847,'Tabla de equipos'!$B$3:$D$107,3,FALSE))</f>
        <v/>
      </c>
      <c r="F3847" s="132" t="str">
        <f t="shared" si="63"/>
        <v/>
      </c>
    </row>
    <row r="3848" spans="4:6" x14ac:dyDescent="0.2">
      <c r="D3848" s="130" t="str">
        <f>IF(ISBLANK(A3848),"",VLOOKUP(A3848,'Tabla de equipos'!$B$3:$D$107,3,FALSE))</f>
        <v/>
      </c>
      <c r="F3848" s="132" t="str">
        <f t="shared" si="63"/>
        <v/>
      </c>
    </row>
    <row r="3849" spans="4:6" x14ac:dyDescent="0.2">
      <c r="D3849" s="130" t="str">
        <f>IF(ISBLANK(A3849),"",VLOOKUP(A3849,'Tabla de equipos'!$B$3:$D$107,3,FALSE))</f>
        <v/>
      </c>
      <c r="F3849" s="132" t="str">
        <f t="shared" si="63"/>
        <v/>
      </c>
    </row>
    <row r="3850" spans="4:6" x14ac:dyDescent="0.2">
      <c r="D3850" s="130" t="str">
        <f>IF(ISBLANK(A3850),"",VLOOKUP(A3850,'Tabla de equipos'!$B$3:$D$107,3,FALSE))</f>
        <v/>
      </c>
      <c r="F3850" s="132" t="str">
        <f t="shared" si="63"/>
        <v/>
      </c>
    </row>
    <row r="3851" spans="4:6" x14ac:dyDescent="0.2">
      <c r="D3851" s="130" t="str">
        <f>IF(ISBLANK(A3851),"",VLOOKUP(A3851,'Tabla de equipos'!$B$3:$D$107,3,FALSE))</f>
        <v/>
      </c>
      <c r="F3851" s="132" t="str">
        <f t="shared" si="63"/>
        <v/>
      </c>
    </row>
    <row r="3852" spans="4:6" x14ac:dyDescent="0.2">
      <c r="D3852" s="130" t="str">
        <f>IF(ISBLANK(A3852),"",VLOOKUP(A3852,'Tabla de equipos'!$B$3:$D$107,3,FALSE))</f>
        <v/>
      </c>
      <c r="F3852" s="132" t="str">
        <f t="shared" si="63"/>
        <v/>
      </c>
    </row>
    <row r="3853" spans="4:6" x14ac:dyDescent="0.2">
      <c r="D3853" s="130" t="str">
        <f>IF(ISBLANK(A3853),"",VLOOKUP(A3853,'Tabla de equipos'!$B$3:$D$107,3,FALSE))</f>
        <v/>
      </c>
      <c r="F3853" s="132" t="str">
        <f t="shared" si="63"/>
        <v/>
      </c>
    </row>
    <row r="3854" spans="4:6" x14ac:dyDescent="0.2">
      <c r="D3854" s="130" t="str">
        <f>IF(ISBLANK(A3854),"",VLOOKUP(A3854,'Tabla de equipos'!$B$3:$D$107,3,FALSE))</f>
        <v/>
      </c>
      <c r="F3854" s="132" t="str">
        <f t="shared" si="63"/>
        <v/>
      </c>
    </row>
    <row r="3855" spans="4:6" x14ac:dyDescent="0.2">
      <c r="D3855" s="130" t="str">
        <f>IF(ISBLANK(A3855),"",VLOOKUP(A3855,'Tabla de equipos'!$B$3:$D$107,3,FALSE))</f>
        <v/>
      </c>
      <c r="F3855" s="132" t="str">
        <f t="shared" si="63"/>
        <v/>
      </c>
    </row>
    <row r="3856" spans="4:6" x14ac:dyDescent="0.2">
      <c r="D3856" s="130" t="str">
        <f>IF(ISBLANK(A3856),"",VLOOKUP(A3856,'Tabla de equipos'!$B$3:$D$107,3,FALSE))</f>
        <v/>
      </c>
      <c r="F3856" s="132" t="str">
        <f t="shared" si="63"/>
        <v/>
      </c>
    </row>
    <row r="3857" spans="4:6" x14ac:dyDescent="0.2">
      <c r="D3857" s="130" t="str">
        <f>IF(ISBLANK(A3857),"",VLOOKUP(A3857,'Tabla de equipos'!$B$3:$D$107,3,FALSE))</f>
        <v/>
      </c>
      <c r="F3857" s="132" t="str">
        <f t="shared" si="63"/>
        <v/>
      </c>
    </row>
    <row r="3858" spans="4:6" x14ac:dyDescent="0.2">
      <c r="D3858" s="130" t="str">
        <f>IF(ISBLANK(A3858),"",VLOOKUP(A3858,'Tabla de equipos'!$B$3:$D$107,3,FALSE))</f>
        <v/>
      </c>
      <c r="F3858" s="132" t="str">
        <f t="shared" si="63"/>
        <v/>
      </c>
    </row>
    <row r="3859" spans="4:6" x14ac:dyDescent="0.2">
      <c r="D3859" s="130" t="str">
        <f>IF(ISBLANK(A3859),"",VLOOKUP(A3859,'Tabla de equipos'!$B$3:$D$107,3,FALSE))</f>
        <v/>
      </c>
      <c r="F3859" s="132" t="str">
        <f t="shared" si="63"/>
        <v/>
      </c>
    </row>
    <row r="3860" spans="4:6" x14ac:dyDescent="0.2">
      <c r="D3860" s="130" t="str">
        <f>IF(ISBLANK(A3860),"",VLOOKUP(A3860,'Tabla de equipos'!$B$3:$D$107,3,FALSE))</f>
        <v/>
      </c>
      <c r="F3860" s="132" t="str">
        <f t="shared" si="63"/>
        <v/>
      </c>
    </row>
    <row r="3861" spans="4:6" x14ac:dyDescent="0.2">
      <c r="D3861" s="130" t="str">
        <f>IF(ISBLANK(A3861),"",VLOOKUP(A3861,'Tabla de equipos'!$B$3:$D$107,3,FALSE))</f>
        <v/>
      </c>
      <c r="F3861" s="132" t="str">
        <f t="shared" si="63"/>
        <v/>
      </c>
    </row>
    <row r="3862" spans="4:6" x14ac:dyDescent="0.2">
      <c r="D3862" s="130" t="str">
        <f>IF(ISBLANK(A3862),"",VLOOKUP(A3862,'Tabla de equipos'!$B$3:$D$107,3,FALSE))</f>
        <v/>
      </c>
      <c r="F3862" s="132" t="str">
        <f t="shared" si="63"/>
        <v/>
      </c>
    </row>
    <row r="3863" spans="4:6" x14ac:dyDescent="0.2">
      <c r="D3863" s="130" t="str">
        <f>IF(ISBLANK(A3863),"",VLOOKUP(A3863,'Tabla de equipos'!$B$3:$D$107,3,FALSE))</f>
        <v/>
      </c>
      <c r="F3863" s="132" t="str">
        <f t="shared" si="63"/>
        <v/>
      </c>
    </row>
    <row r="3864" spans="4:6" x14ac:dyDescent="0.2">
      <c r="D3864" s="130" t="str">
        <f>IF(ISBLANK(A3864),"",VLOOKUP(A3864,'Tabla de equipos'!$B$3:$D$107,3,FALSE))</f>
        <v/>
      </c>
      <c r="F3864" s="132" t="str">
        <f t="shared" si="63"/>
        <v/>
      </c>
    </row>
    <row r="3865" spans="4:6" x14ac:dyDescent="0.2">
      <c r="D3865" s="130" t="str">
        <f>IF(ISBLANK(A3865),"",VLOOKUP(A3865,'Tabla de equipos'!$B$3:$D$107,3,FALSE))</f>
        <v/>
      </c>
      <c r="F3865" s="132" t="str">
        <f t="shared" si="63"/>
        <v/>
      </c>
    </row>
    <row r="3866" spans="4:6" x14ac:dyDescent="0.2">
      <c r="D3866" s="130" t="str">
        <f>IF(ISBLANK(A3866),"",VLOOKUP(A3866,'Tabla de equipos'!$B$3:$D$107,3,FALSE))</f>
        <v/>
      </c>
      <c r="F3866" s="132" t="str">
        <f t="shared" si="63"/>
        <v/>
      </c>
    </row>
    <row r="3867" spans="4:6" x14ac:dyDescent="0.2">
      <c r="D3867" s="130" t="str">
        <f>IF(ISBLANK(A3867),"",VLOOKUP(A3867,'Tabla de equipos'!$B$3:$D$107,3,FALSE))</f>
        <v/>
      </c>
      <c r="F3867" s="132" t="str">
        <f t="shared" si="63"/>
        <v/>
      </c>
    </row>
    <row r="3868" spans="4:6" x14ac:dyDescent="0.2">
      <c r="D3868" s="130" t="str">
        <f>IF(ISBLANK(A3868),"",VLOOKUP(A3868,'Tabla de equipos'!$B$3:$D$107,3,FALSE))</f>
        <v/>
      </c>
      <c r="F3868" s="132" t="str">
        <f t="shared" si="63"/>
        <v/>
      </c>
    </row>
    <row r="3869" spans="4:6" x14ac:dyDescent="0.2">
      <c r="D3869" s="130" t="str">
        <f>IF(ISBLANK(A3869),"",VLOOKUP(A3869,'Tabla de equipos'!$B$3:$D$107,3,FALSE))</f>
        <v/>
      </c>
      <c r="F3869" s="132" t="str">
        <f t="shared" si="63"/>
        <v/>
      </c>
    </row>
    <row r="3870" spans="4:6" x14ac:dyDescent="0.2">
      <c r="D3870" s="130" t="str">
        <f>IF(ISBLANK(A3870),"",VLOOKUP(A3870,'Tabla de equipos'!$B$3:$D$107,3,FALSE))</f>
        <v/>
      </c>
      <c r="F3870" s="132" t="str">
        <f t="shared" si="63"/>
        <v/>
      </c>
    </row>
    <row r="3871" spans="4:6" x14ac:dyDescent="0.2">
      <c r="D3871" s="130" t="str">
        <f>IF(ISBLANK(A3871),"",VLOOKUP(A3871,'Tabla de equipos'!$B$3:$D$107,3,FALSE))</f>
        <v/>
      </c>
      <c r="F3871" s="132" t="str">
        <f t="shared" si="63"/>
        <v/>
      </c>
    </row>
    <row r="3872" spans="4:6" x14ac:dyDescent="0.2">
      <c r="D3872" s="130" t="str">
        <f>IF(ISBLANK(A3872),"",VLOOKUP(A3872,'Tabla de equipos'!$B$3:$D$107,3,FALSE))</f>
        <v/>
      </c>
      <c r="F3872" s="132" t="str">
        <f t="shared" si="63"/>
        <v/>
      </c>
    </row>
    <row r="3873" spans="4:6" x14ac:dyDescent="0.2">
      <c r="D3873" s="130" t="str">
        <f>IF(ISBLANK(A3873),"",VLOOKUP(A3873,'Tabla de equipos'!$B$3:$D$107,3,FALSE))</f>
        <v/>
      </c>
      <c r="F3873" s="132" t="str">
        <f t="shared" si="63"/>
        <v/>
      </c>
    </row>
    <row r="3874" spans="4:6" x14ac:dyDescent="0.2">
      <c r="D3874" s="130" t="str">
        <f>IF(ISBLANK(A3874),"",VLOOKUP(A3874,'Tabla de equipos'!$B$3:$D$107,3,FALSE))</f>
        <v/>
      </c>
      <c r="F3874" s="132" t="str">
        <f t="shared" si="63"/>
        <v/>
      </c>
    </row>
    <row r="3875" spans="4:6" x14ac:dyDescent="0.2">
      <c r="D3875" s="130" t="str">
        <f>IF(ISBLANK(A3875),"",VLOOKUP(A3875,'Tabla de equipos'!$B$3:$D$107,3,FALSE))</f>
        <v/>
      </c>
      <c r="F3875" s="132" t="str">
        <f t="shared" si="63"/>
        <v/>
      </c>
    </row>
    <row r="3876" spans="4:6" x14ac:dyDescent="0.2">
      <c r="D3876" s="130" t="str">
        <f>IF(ISBLANK(A3876),"",VLOOKUP(A3876,'Tabla de equipos'!$B$3:$D$107,3,FALSE))</f>
        <v/>
      </c>
      <c r="F3876" s="132" t="str">
        <f t="shared" si="63"/>
        <v/>
      </c>
    </row>
    <row r="3877" spans="4:6" x14ac:dyDescent="0.2">
      <c r="D3877" s="130" t="str">
        <f>IF(ISBLANK(A3877),"",VLOOKUP(A3877,'Tabla de equipos'!$B$3:$D$107,3,FALSE))</f>
        <v/>
      </c>
      <c r="F3877" s="132" t="str">
        <f t="shared" si="63"/>
        <v/>
      </c>
    </row>
    <row r="3878" spans="4:6" x14ac:dyDescent="0.2">
      <c r="D3878" s="130" t="str">
        <f>IF(ISBLANK(A3878),"",VLOOKUP(A3878,'Tabla de equipos'!$B$3:$D$107,3,FALSE))</f>
        <v/>
      </c>
      <c r="F3878" s="132" t="str">
        <f t="shared" si="63"/>
        <v/>
      </c>
    </row>
    <row r="3879" spans="4:6" x14ac:dyDescent="0.2">
      <c r="D3879" s="130" t="str">
        <f>IF(ISBLANK(A3879),"",VLOOKUP(A3879,'Tabla de equipos'!$B$3:$D$107,3,FALSE))</f>
        <v/>
      </c>
      <c r="F3879" s="132" t="str">
        <f t="shared" si="63"/>
        <v/>
      </c>
    </row>
    <row r="3880" spans="4:6" x14ac:dyDescent="0.2">
      <c r="D3880" s="130" t="str">
        <f>IF(ISBLANK(A3880),"",VLOOKUP(A3880,'Tabla de equipos'!$B$3:$D$107,3,FALSE))</f>
        <v/>
      </c>
      <c r="F3880" s="132" t="str">
        <f t="shared" si="63"/>
        <v/>
      </c>
    </row>
    <row r="3881" spans="4:6" x14ac:dyDescent="0.2">
      <c r="D3881" s="130" t="str">
        <f>IF(ISBLANK(A3881),"",VLOOKUP(A3881,'Tabla de equipos'!$B$3:$D$107,3,FALSE))</f>
        <v/>
      </c>
      <c r="F3881" s="132" t="str">
        <f t="shared" ref="F3881:F3944" si="64">IF(AND(E3881="",A3881=""),"",IF(AND(A3881&lt;&gt;"",E3881=""),"Falta incluir unidades",IF(AND(A3881&lt;&gt;"",E3881&gt;0),"","Falta elegir equipo/soporte")))</f>
        <v/>
      </c>
    </row>
    <row r="3882" spans="4:6" x14ac:dyDescent="0.2">
      <c r="D3882" s="130" t="str">
        <f>IF(ISBLANK(A3882),"",VLOOKUP(A3882,'Tabla de equipos'!$B$3:$D$107,3,FALSE))</f>
        <v/>
      </c>
      <c r="F3882" s="132" t="str">
        <f t="shared" si="64"/>
        <v/>
      </c>
    </row>
    <row r="3883" spans="4:6" x14ac:dyDescent="0.2">
      <c r="D3883" s="130" t="str">
        <f>IF(ISBLANK(A3883),"",VLOOKUP(A3883,'Tabla de equipos'!$B$3:$D$107,3,FALSE))</f>
        <v/>
      </c>
      <c r="F3883" s="132" t="str">
        <f t="shared" si="64"/>
        <v/>
      </c>
    </row>
    <row r="3884" spans="4:6" x14ac:dyDescent="0.2">
      <c r="D3884" s="130" t="str">
        <f>IF(ISBLANK(A3884),"",VLOOKUP(A3884,'Tabla de equipos'!$B$3:$D$107,3,FALSE))</f>
        <v/>
      </c>
      <c r="F3884" s="132" t="str">
        <f t="shared" si="64"/>
        <v/>
      </c>
    </row>
    <row r="3885" spans="4:6" x14ac:dyDescent="0.2">
      <c r="D3885" s="130" t="str">
        <f>IF(ISBLANK(A3885),"",VLOOKUP(A3885,'Tabla de equipos'!$B$3:$D$107,3,FALSE))</f>
        <v/>
      </c>
      <c r="F3885" s="132" t="str">
        <f t="shared" si="64"/>
        <v/>
      </c>
    </row>
    <row r="3886" spans="4:6" x14ac:dyDescent="0.2">
      <c r="D3886" s="130" t="str">
        <f>IF(ISBLANK(A3886),"",VLOOKUP(A3886,'Tabla de equipos'!$B$3:$D$107,3,FALSE))</f>
        <v/>
      </c>
      <c r="F3886" s="132" t="str">
        <f t="shared" si="64"/>
        <v/>
      </c>
    </row>
    <row r="3887" spans="4:6" x14ac:dyDescent="0.2">
      <c r="D3887" s="130" t="str">
        <f>IF(ISBLANK(A3887),"",VLOOKUP(A3887,'Tabla de equipos'!$B$3:$D$107,3,FALSE))</f>
        <v/>
      </c>
      <c r="F3887" s="132" t="str">
        <f t="shared" si="64"/>
        <v/>
      </c>
    </row>
    <row r="3888" spans="4:6" x14ac:dyDescent="0.2">
      <c r="D3888" s="130" t="str">
        <f>IF(ISBLANK(A3888),"",VLOOKUP(A3888,'Tabla de equipos'!$B$3:$D$107,3,FALSE))</f>
        <v/>
      </c>
      <c r="F3888" s="132" t="str">
        <f t="shared" si="64"/>
        <v/>
      </c>
    </row>
    <row r="3889" spans="4:6" x14ac:dyDescent="0.2">
      <c r="D3889" s="130" t="str">
        <f>IF(ISBLANK(A3889),"",VLOOKUP(A3889,'Tabla de equipos'!$B$3:$D$107,3,FALSE))</f>
        <v/>
      </c>
      <c r="F3889" s="132" t="str">
        <f t="shared" si="64"/>
        <v/>
      </c>
    </row>
    <row r="3890" spans="4:6" x14ac:dyDescent="0.2">
      <c r="D3890" s="130" t="str">
        <f>IF(ISBLANK(A3890),"",VLOOKUP(A3890,'Tabla de equipos'!$B$3:$D$107,3,FALSE))</f>
        <v/>
      </c>
      <c r="F3890" s="132" t="str">
        <f t="shared" si="64"/>
        <v/>
      </c>
    </row>
    <row r="3891" spans="4:6" x14ac:dyDescent="0.2">
      <c r="D3891" s="130" t="str">
        <f>IF(ISBLANK(A3891),"",VLOOKUP(A3891,'Tabla de equipos'!$B$3:$D$107,3,FALSE))</f>
        <v/>
      </c>
      <c r="F3891" s="132" t="str">
        <f t="shared" si="64"/>
        <v/>
      </c>
    </row>
    <row r="3892" spans="4:6" x14ac:dyDescent="0.2">
      <c r="D3892" s="130" t="str">
        <f>IF(ISBLANK(A3892),"",VLOOKUP(A3892,'Tabla de equipos'!$B$3:$D$107,3,FALSE))</f>
        <v/>
      </c>
      <c r="F3892" s="132" t="str">
        <f t="shared" si="64"/>
        <v/>
      </c>
    </row>
    <row r="3893" spans="4:6" x14ac:dyDescent="0.2">
      <c r="D3893" s="130" t="str">
        <f>IF(ISBLANK(A3893),"",VLOOKUP(A3893,'Tabla de equipos'!$B$3:$D$107,3,FALSE))</f>
        <v/>
      </c>
      <c r="F3893" s="132" t="str">
        <f t="shared" si="64"/>
        <v/>
      </c>
    </row>
    <row r="3894" spans="4:6" x14ac:dyDescent="0.2">
      <c r="D3894" s="130" t="str">
        <f>IF(ISBLANK(A3894),"",VLOOKUP(A3894,'Tabla de equipos'!$B$3:$D$107,3,FALSE))</f>
        <v/>
      </c>
      <c r="F3894" s="132" t="str">
        <f t="shared" si="64"/>
        <v/>
      </c>
    </row>
    <row r="3895" spans="4:6" x14ac:dyDescent="0.2">
      <c r="D3895" s="130" t="str">
        <f>IF(ISBLANK(A3895),"",VLOOKUP(A3895,'Tabla de equipos'!$B$3:$D$107,3,FALSE))</f>
        <v/>
      </c>
      <c r="F3895" s="132" t="str">
        <f t="shared" si="64"/>
        <v/>
      </c>
    </row>
    <row r="3896" spans="4:6" x14ac:dyDescent="0.2">
      <c r="D3896" s="130" t="str">
        <f>IF(ISBLANK(A3896),"",VLOOKUP(A3896,'Tabla de equipos'!$B$3:$D$107,3,FALSE))</f>
        <v/>
      </c>
      <c r="F3896" s="132" t="str">
        <f t="shared" si="64"/>
        <v/>
      </c>
    </row>
    <row r="3897" spans="4:6" x14ac:dyDescent="0.2">
      <c r="D3897" s="130" t="str">
        <f>IF(ISBLANK(A3897),"",VLOOKUP(A3897,'Tabla de equipos'!$B$3:$D$107,3,FALSE))</f>
        <v/>
      </c>
      <c r="F3897" s="132" t="str">
        <f t="shared" si="64"/>
        <v/>
      </c>
    </row>
    <row r="3898" spans="4:6" x14ac:dyDescent="0.2">
      <c r="D3898" s="130" t="str">
        <f>IF(ISBLANK(A3898),"",VLOOKUP(A3898,'Tabla de equipos'!$B$3:$D$107,3,FALSE))</f>
        <v/>
      </c>
      <c r="F3898" s="132" t="str">
        <f t="shared" si="64"/>
        <v/>
      </c>
    </row>
    <row r="3899" spans="4:6" x14ac:dyDescent="0.2">
      <c r="D3899" s="130" t="str">
        <f>IF(ISBLANK(A3899),"",VLOOKUP(A3899,'Tabla de equipos'!$B$3:$D$107,3,FALSE))</f>
        <v/>
      </c>
      <c r="F3899" s="132" t="str">
        <f t="shared" si="64"/>
        <v/>
      </c>
    </row>
    <row r="3900" spans="4:6" x14ac:dyDescent="0.2">
      <c r="D3900" s="130" t="str">
        <f>IF(ISBLANK(A3900),"",VLOOKUP(A3900,'Tabla de equipos'!$B$3:$D$107,3,FALSE))</f>
        <v/>
      </c>
      <c r="F3900" s="132" t="str">
        <f t="shared" si="64"/>
        <v/>
      </c>
    </row>
    <row r="3901" spans="4:6" x14ac:dyDescent="0.2">
      <c r="D3901" s="130" t="str">
        <f>IF(ISBLANK(A3901),"",VLOOKUP(A3901,'Tabla de equipos'!$B$3:$D$107,3,FALSE))</f>
        <v/>
      </c>
      <c r="F3901" s="132" t="str">
        <f t="shared" si="64"/>
        <v/>
      </c>
    </row>
    <row r="3902" spans="4:6" x14ac:dyDescent="0.2">
      <c r="D3902" s="130" t="str">
        <f>IF(ISBLANK(A3902),"",VLOOKUP(A3902,'Tabla de equipos'!$B$3:$D$107,3,FALSE))</f>
        <v/>
      </c>
      <c r="F3902" s="132" t="str">
        <f t="shared" si="64"/>
        <v/>
      </c>
    </row>
    <row r="3903" spans="4:6" x14ac:dyDescent="0.2">
      <c r="D3903" s="130" t="str">
        <f>IF(ISBLANK(A3903),"",VLOOKUP(A3903,'Tabla de equipos'!$B$3:$D$107,3,FALSE))</f>
        <v/>
      </c>
      <c r="F3903" s="132" t="str">
        <f t="shared" si="64"/>
        <v/>
      </c>
    </row>
    <row r="3904" spans="4:6" x14ac:dyDescent="0.2">
      <c r="D3904" s="130" t="str">
        <f>IF(ISBLANK(A3904),"",VLOOKUP(A3904,'Tabla de equipos'!$B$3:$D$107,3,FALSE))</f>
        <v/>
      </c>
      <c r="F3904" s="132" t="str">
        <f t="shared" si="64"/>
        <v/>
      </c>
    </row>
    <row r="3905" spans="4:6" x14ac:dyDescent="0.2">
      <c r="D3905" s="130" t="str">
        <f>IF(ISBLANK(A3905),"",VLOOKUP(A3905,'Tabla de equipos'!$B$3:$D$107,3,FALSE))</f>
        <v/>
      </c>
      <c r="F3905" s="132" t="str">
        <f t="shared" si="64"/>
        <v/>
      </c>
    </row>
    <row r="3906" spans="4:6" x14ac:dyDescent="0.2">
      <c r="D3906" s="130" t="str">
        <f>IF(ISBLANK(A3906),"",VLOOKUP(A3906,'Tabla de equipos'!$B$3:$D$107,3,FALSE))</f>
        <v/>
      </c>
      <c r="F3906" s="132" t="str">
        <f t="shared" si="64"/>
        <v/>
      </c>
    </row>
    <row r="3907" spans="4:6" x14ac:dyDescent="0.2">
      <c r="D3907" s="130" t="str">
        <f>IF(ISBLANK(A3907),"",VLOOKUP(A3907,'Tabla de equipos'!$B$3:$D$107,3,FALSE))</f>
        <v/>
      </c>
      <c r="F3907" s="132" t="str">
        <f t="shared" si="64"/>
        <v/>
      </c>
    </row>
    <row r="3908" spans="4:6" x14ac:dyDescent="0.2">
      <c r="D3908" s="130" t="str">
        <f>IF(ISBLANK(A3908),"",VLOOKUP(A3908,'Tabla de equipos'!$B$3:$D$107,3,FALSE))</f>
        <v/>
      </c>
      <c r="F3908" s="132" t="str">
        <f t="shared" si="64"/>
        <v/>
      </c>
    </row>
    <row r="3909" spans="4:6" x14ac:dyDescent="0.2">
      <c r="D3909" s="130" t="str">
        <f>IF(ISBLANK(A3909),"",VLOOKUP(A3909,'Tabla de equipos'!$B$3:$D$107,3,FALSE))</f>
        <v/>
      </c>
      <c r="F3909" s="132" t="str">
        <f t="shared" si="64"/>
        <v/>
      </c>
    </row>
    <row r="3910" spans="4:6" x14ac:dyDescent="0.2">
      <c r="D3910" s="130" t="str">
        <f>IF(ISBLANK(A3910),"",VLOOKUP(A3910,'Tabla de equipos'!$B$3:$D$107,3,FALSE))</f>
        <v/>
      </c>
      <c r="F3910" s="132" t="str">
        <f t="shared" si="64"/>
        <v/>
      </c>
    </row>
    <row r="3911" spans="4:6" x14ac:dyDescent="0.2">
      <c r="D3911" s="130" t="str">
        <f>IF(ISBLANK(A3911),"",VLOOKUP(A3911,'Tabla de equipos'!$B$3:$D$107,3,FALSE))</f>
        <v/>
      </c>
      <c r="F3911" s="132" t="str">
        <f t="shared" si="64"/>
        <v/>
      </c>
    </row>
    <row r="3912" spans="4:6" x14ac:dyDescent="0.2">
      <c r="D3912" s="130" t="str">
        <f>IF(ISBLANK(A3912),"",VLOOKUP(A3912,'Tabla de equipos'!$B$3:$D$107,3,FALSE))</f>
        <v/>
      </c>
      <c r="F3912" s="132" t="str">
        <f t="shared" si="64"/>
        <v/>
      </c>
    </row>
    <row r="3913" spans="4:6" x14ac:dyDescent="0.2">
      <c r="D3913" s="130" t="str">
        <f>IF(ISBLANK(A3913),"",VLOOKUP(A3913,'Tabla de equipos'!$B$3:$D$107,3,FALSE))</f>
        <v/>
      </c>
      <c r="F3913" s="132" t="str">
        <f t="shared" si="64"/>
        <v/>
      </c>
    </row>
    <row r="3914" spans="4:6" x14ac:dyDescent="0.2">
      <c r="D3914" s="130" t="str">
        <f>IF(ISBLANK(A3914),"",VLOOKUP(A3914,'Tabla de equipos'!$B$3:$D$107,3,FALSE))</f>
        <v/>
      </c>
      <c r="F3914" s="132" t="str">
        <f t="shared" si="64"/>
        <v/>
      </c>
    </row>
    <row r="3915" spans="4:6" x14ac:dyDescent="0.2">
      <c r="D3915" s="130" t="str">
        <f>IF(ISBLANK(A3915),"",VLOOKUP(A3915,'Tabla de equipos'!$B$3:$D$107,3,FALSE))</f>
        <v/>
      </c>
      <c r="F3915" s="132" t="str">
        <f t="shared" si="64"/>
        <v/>
      </c>
    </row>
    <row r="3916" spans="4:6" x14ac:dyDescent="0.2">
      <c r="D3916" s="130" t="str">
        <f>IF(ISBLANK(A3916),"",VLOOKUP(A3916,'Tabla de equipos'!$B$3:$D$107,3,FALSE))</f>
        <v/>
      </c>
      <c r="F3916" s="132" t="str">
        <f t="shared" si="64"/>
        <v/>
      </c>
    </row>
    <row r="3917" spans="4:6" x14ac:dyDescent="0.2">
      <c r="D3917" s="130" t="str">
        <f>IF(ISBLANK(A3917),"",VLOOKUP(A3917,'Tabla de equipos'!$B$3:$D$107,3,FALSE))</f>
        <v/>
      </c>
      <c r="F3917" s="132" t="str">
        <f t="shared" si="64"/>
        <v/>
      </c>
    </row>
    <row r="3918" spans="4:6" x14ac:dyDescent="0.2">
      <c r="D3918" s="130" t="str">
        <f>IF(ISBLANK(A3918),"",VLOOKUP(A3918,'Tabla de equipos'!$B$3:$D$107,3,FALSE))</f>
        <v/>
      </c>
      <c r="F3918" s="132" t="str">
        <f t="shared" si="64"/>
        <v/>
      </c>
    </row>
    <row r="3919" spans="4:6" x14ac:dyDescent="0.2">
      <c r="D3919" s="130" t="str">
        <f>IF(ISBLANK(A3919),"",VLOOKUP(A3919,'Tabla de equipos'!$B$3:$D$107,3,FALSE))</f>
        <v/>
      </c>
      <c r="F3919" s="132" t="str">
        <f t="shared" si="64"/>
        <v/>
      </c>
    </row>
    <row r="3920" spans="4:6" x14ac:dyDescent="0.2">
      <c r="D3920" s="130" t="str">
        <f>IF(ISBLANK(A3920),"",VLOOKUP(A3920,'Tabla de equipos'!$B$3:$D$107,3,FALSE))</f>
        <v/>
      </c>
      <c r="F3920" s="132" t="str">
        <f t="shared" si="64"/>
        <v/>
      </c>
    </row>
    <row r="3921" spans="4:6" x14ac:dyDescent="0.2">
      <c r="D3921" s="130" t="str">
        <f>IF(ISBLANK(A3921),"",VLOOKUP(A3921,'Tabla de equipos'!$B$3:$D$107,3,FALSE))</f>
        <v/>
      </c>
      <c r="F3921" s="132" t="str">
        <f t="shared" si="64"/>
        <v/>
      </c>
    </row>
    <row r="3922" spans="4:6" x14ac:dyDescent="0.2">
      <c r="D3922" s="130" t="str">
        <f>IF(ISBLANK(A3922),"",VLOOKUP(A3922,'Tabla de equipos'!$B$3:$D$107,3,FALSE))</f>
        <v/>
      </c>
      <c r="F3922" s="132" t="str">
        <f t="shared" si="64"/>
        <v/>
      </c>
    </row>
    <row r="3923" spans="4:6" x14ac:dyDescent="0.2">
      <c r="D3923" s="130" t="str">
        <f>IF(ISBLANK(A3923),"",VLOOKUP(A3923,'Tabla de equipos'!$B$3:$D$107,3,FALSE))</f>
        <v/>
      </c>
      <c r="F3923" s="132" t="str">
        <f t="shared" si="64"/>
        <v/>
      </c>
    </row>
    <row r="3924" spans="4:6" x14ac:dyDescent="0.2">
      <c r="D3924" s="130" t="str">
        <f>IF(ISBLANK(A3924),"",VLOOKUP(A3924,'Tabla de equipos'!$B$3:$D$107,3,FALSE))</f>
        <v/>
      </c>
      <c r="F3924" s="132" t="str">
        <f t="shared" si="64"/>
        <v/>
      </c>
    </row>
    <row r="3925" spans="4:6" x14ac:dyDescent="0.2">
      <c r="D3925" s="130" t="str">
        <f>IF(ISBLANK(A3925),"",VLOOKUP(A3925,'Tabla de equipos'!$B$3:$D$107,3,FALSE))</f>
        <v/>
      </c>
      <c r="F3925" s="132" t="str">
        <f t="shared" si="64"/>
        <v/>
      </c>
    </row>
    <row r="3926" spans="4:6" x14ac:dyDescent="0.2">
      <c r="D3926" s="130" t="str">
        <f>IF(ISBLANK(A3926),"",VLOOKUP(A3926,'Tabla de equipos'!$B$3:$D$107,3,FALSE))</f>
        <v/>
      </c>
      <c r="F3926" s="132" t="str">
        <f t="shared" si="64"/>
        <v/>
      </c>
    </row>
    <row r="3927" spans="4:6" x14ac:dyDescent="0.2">
      <c r="D3927" s="130" t="str">
        <f>IF(ISBLANK(A3927),"",VLOOKUP(A3927,'Tabla de equipos'!$B$3:$D$107,3,FALSE))</f>
        <v/>
      </c>
      <c r="F3927" s="132" t="str">
        <f t="shared" si="64"/>
        <v/>
      </c>
    </row>
    <row r="3928" spans="4:6" x14ac:dyDescent="0.2">
      <c r="D3928" s="130" t="str">
        <f>IF(ISBLANK(A3928),"",VLOOKUP(A3928,'Tabla de equipos'!$B$3:$D$107,3,FALSE))</f>
        <v/>
      </c>
      <c r="F3928" s="132" t="str">
        <f t="shared" si="64"/>
        <v/>
      </c>
    </row>
    <row r="3929" spans="4:6" x14ac:dyDescent="0.2">
      <c r="D3929" s="130" t="str">
        <f>IF(ISBLANK(A3929),"",VLOOKUP(A3929,'Tabla de equipos'!$B$3:$D$107,3,FALSE))</f>
        <v/>
      </c>
      <c r="F3929" s="132" t="str">
        <f t="shared" si="64"/>
        <v/>
      </c>
    </row>
    <row r="3930" spans="4:6" x14ac:dyDescent="0.2">
      <c r="D3930" s="130" t="str">
        <f>IF(ISBLANK(A3930),"",VLOOKUP(A3930,'Tabla de equipos'!$B$3:$D$107,3,FALSE))</f>
        <v/>
      </c>
      <c r="F3930" s="132" t="str">
        <f t="shared" si="64"/>
        <v/>
      </c>
    </row>
    <row r="3931" spans="4:6" x14ac:dyDescent="0.2">
      <c r="D3931" s="130" t="str">
        <f>IF(ISBLANK(A3931),"",VLOOKUP(A3931,'Tabla de equipos'!$B$3:$D$107,3,FALSE))</f>
        <v/>
      </c>
      <c r="F3931" s="132" t="str">
        <f t="shared" si="64"/>
        <v/>
      </c>
    </row>
    <row r="3932" spans="4:6" x14ac:dyDescent="0.2">
      <c r="D3932" s="130" t="str">
        <f>IF(ISBLANK(A3932),"",VLOOKUP(A3932,'Tabla de equipos'!$B$3:$D$107,3,FALSE))</f>
        <v/>
      </c>
      <c r="F3932" s="132" t="str">
        <f t="shared" si="64"/>
        <v/>
      </c>
    </row>
    <row r="3933" spans="4:6" x14ac:dyDescent="0.2">
      <c r="D3933" s="130" t="str">
        <f>IF(ISBLANK(A3933),"",VLOOKUP(A3933,'Tabla de equipos'!$B$3:$D$107,3,FALSE))</f>
        <v/>
      </c>
      <c r="F3933" s="132" t="str">
        <f t="shared" si="64"/>
        <v/>
      </c>
    </row>
    <row r="3934" spans="4:6" x14ac:dyDescent="0.2">
      <c r="D3934" s="130" t="str">
        <f>IF(ISBLANK(A3934),"",VLOOKUP(A3934,'Tabla de equipos'!$B$3:$D$107,3,FALSE))</f>
        <v/>
      </c>
      <c r="F3934" s="132" t="str">
        <f t="shared" si="64"/>
        <v/>
      </c>
    </row>
    <row r="3935" spans="4:6" x14ac:dyDescent="0.2">
      <c r="D3935" s="130" t="str">
        <f>IF(ISBLANK(A3935),"",VLOOKUP(A3935,'Tabla de equipos'!$B$3:$D$107,3,FALSE))</f>
        <v/>
      </c>
      <c r="F3935" s="132" t="str">
        <f t="shared" si="64"/>
        <v/>
      </c>
    </row>
    <row r="3936" spans="4:6" x14ac:dyDescent="0.2">
      <c r="D3936" s="130" t="str">
        <f>IF(ISBLANK(A3936),"",VLOOKUP(A3936,'Tabla de equipos'!$B$3:$D$107,3,FALSE))</f>
        <v/>
      </c>
      <c r="F3936" s="132" t="str">
        <f t="shared" si="64"/>
        <v/>
      </c>
    </row>
    <row r="3937" spans="4:6" x14ac:dyDescent="0.2">
      <c r="D3937" s="130" t="str">
        <f>IF(ISBLANK(A3937),"",VLOOKUP(A3937,'Tabla de equipos'!$B$3:$D$107,3,FALSE))</f>
        <v/>
      </c>
      <c r="F3937" s="132" t="str">
        <f t="shared" si="64"/>
        <v/>
      </c>
    </row>
    <row r="3938" spans="4:6" x14ac:dyDescent="0.2">
      <c r="D3938" s="130" t="str">
        <f>IF(ISBLANK(A3938),"",VLOOKUP(A3938,'Tabla de equipos'!$B$3:$D$107,3,FALSE))</f>
        <v/>
      </c>
      <c r="F3938" s="132" t="str">
        <f t="shared" si="64"/>
        <v/>
      </c>
    </row>
    <row r="3939" spans="4:6" x14ac:dyDescent="0.2">
      <c r="D3939" s="130" t="str">
        <f>IF(ISBLANK(A3939),"",VLOOKUP(A3939,'Tabla de equipos'!$B$3:$D$107,3,FALSE))</f>
        <v/>
      </c>
      <c r="F3939" s="132" t="str">
        <f t="shared" si="64"/>
        <v/>
      </c>
    </row>
    <row r="3940" spans="4:6" x14ac:dyDescent="0.2">
      <c r="D3940" s="130" t="str">
        <f>IF(ISBLANK(A3940),"",VLOOKUP(A3940,'Tabla de equipos'!$B$3:$D$107,3,FALSE))</f>
        <v/>
      </c>
      <c r="F3940" s="132" t="str">
        <f t="shared" si="64"/>
        <v/>
      </c>
    </row>
    <row r="3941" spans="4:6" x14ac:dyDescent="0.2">
      <c r="D3941" s="130" t="str">
        <f>IF(ISBLANK(A3941),"",VLOOKUP(A3941,'Tabla de equipos'!$B$3:$D$107,3,FALSE))</f>
        <v/>
      </c>
      <c r="F3941" s="132" t="str">
        <f t="shared" si="64"/>
        <v/>
      </c>
    </row>
    <row r="3942" spans="4:6" x14ac:dyDescent="0.2">
      <c r="D3942" s="130" t="str">
        <f>IF(ISBLANK(A3942),"",VLOOKUP(A3942,'Tabla de equipos'!$B$3:$D$107,3,FALSE))</f>
        <v/>
      </c>
      <c r="F3942" s="132" t="str">
        <f t="shared" si="64"/>
        <v/>
      </c>
    </row>
    <row r="3943" spans="4:6" x14ac:dyDescent="0.2">
      <c r="D3943" s="130" t="str">
        <f>IF(ISBLANK(A3943),"",VLOOKUP(A3943,'Tabla de equipos'!$B$3:$D$107,3,FALSE))</f>
        <v/>
      </c>
      <c r="F3943" s="132" t="str">
        <f t="shared" si="64"/>
        <v/>
      </c>
    </row>
    <row r="3944" spans="4:6" x14ac:dyDescent="0.2">
      <c r="D3944" s="130" t="str">
        <f>IF(ISBLANK(A3944),"",VLOOKUP(A3944,'Tabla de equipos'!$B$3:$D$107,3,FALSE))</f>
        <v/>
      </c>
      <c r="F3944" s="132" t="str">
        <f t="shared" si="64"/>
        <v/>
      </c>
    </row>
    <row r="3945" spans="4:6" x14ac:dyDescent="0.2">
      <c r="D3945" s="130" t="str">
        <f>IF(ISBLANK(A3945),"",VLOOKUP(A3945,'Tabla de equipos'!$B$3:$D$107,3,FALSE))</f>
        <v/>
      </c>
      <c r="F3945" s="132" t="str">
        <f t="shared" ref="F3945:F4000" si="65">IF(AND(E3945="",A3945=""),"",IF(AND(A3945&lt;&gt;"",E3945=""),"Falta incluir unidades",IF(AND(A3945&lt;&gt;"",E3945&gt;0),"","Falta elegir equipo/soporte")))</f>
        <v/>
      </c>
    </row>
    <row r="3946" spans="4:6" x14ac:dyDescent="0.2">
      <c r="D3946" s="130" t="str">
        <f>IF(ISBLANK(A3946),"",VLOOKUP(A3946,'Tabla de equipos'!$B$3:$D$107,3,FALSE))</f>
        <v/>
      </c>
      <c r="F3946" s="132" t="str">
        <f t="shared" si="65"/>
        <v/>
      </c>
    </row>
    <row r="3947" spans="4:6" x14ac:dyDescent="0.2">
      <c r="D3947" s="130" t="str">
        <f>IF(ISBLANK(A3947),"",VLOOKUP(A3947,'Tabla de equipos'!$B$3:$D$107,3,FALSE))</f>
        <v/>
      </c>
      <c r="F3947" s="132" t="str">
        <f t="shared" si="65"/>
        <v/>
      </c>
    </row>
    <row r="3948" spans="4:6" x14ac:dyDescent="0.2">
      <c r="D3948" s="130" t="str">
        <f>IF(ISBLANK(A3948),"",VLOOKUP(A3948,'Tabla de equipos'!$B$3:$D$107,3,FALSE))</f>
        <v/>
      </c>
      <c r="F3948" s="132" t="str">
        <f t="shared" si="65"/>
        <v/>
      </c>
    </row>
    <row r="3949" spans="4:6" x14ac:dyDescent="0.2">
      <c r="D3949" s="130" t="str">
        <f>IF(ISBLANK(A3949),"",VLOOKUP(A3949,'Tabla de equipos'!$B$3:$D$107,3,FALSE))</f>
        <v/>
      </c>
      <c r="F3949" s="132" t="str">
        <f t="shared" si="65"/>
        <v/>
      </c>
    </row>
    <row r="3950" spans="4:6" x14ac:dyDescent="0.2">
      <c r="D3950" s="130" t="str">
        <f>IF(ISBLANK(A3950),"",VLOOKUP(A3950,'Tabla de equipos'!$B$3:$D$107,3,FALSE))</f>
        <v/>
      </c>
      <c r="F3950" s="132" t="str">
        <f t="shared" si="65"/>
        <v/>
      </c>
    </row>
    <row r="3951" spans="4:6" x14ac:dyDescent="0.2">
      <c r="D3951" s="130" t="str">
        <f>IF(ISBLANK(A3951),"",VLOOKUP(A3951,'Tabla de equipos'!$B$3:$D$107,3,FALSE))</f>
        <v/>
      </c>
      <c r="F3951" s="132" t="str">
        <f t="shared" si="65"/>
        <v/>
      </c>
    </row>
    <row r="3952" spans="4:6" x14ac:dyDescent="0.2">
      <c r="D3952" s="130" t="str">
        <f>IF(ISBLANK(A3952),"",VLOOKUP(A3952,'Tabla de equipos'!$B$3:$D$107,3,FALSE))</f>
        <v/>
      </c>
      <c r="F3952" s="132" t="str">
        <f t="shared" si="65"/>
        <v/>
      </c>
    </row>
    <row r="3953" spans="4:6" x14ac:dyDescent="0.2">
      <c r="D3953" s="130" t="str">
        <f>IF(ISBLANK(A3953),"",VLOOKUP(A3953,'Tabla de equipos'!$B$3:$D$107,3,FALSE))</f>
        <v/>
      </c>
      <c r="F3953" s="132" t="str">
        <f t="shared" si="65"/>
        <v/>
      </c>
    </row>
    <row r="3954" spans="4:6" x14ac:dyDescent="0.2">
      <c r="D3954" s="130" t="str">
        <f>IF(ISBLANK(A3954),"",VLOOKUP(A3954,'Tabla de equipos'!$B$3:$D$107,3,FALSE))</f>
        <v/>
      </c>
      <c r="F3954" s="132" t="str">
        <f t="shared" si="65"/>
        <v/>
      </c>
    </row>
    <row r="3955" spans="4:6" x14ac:dyDescent="0.2">
      <c r="D3955" s="130" t="str">
        <f>IF(ISBLANK(A3955),"",VLOOKUP(A3955,'Tabla de equipos'!$B$3:$D$107,3,FALSE))</f>
        <v/>
      </c>
      <c r="F3955" s="132" t="str">
        <f t="shared" si="65"/>
        <v/>
      </c>
    </row>
    <row r="3956" spans="4:6" x14ac:dyDescent="0.2">
      <c r="D3956" s="130" t="str">
        <f>IF(ISBLANK(A3956),"",VLOOKUP(A3956,'Tabla de equipos'!$B$3:$D$107,3,FALSE))</f>
        <v/>
      </c>
      <c r="F3956" s="132" t="str">
        <f t="shared" si="65"/>
        <v/>
      </c>
    </row>
    <row r="3957" spans="4:6" x14ac:dyDescent="0.2">
      <c r="D3957" s="130" t="str">
        <f>IF(ISBLANK(A3957),"",VLOOKUP(A3957,'Tabla de equipos'!$B$3:$D$107,3,FALSE))</f>
        <v/>
      </c>
      <c r="F3957" s="132" t="str">
        <f t="shared" si="65"/>
        <v/>
      </c>
    </row>
    <row r="3958" spans="4:6" x14ac:dyDescent="0.2">
      <c r="D3958" s="130" t="str">
        <f>IF(ISBLANK(A3958),"",VLOOKUP(A3958,'Tabla de equipos'!$B$3:$D$107,3,FALSE))</f>
        <v/>
      </c>
      <c r="F3958" s="132" t="str">
        <f t="shared" si="65"/>
        <v/>
      </c>
    </row>
    <row r="3959" spans="4:6" x14ac:dyDescent="0.2">
      <c r="D3959" s="130" t="str">
        <f>IF(ISBLANK(A3959),"",VLOOKUP(A3959,'Tabla de equipos'!$B$3:$D$107,3,FALSE))</f>
        <v/>
      </c>
      <c r="F3959" s="132" t="str">
        <f t="shared" si="65"/>
        <v/>
      </c>
    </row>
    <row r="3960" spans="4:6" x14ac:dyDescent="0.2">
      <c r="D3960" s="130" t="str">
        <f>IF(ISBLANK(A3960),"",VLOOKUP(A3960,'Tabla de equipos'!$B$3:$D$107,3,FALSE))</f>
        <v/>
      </c>
      <c r="F3960" s="132" t="str">
        <f t="shared" si="65"/>
        <v/>
      </c>
    </row>
    <row r="3961" spans="4:6" x14ac:dyDescent="0.2">
      <c r="D3961" s="130" t="str">
        <f>IF(ISBLANK(A3961),"",VLOOKUP(A3961,'Tabla de equipos'!$B$3:$D$107,3,FALSE))</f>
        <v/>
      </c>
      <c r="F3961" s="132" t="str">
        <f t="shared" si="65"/>
        <v/>
      </c>
    </row>
    <row r="3962" spans="4:6" x14ac:dyDescent="0.2">
      <c r="D3962" s="130" t="str">
        <f>IF(ISBLANK(A3962),"",VLOOKUP(A3962,'Tabla de equipos'!$B$3:$D$107,3,FALSE))</f>
        <v/>
      </c>
      <c r="F3962" s="132" t="str">
        <f t="shared" si="65"/>
        <v/>
      </c>
    </row>
    <row r="3963" spans="4:6" x14ac:dyDescent="0.2">
      <c r="D3963" s="130" t="str">
        <f>IF(ISBLANK(A3963),"",VLOOKUP(A3963,'Tabla de equipos'!$B$3:$D$107,3,FALSE))</f>
        <v/>
      </c>
      <c r="F3963" s="132" t="str">
        <f t="shared" si="65"/>
        <v/>
      </c>
    </row>
    <row r="3964" spans="4:6" x14ac:dyDescent="0.2">
      <c r="D3964" s="130" t="str">
        <f>IF(ISBLANK(A3964),"",VLOOKUP(A3964,'Tabla de equipos'!$B$3:$D$107,3,FALSE))</f>
        <v/>
      </c>
      <c r="F3964" s="132" t="str">
        <f t="shared" si="65"/>
        <v/>
      </c>
    </row>
    <row r="3965" spans="4:6" x14ac:dyDescent="0.2">
      <c r="D3965" s="130" t="str">
        <f>IF(ISBLANK(A3965),"",VLOOKUP(A3965,'Tabla de equipos'!$B$3:$D$107,3,FALSE))</f>
        <v/>
      </c>
      <c r="F3965" s="132" t="str">
        <f t="shared" si="65"/>
        <v/>
      </c>
    </row>
    <row r="3966" spans="4:6" x14ac:dyDescent="0.2">
      <c r="D3966" s="130" t="str">
        <f>IF(ISBLANK(A3966),"",VLOOKUP(A3966,'Tabla de equipos'!$B$3:$D$107,3,FALSE))</f>
        <v/>
      </c>
      <c r="F3966" s="132" t="str">
        <f t="shared" si="65"/>
        <v/>
      </c>
    </row>
    <row r="3967" spans="4:6" x14ac:dyDescent="0.2">
      <c r="D3967" s="130" t="str">
        <f>IF(ISBLANK(A3967),"",VLOOKUP(A3967,'Tabla de equipos'!$B$3:$D$107,3,FALSE))</f>
        <v/>
      </c>
      <c r="F3967" s="132" t="str">
        <f t="shared" si="65"/>
        <v/>
      </c>
    </row>
    <row r="3968" spans="4:6" x14ac:dyDescent="0.2">
      <c r="D3968" s="130" t="str">
        <f>IF(ISBLANK(A3968),"",VLOOKUP(A3968,'Tabla de equipos'!$B$3:$D$107,3,FALSE))</f>
        <v/>
      </c>
      <c r="F3968" s="132" t="str">
        <f t="shared" si="65"/>
        <v/>
      </c>
    </row>
    <row r="3969" spans="4:6" x14ac:dyDescent="0.2">
      <c r="D3969" s="130" t="str">
        <f>IF(ISBLANK(A3969),"",VLOOKUP(A3969,'Tabla de equipos'!$B$3:$D$107,3,FALSE))</f>
        <v/>
      </c>
      <c r="F3969" s="132" t="str">
        <f t="shared" si="65"/>
        <v/>
      </c>
    </row>
    <row r="3970" spans="4:6" x14ac:dyDescent="0.2">
      <c r="D3970" s="130" t="str">
        <f>IF(ISBLANK(A3970),"",VLOOKUP(A3970,'Tabla de equipos'!$B$3:$D$107,3,FALSE))</f>
        <v/>
      </c>
      <c r="F3970" s="132" t="str">
        <f t="shared" si="65"/>
        <v/>
      </c>
    </row>
    <row r="3971" spans="4:6" x14ac:dyDescent="0.2">
      <c r="D3971" s="130" t="str">
        <f>IF(ISBLANK(A3971),"",VLOOKUP(A3971,'Tabla de equipos'!$B$3:$D$107,3,FALSE))</f>
        <v/>
      </c>
      <c r="F3971" s="132" t="str">
        <f t="shared" si="65"/>
        <v/>
      </c>
    </row>
    <row r="3972" spans="4:6" x14ac:dyDescent="0.2">
      <c r="D3972" s="130" t="str">
        <f>IF(ISBLANK(A3972),"",VLOOKUP(A3972,'Tabla de equipos'!$B$3:$D$107,3,FALSE))</f>
        <v/>
      </c>
      <c r="F3972" s="132" t="str">
        <f t="shared" si="65"/>
        <v/>
      </c>
    </row>
    <row r="3973" spans="4:6" x14ac:dyDescent="0.2">
      <c r="D3973" s="130" t="str">
        <f>IF(ISBLANK(A3973),"",VLOOKUP(A3973,'Tabla de equipos'!$B$3:$D$107,3,FALSE))</f>
        <v/>
      </c>
      <c r="F3973" s="132" t="str">
        <f t="shared" si="65"/>
        <v/>
      </c>
    </row>
    <row r="3974" spans="4:6" x14ac:dyDescent="0.2">
      <c r="D3974" s="130" t="str">
        <f>IF(ISBLANK(A3974),"",VLOOKUP(A3974,'Tabla de equipos'!$B$3:$D$107,3,FALSE))</f>
        <v/>
      </c>
      <c r="F3974" s="132" t="str">
        <f t="shared" si="65"/>
        <v/>
      </c>
    </row>
    <row r="3975" spans="4:6" x14ac:dyDescent="0.2">
      <c r="D3975" s="130" t="str">
        <f>IF(ISBLANK(A3975),"",VLOOKUP(A3975,'Tabla de equipos'!$B$3:$D$107,3,FALSE))</f>
        <v/>
      </c>
      <c r="F3975" s="132" t="str">
        <f t="shared" si="65"/>
        <v/>
      </c>
    </row>
    <row r="3976" spans="4:6" x14ac:dyDescent="0.2">
      <c r="D3976" s="130" t="str">
        <f>IF(ISBLANK(A3976),"",VLOOKUP(A3976,'Tabla de equipos'!$B$3:$D$107,3,FALSE))</f>
        <v/>
      </c>
      <c r="F3976" s="132" t="str">
        <f t="shared" si="65"/>
        <v/>
      </c>
    </row>
    <row r="3977" spans="4:6" x14ac:dyDescent="0.2">
      <c r="D3977" s="130" t="str">
        <f>IF(ISBLANK(A3977),"",VLOOKUP(A3977,'Tabla de equipos'!$B$3:$D$107,3,FALSE))</f>
        <v/>
      </c>
      <c r="F3977" s="132" t="str">
        <f t="shared" si="65"/>
        <v/>
      </c>
    </row>
    <row r="3978" spans="4:6" x14ac:dyDescent="0.2">
      <c r="D3978" s="130" t="str">
        <f>IF(ISBLANK(A3978),"",VLOOKUP(A3978,'Tabla de equipos'!$B$3:$D$107,3,FALSE))</f>
        <v/>
      </c>
      <c r="F3978" s="132" t="str">
        <f t="shared" si="65"/>
        <v/>
      </c>
    </row>
    <row r="3979" spans="4:6" x14ac:dyDescent="0.2">
      <c r="D3979" s="130" t="str">
        <f>IF(ISBLANK(A3979),"",VLOOKUP(A3979,'Tabla de equipos'!$B$3:$D$107,3,FALSE))</f>
        <v/>
      </c>
      <c r="F3979" s="132" t="str">
        <f t="shared" si="65"/>
        <v/>
      </c>
    </row>
    <row r="3980" spans="4:6" x14ac:dyDescent="0.2">
      <c r="D3980" s="130" t="str">
        <f>IF(ISBLANK(A3980),"",VLOOKUP(A3980,'Tabla de equipos'!$B$3:$D$107,3,FALSE))</f>
        <v/>
      </c>
      <c r="F3980" s="132" t="str">
        <f t="shared" si="65"/>
        <v/>
      </c>
    </row>
    <row r="3981" spans="4:6" x14ac:dyDescent="0.2">
      <c r="D3981" s="130" t="str">
        <f>IF(ISBLANK(A3981),"",VLOOKUP(A3981,'Tabla de equipos'!$B$3:$D$107,3,FALSE))</f>
        <v/>
      </c>
      <c r="F3981" s="132" t="str">
        <f t="shared" si="65"/>
        <v/>
      </c>
    </row>
    <row r="3982" spans="4:6" x14ac:dyDescent="0.2">
      <c r="D3982" s="130" t="str">
        <f>IF(ISBLANK(A3982),"",VLOOKUP(A3982,'Tabla de equipos'!$B$3:$D$107,3,FALSE))</f>
        <v/>
      </c>
      <c r="F3982" s="132" t="str">
        <f t="shared" si="65"/>
        <v/>
      </c>
    </row>
    <row r="3983" spans="4:6" x14ac:dyDescent="0.2">
      <c r="D3983" s="130" t="str">
        <f>IF(ISBLANK(A3983),"",VLOOKUP(A3983,'Tabla de equipos'!$B$3:$D$107,3,FALSE))</f>
        <v/>
      </c>
      <c r="F3983" s="132" t="str">
        <f t="shared" si="65"/>
        <v/>
      </c>
    </row>
    <row r="3984" spans="4:6" x14ac:dyDescent="0.2">
      <c r="D3984" s="130" t="str">
        <f>IF(ISBLANK(A3984),"",VLOOKUP(A3984,'Tabla de equipos'!$B$3:$D$107,3,FALSE))</f>
        <v/>
      </c>
      <c r="F3984" s="132" t="str">
        <f t="shared" si="65"/>
        <v/>
      </c>
    </row>
    <row r="3985" spans="4:6" x14ac:dyDescent="0.2">
      <c r="D3985" s="130" t="str">
        <f>IF(ISBLANK(A3985),"",VLOOKUP(A3985,'Tabla de equipos'!$B$3:$D$107,3,FALSE))</f>
        <v/>
      </c>
      <c r="F3985" s="132" t="str">
        <f t="shared" si="65"/>
        <v/>
      </c>
    </row>
    <row r="3986" spans="4:6" x14ac:dyDescent="0.2">
      <c r="D3986" s="130" t="str">
        <f>IF(ISBLANK(A3986),"",VLOOKUP(A3986,'Tabla de equipos'!$B$3:$D$107,3,FALSE))</f>
        <v/>
      </c>
      <c r="F3986" s="132" t="str">
        <f t="shared" si="65"/>
        <v/>
      </c>
    </row>
    <row r="3987" spans="4:6" x14ac:dyDescent="0.2">
      <c r="D3987" s="130" t="str">
        <f>IF(ISBLANK(A3987),"",VLOOKUP(A3987,'Tabla de equipos'!$B$3:$D$107,3,FALSE))</f>
        <v/>
      </c>
      <c r="F3987" s="132" t="str">
        <f t="shared" si="65"/>
        <v/>
      </c>
    </row>
    <row r="3988" spans="4:6" x14ac:dyDescent="0.2">
      <c r="D3988" s="130" t="str">
        <f>IF(ISBLANK(A3988),"",VLOOKUP(A3988,'Tabla de equipos'!$B$3:$D$107,3,FALSE))</f>
        <v/>
      </c>
      <c r="F3988" s="132" t="str">
        <f t="shared" si="65"/>
        <v/>
      </c>
    </row>
    <row r="3989" spans="4:6" x14ac:dyDescent="0.2">
      <c r="D3989" s="130" t="str">
        <f>IF(ISBLANK(A3989),"",VLOOKUP(A3989,'Tabla de equipos'!$B$3:$D$107,3,FALSE))</f>
        <v/>
      </c>
      <c r="F3989" s="132" t="str">
        <f t="shared" si="65"/>
        <v/>
      </c>
    </row>
    <row r="3990" spans="4:6" x14ac:dyDescent="0.2">
      <c r="D3990" s="130" t="str">
        <f>IF(ISBLANK(A3990),"",VLOOKUP(A3990,'Tabla de equipos'!$B$3:$D$107,3,FALSE))</f>
        <v/>
      </c>
      <c r="F3990" s="132" t="str">
        <f t="shared" si="65"/>
        <v/>
      </c>
    </row>
    <row r="3991" spans="4:6" x14ac:dyDescent="0.2">
      <c r="D3991" s="130" t="str">
        <f>IF(ISBLANK(A3991),"",VLOOKUP(A3991,'Tabla de equipos'!$B$3:$D$107,3,FALSE))</f>
        <v/>
      </c>
      <c r="F3991" s="132" t="str">
        <f t="shared" si="65"/>
        <v/>
      </c>
    </row>
    <row r="3992" spans="4:6" x14ac:dyDescent="0.2">
      <c r="D3992" s="130" t="str">
        <f>IF(ISBLANK(A3992),"",VLOOKUP(A3992,'Tabla de equipos'!$B$3:$D$107,3,FALSE))</f>
        <v/>
      </c>
      <c r="F3992" s="132" t="str">
        <f t="shared" si="65"/>
        <v/>
      </c>
    </row>
    <row r="3993" spans="4:6" x14ac:dyDescent="0.2">
      <c r="D3993" s="130" t="str">
        <f>IF(ISBLANK(A3993),"",VLOOKUP(A3993,'Tabla de equipos'!$B$3:$D$107,3,FALSE))</f>
        <v/>
      </c>
      <c r="F3993" s="132" t="str">
        <f t="shared" si="65"/>
        <v/>
      </c>
    </row>
    <row r="3994" spans="4:6" x14ac:dyDescent="0.2">
      <c r="D3994" s="130" t="str">
        <f>IF(ISBLANK(A3994),"",VLOOKUP(A3994,'Tabla de equipos'!$B$3:$D$107,3,FALSE))</f>
        <v/>
      </c>
      <c r="F3994" s="132" t="str">
        <f t="shared" si="65"/>
        <v/>
      </c>
    </row>
    <row r="3995" spans="4:6" x14ac:dyDescent="0.2">
      <c r="D3995" s="130" t="str">
        <f>IF(ISBLANK(A3995),"",VLOOKUP(A3995,'Tabla de equipos'!$B$3:$D$107,3,FALSE))</f>
        <v/>
      </c>
      <c r="F3995" s="132" t="str">
        <f t="shared" si="65"/>
        <v/>
      </c>
    </row>
    <row r="3996" spans="4:6" x14ac:dyDescent="0.2">
      <c r="D3996" s="130" t="str">
        <f>IF(ISBLANK(A3996),"",VLOOKUP(A3996,'Tabla de equipos'!$B$3:$D$107,3,FALSE))</f>
        <v/>
      </c>
      <c r="F3996" s="132" t="str">
        <f t="shared" si="65"/>
        <v/>
      </c>
    </row>
    <row r="3997" spans="4:6" x14ac:dyDescent="0.2">
      <c r="D3997" s="130" t="str">
        <f>IF(ISBLANK(A3997),"",VLOOKUP(A3997,'Tabla de equipos'!$B$3:$D$107,3,FALSE))</f>
        <v/>
      </c>
      <c r="F3997" s="132" t="str">
        <f t="shared" si="65"/>
        <v/>
      </c>
    </row>
    <row r="3998" spans="4:6" x14ac:dyDescent="0.2">
      <c r="D3998" s="130" t="str">
        <f>IF(ISBLANK(A3998),"",VLOOKUP(A3998,'Tabla de equipos'!$B$3:$D$107,3,FALSE))</f>
        <v/>
      </c>
      <c r="F3998" s="132" t="str">
        <f t="shared" si="65"/>
        <v/>
      </c>
    </row>
    <row r="3999" spans="4:6" x14ac:dyDescent="0.2">
      <c r="D3999" s="130" t="str">
        <f>IF(ISBLANK(A3999),"",VLOOKUP(A3999,'Tabla de equipos'!$B$3:$D$107,3,FALSE))</f>
        <v/>
      </c>
      <c r="F3999" s="132" t="str">
        <f t="shared" si="65"/>
        <v/>
      </c>
    </row>
    <row r="4000" spans="4:6" x14ac:dyDescent="0.2">
      <c r="D4000" s="130" t="str">
        <f>IF(ISBLANK(A4000),"",VLOOKUP(A4000,'Tabla de equipos'!$B$3:$D$107,3,FALSE))</f>
        <v/>
      </c>
      <c r="F4000" s="132" t="str">
        <f t="shared" si="65"/>
        <v/>
      </c>
    </row>
  </sheetData>
  <sheetProtection algorithmName="SHA-512" hashValue="z0NKs6N/nLS+VFCb7/ctbhvOqqjjCTZWSEDUNeot2511yJx9BvG4tLg48Gzg880x7bMteVTlnzCyntPbPixsDA==" saltValue="Xl1LfruXiwMGZSOXmC+LbA==" spinCount="100000" sheet="1" objects="1" scenarios="1"/>
  <mergeCells count="12">
    <mergeCell ref="C1:E1"/>
    <mergeCell ref="A16:A17"/>
    <mergeCell ref="B16:B17"/>
    <mergeCell ref="E16:E17"/>
    <mergeCell ref="A1:B1"/>
    <mergeCell ref="D16:D17"/>
    <mergeCell ref="C16:C17"/>
    <mergeCell ref="C2:D2"/>
    <mergeCell ref="C3:D3"/>
    <mergeCell ref="C4:D4"/>
    <mergeCell ref="C5:D5"/>
    <mergeCell ref="A15:E15"/>
  </mergeCells>
  <dataValidations xWindow="306" yWindow="998" count="7">
    <dataValidation type="list" allowBlank="1" showInputMessage="1" showErrorMessage="1" promptTitle="TIPO DE EMPRESA" prompt="TIPO DE EMPRESA" sqref="B13" xr:uid="{00000000-0002-0000-0000-000000000000}">
      <formula1>$J$2:$J$3</formula1>
    </dataValidation>
    <dataValidation type="list" allowBlank="1" showInputMessage="1" showErrorMessage="1" promptTitle="TRIMESTRE" prompt="ESCOGER UN TRIMESTRE" sqref="E3:F3" xr:uid="{00000000-0002-0000-0000-000001000000}">
      <formula1>$H$2:$H$5</formula1>
    </dataValidation>
    <dataValidation type="list" allowBlank="1" showInputMessage="1" showErrorMessage="1" sqref="E4:F4" xr:uid="{00000000-0002-0000-0000-000002000000}">
      <formula1>$H$8:$H$9</formula1>
    </dataValidation>
    <dataValidation type="date" allowBlank="1" showInputMessage="1" showErrorMessage="1" error="Fecha incorrecta" sqref="E6:F6" xr:uid="{00000000-0002-0000-0000-000004000000}">
      <formula1>42948</formula1>
      <formula2>47484</formula2>
    </dataValidation>
    <dataValidation type="date" allowBlank="1" showInputMessage="1" showErrorMessage="1" error="Fecha Incorrecta" sqref="E5:F5" xr:uid="{00000000-0002-0000-0000-000005000000}">
      <formula1>42948</formula1>
      <formula2>47484</formula2>
    </dataValidation>
    <dataValidation type="list" allowBlank="1" showInputMessage="1" showErrorMessage="1" sqref="E2:F2" xr:uid="{00000000-0002-0000-0000-000003000000}">
      <formula1>$H$13:$H$21</formula1>
    </dataValidation>
    <dataValidation type="list" allowBlank="1" showInputMessage="1" showErrorMessage="1" prompt="Elige un equipo o soporte" sqref="A18:A4000" xr:uid="{00000000-0002-0000-0000-000006000000}">
      <formula1>$L$2:$L$106</formula1>
    </dataValidation>
  </dataValidations>
  <pageMargins left="0.7" right="0.7" top="0.75" bottom="0.75" header="0.3" footer="0.3"/>
  <pageSetup paperSize="9" scale="48"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000"/>
  <sheetViews>
    <sheetView workbookViewId="0">
      <pane ySplit="3" topLeftCell="A4" activePane="bottomLeft" state="frozen"/>
      <selection pane="bottomLeft" activeCell="A4" sqref="A4"/>
    </sheetView>
  </sheetViews>
  <sheetFormatPr baseColWidth="10" defaultColWidth="11.42578125" defaultRowHeight="12.75" x14ac:dyDescent="0.2"/>
  <cols>
    <col min="1" max="1" width="42.140625" style="133" customWidth="1"/>
    <col min="2" max="2" width="17" style="134" customWidth="1"/>
    <col min="3" max="3" width="21.140625" style="134" customWidth="1"/>
    <col min="4" max="4" width="29.42578125" style="134" customWidth="1"/>
    <col min="5" max="5" width="10.5703125" style="93" customWidth="1"/>
    <col min="6" max="6" width="19.140625" style="138" customWidth="1"/>
    <col min="7" max="7" width="20.42578125" style="135" customWidth="1"/>
    <col min="8" max="8" width="8.85546875" hidden="1" customWidth="1"/>
    <col min="9" max="13" width="20.42578125" hidden="1" customWidth="1"/>
    <col min="14" max="14" width="0.140625" customWidth="1"/>
    <col min="15" max="20" width="11.42578125" customWidth="1"/>
  </cols>
  <sheetData>
    <row r="1" spans="1:10" ht="27" customHeight="1" thickTop="1" x14ac:dyDescent="0.2">
      <c r="A1" s="166" t="s">
        <v>27</v>
      </c>
      <c r="B1" s="167"/>
      <c r="C1" s="167"/>
      <c r="D1" s="167"/>
      <c r="E1" s="167"/>
      <c r="F1" s="167"/>
      <c r="G1" s="167"/>
      <c r="J1" t="str">
        <f>'Tabla de equipos'!B3</f>
        <v>Audio Casette</v>
      </c>
    </row>
    <row r="2" spans="1:10" x14ac:dyDescent="0.2">
      <c r="A2" s="168" t="s">
        <v>28</v>
      </c>
      <c r="B2" s="170" t="s">
        <v>29</v>
      </c>
      <c r="C2" s="170" t="s">
        <v>34</v>
      </c>
      <c r="D2" s="170" t="s">
        <v>35</v>
      </c>
      <c r="E2" s="172" t="s">
        <v>31</v>
      </c>
      <c r="F2" s="173" t="s">
        <v>32</v>
      </c>
      <c r="G2" s="165" t="s">
        <v>36</v>
      </c>
      <c r="J2" t="str">
        <f>'Tabla de equipos'!B4</f>
        <v>MiniDisc</v>
      </c>
    </row>
    <row r="3" spans="1:10" ht="21" customHeight="1" x14ac:dyDescent="0.2">
      <c r="A3" s="169"/>
      <c r="B3" s="171"/>
      <c r="C3" s="170"/>
      <c r="D3" s="170"/>
      <c r="E3" s="172"/>
      <c r="F3" s="173"/>
      <c r="G3" s="165"/>
      <c r="J3" t="str">
        <f>'Tabla de equipos'!B5</f>
        <v>CD-R</v>
      </c>
    </row>
    <row r="4" spans="1:10" s="115" customFormat="1" ht="12" x14ac:dyDescent="0.2">
      <c r="A4" s="133"/>
      <c r="B4" s="134"/>
      <c r="C4" s="134"/>
      <c r="D4" s="134"/>
      <c r="E4" s="93" t="str">
        <f>IF(ISBLANK(A4),"",VLOOKUP(A4,'Tabla de equipos'!$B$3:$D$107,3,FALSE))</f>
        <v/>
      </c>
      <c r="F4" s="138"/>
      <c r="G4" s="135" t="str">
        <f t="shared" ref="G4:G6" si="0">IF(AND(F4="",A4=""),"",IF(AND(A4&lt;&gt;"",F4=""),"Falta incluir unidades",IF(AND(A4&lt;&gt;"",F4&gt;0),"","Falta elegir equipo/soporte")))</f>
        <v/>
      </c>
      <c r="J4" s="115" t="str">
        <f>'Tabla de equipos'!B6</f>
        <v>CD-RW</v>
      </c>
    </row>
    <row r="5" spans="1:10" x14ac:dyDescent="0.2">
      <c r="E5" s="93" t="str">
        <f>IF(ISBLANK(A5),"",VLOOKUP(A5,'Tabla de equipos'!$B$3:$D$107,3,FALSE))</f>
        <v/>
      </c>
      <c r="G5" s="135" t="str">
        <f t="shared" si="0"/>
        <v/>
      </c>
      <c r="J5" t="str">
        <f>'Tabla de equipos'!B7</f>
        <v>MemoryCards &lt;2GB</v>
      </c>
    </row>
    <row r="6" spans="1:10" x14ac:dyDescent="0.2">
      <c r="E6" s="93" t="str">
        <f>IF(ISBLANK(A6),"",VLOOKUP(A6,'Tabla de equipos'!$B$3:$D$107,3,FALSE))</f>
        <v/>
      </c>
      <c r="G6" s="135" t="str">
        <f t="shared" si="0"/>
        <v/>
      </c>
      <c r="J6" t="str">
        <f>'Tabla de equipos'!B8</f>
        <v>MemoryCards 2GB-4GB</v>
      </c>
    </row>
    <row r="7" spans="1:10" x14ac:dyDescent="0.2">
      <c r="E7" s="93" t="str">
        <f>IF(ISBLANK(A7),"",VLOOKUP(A7,'Tabla de equipos'!$B$3:$D$107,3,FALSE))</f>
        <v/>
      </c>
      <c r="G7" s="135" t="str">
        <f t="shared" ref="G7:G68" si="1">IF(AND(F7="",A7=""),"",IF(AND(A7&lt;&gt;"",F7=""),"Falta incluir unidades",IF(AND(A7&lt;&gt;"",F7&gt;0),"","Falta elegir equipo/soporte")))</f>
        <v/>
      </c>
      <c r="J7" t="str">
        <f>'Tabla de equipos'!B9</f>
        <v>MemoryCards 4GB -8GB</v>
      </c>
    </row>
    <row r="8" spans="1:10" x14ac:dyDescent="0.2">
      <c r="E8" s="93" t="str">
        <f>IF(ISBLANK(A8),"",VLOOKUP(A8,'Tabla de equipos'!$B$3:$D$107,3,FALSE))</f>
        <v/>
      </c>
      <c r="G8" s="135" t="str">
        <f t="shared" si="1"/>
        <v/>
      </c>
      <c r="J8" t="str">
        <f>'Tabla de equipos'!B10</f>
        <v>MemoryCards &gt;8GB</v>
      </c>
    </row>
    <row r="9" spans="1:10" x14ac:dyDescent="0.2">
      <c r="E9" s="93" t="str">
        <f>IF(ISBLANK(A9),"",VLOOKUP(A9,'Tabla de equipos'!$B$3:$D$107,3,FALSE))</f>
        <v/>
      </c>
      <c r="G9" s="135" t="str">
        <f t="shared" si="1"/>
        <v/>
      </c>
      <c r="J9" t="str">
        <f>'Tabla de equipos'!B11</f>
        <v>VHS 180</v>
      </c>
    </row>
    <row r="10" spans="1:10" x14ac:dyDescent="0.2">
      <c r="E10" s="93" t="str">
        <f>IF(ISBLANK(A10),"",VLOOKUP(A10,'Tabla de equipos'!$B$3:$D$107,3,FALSE))</f>
        <v/>
      </c>
      <c r="G10" s="135" t="str">
        <f t="shared" si="1"/>
        <v/>
      </c>
      <c r="J10" t="str">
        <f>'Tabla de equipos'!B12</f>
        <v>VHS 240</v>
      </c>
    </row>
    <row r="11" spans="1:10" x14ac:dyDescent="0.2">
      <c r="E11" s="93" t="str">
        <f>IF(ISBLANK(A11),"",VLOOKUP(A11,'Tabla de equipos'!$B$3:$D$107,3,FALSE))</f>
        <v/>
      </c>
      <c r="G11" s="135" t="str">
        <f t="shared" si="1"/>
        <v/>
      </c>
      <c r="J11" t="str">
        <f>'Tabla de equipos'!B13</f>
        <v>DVD-R 4,7GB</v>
      </c>
    </row>
    <row r="12" spans="1:10" x14ac:dyDescent="0.2">
      <c r="E12" s="93" t="str">
        <f>IF(ISBLANK(A12),"",VLOOKUP(A12,'Tabla de equipos'!$B$3:$D$107,3,FALSE))</f>
        <v/>
      </c>
      <c r="G12" s="135" t="str">
        <f t="shared" si="1"/>
        <v/>
      </c>
      <c r="J12" t="str">
        <f>'Tabla de equipos'!B14</f>
        <v>DVD-RW 4,7GB</v>
      </c>
    </row>
    <row r="13" spans="1:10" x14ac:dyDescent="0.2">
      <c r="E13" s="93" t="str">
        <f>IF(ISBLANK(A13),"",VLOOKUP(A13,'Tabla de equipos'!$B$3:$D$107,3,FALSE))</f>
        <v/>
      </c>
      <c r="G13" s="135" t="str">
        <f t="shared" si="1"/>
        <v/>
      </c>
      <c r="J13" t="str">
        <f>'Tabla de equipos'!B15</f>
        <v>DVD-DL 25GB</v>
      </c>
    </row>
    <row r="14" spans="1:10" x14ac:dyDescent="0.2">
      <c r="E14" s="93" t="str">
        <f>IF(ISBLANK(A14),"",VLOOKUP(A14,'Tabla de equipos'!$B$3:$D$107,3,FALSE))</f>
        <v/>
      </c>
      <c r="G14" s="135" t="str">
        <f t="shared" si="1"/>
        <v/>
      </c>
      <c r="J14" t="str">
        <f>'Tabla de equipos'!B16</f>
        <v>Blu-Ray 25GB</v>
      </c>
    </row>
    <row r="15" spans="1:10" x14ac:dyDescent="0.2">
      <c r="E15" s="93" t="str">
        <f>IF(ISBLANK(A15),"",VLOOKUP(A15,'Tabla de equipos'!$B$3:$D$107,3,FALSE))</f>
        <v/>
      </c>
      <c r="G15" s="135" t="str">
        <f t="shared" si="1"/>
        <v/>
      </c>
      <c r="J15" t="str">
        <f>'Tabla de equipos'!B17</f>
        <v>Smartwatch con capacidad de reproducir audio</v>
      </c>
    </row>
    <row r="16" spans="1:10" x14ac:dyDescent="0.2">
      <c r="E16" s="93" t="str">
        <f>IF(ISBLANK(A16),"",VLOOKUP(A16,'Tabla de equipos'!$B$3:$D$107,3,FALSE))</f>
        <v/>
      </c>
      <c r="G16" s="135" t="str">
        <f t="shared" si="1"/>
        <v/>
      </c>
      <c r="J16" t="str">
        <f>'Tabla de equipos'!B18</f>
        <v>Reproductor MP3 &lt;512MB</v>
      </c>
    </row>
    <row r="17" spans="5:10" x14ac:dyDescent="0.2">
      <c r="E17" s="93" t="str">
        <f>IF(ISBLANK(A17),"",VLOOKUP(A17,'Tabla de equipos'!$B$3:$D$107,3,FALSE))</f>
        <v/>
      </c>
      <c r="G17" s="135" t="str">
        <f t="shared" si="1"/>
        <v/>
      </c>
      <c r="J17" t="str">
        <f>'Tabla de equipos'!B19</f>
        <v>Reproductor MP3 &lt;1GB</v>
      </c>
    </row>
    <row r="18" spans="5:10" x14ac:dyDescent="0.2">
      <c r="E18" s="93" t="str">
        <f>IF(ISBLANK(A18),"",VLOOKUP(A18,'Tabla de equipos'!$B$3:$D$107,3,FALSE))</f>
        <v/>
      </c>
      <c r="G18" s="135" t="str">
        <f t="shared" si="1"/>
        <v/>
      </c>
      <c r="J18" t="str">
        <f>'Tabla de equipos'!B20</f>
        <v>Reproductor MP3 1GB- 2GB</v>
      </c>
    </row>
    <row r="19" spans="5:10" x14ac:dyDescent="0.2">
      <c r="E19" s="93" t="str">
        <f>IF(ISBLANK(A19),"",VLOOKUP(A19,'Tabla de equipos'!$B$3:$D$107,3,FALSE))</f>
        <v/>
      </c>
      <c r="G19" s="135" t="str">
        <f t="shared" si="1"/>
        <v/>
      </c>
      <c r="J19" t="str">
        <f>'Tabla de equipos'!B21</f>
        <v>Reproductor MP3 2GB- 4GB</v>
      </c>
    </row>
    <row r="20" spans="5:10" x14ac:dyDescent="0.2">
      <c r="E20" s="93" t="str">
        <f>IF(ISBLANK(A20),"",VLOOKUP(A20,'Tabla de equipos'!$B$3:$D$107,3,FALSE))</f>
        <v/>
      </c>
      <c r="G20" s="135" t="str">
        <f t="shared" si="1"/>
        <v/>
      </c>
      <c r="J20" t="str">
        <f>'Tabla de equipos'!B22</f>
        <v>Reproductor MP3 4GB- 8GB</v>
      </c>
    </row>
    <row r="21" spans="5:10" x14ac:dyDescent="0.2">
      <c r="E21" s="93" t="str">
        <f>IF(ISBLANK(A21),"",VLOOKUP(A21,'Tabla de equipos'!$B$3:$D$107,3,FALSE))</f>
        <v/>
      </c>
      <c r="G21" s="135" t="str">
        <f t="shared" si="1"/>
        <v/>
      </c>
      <c r="J21" t="str">
        <f>'Tabla de equipos'!B23</f>
        <v>Reproductor MP3 8GB-16GB</v>
      </c>
    </row>
    <row r="22" spans="5:10" x14ac:dyDescent="0.2">
      <c r="E22" s="93" t="str">
        <f>IF(ISBLANK(A22),"",VLOOKUP(A22,'Tabla de equipos'!$B$3:$D$107,3,FALSE))</f>
        <v/>
      </c>
      <c r="G22" s="135" t="str">
        <f t="shared" si="1"/>
        <v/>
      </c>
      <c r="J22" t="str">
        <f>'Tabla de equipos'!B24</f>
        <v>Reproductor MP3 16GB-32GB</v>
      </c>
    </row>
    <row r="23" spans="5:10" x14ac:dyDescent="0.2">
      <c r="E23" s="93" t="str">
        <f>IF(ISBLANK(A23),"",VLOOKUP(A23,'Tabla de equipos'!$B$3:$D$107,3,FALSE))</f>
        <v/>
      </c>
      <c r="G23" s="135" t="str">
        <f t="shared" si="1"/>
        <v/>
      </c>
      <c r="J23" t="str">
        <f>'Tabla de equipos'!B25</f>
        <v>Reproductor MP3 32GB-64GB</v>
      </c>
    </row>
    <row r="24" spans="5:10" x14ac:dyDescent="0.2">
      <c r="E24" s="93" t="str">
        <f>IF(ISBLANK(A24),"",VLOOKUP(A24,'Tabla de equipos'!$B$3:$D$107,3,FALSE))</f>
        <v/>
      </c>
      <c r="G24" s="135" t="str">
        <f t="shared" si="1"/>
        <v/>
      </c>
      <c r="J24" t="str">
        <f>'Tabla de equipos'!B26</f>
        <v>Reproductor MP3 &gt;-64GB</v>
      </c>
    </row>
    <row r="25" spans="5:10" x14ac:dyDescent="0.2">
      <c r="E25" s="93" t="str">
        <f>IF(ISBLANK(A25),"",VLOOKUP(A25,'Tabla de equipos'!$B$3:$D$107,3,FALSE))</f>
        <v/>
      </c>
      <c r="G25" s="135" t="str">
        <f t="shared" si="1"/>
        <v/>
      </c>
      <c r="J25" t="str">
        <f>'Tabla de equipos'!B27</f>
        <v>Reproductor MP4 &lt; 2GB</v>
      </c>
    </row>
    <row r="26" spans="5:10" x14ac:dyDescent="0.2">
      <c r="E26" s="93" t="str">
        <f>IF(ISBLANK(A26),"",VLOOKUP(A26,'Tabla de equipos'!$B$3:$D$107,3,FALSE))</f>
        <v/>
      </c>
      <c r="G26" s="135" t="str">
        <f t="shared" si="1"/>
        <v/>
      </c>
      <c r="J26" t="str">
        <f>'Tabla de equipos'!B28</f>
        <v>Reproductor MP4  2GB- 4GB</v>
      </c>
    </row>
    <row r="27" spans="5:10" x14ac:dyDescent="0.2">
      <c r="E27" s="93" t="str">
        <f>IF(ISBLANK(A27),"",VLOOKUP(A27,'Tabla de equipos'!$B$3:$D$107,3,FALSE))</f>
        <v/>
      </c>
      <c r="G27" s="135" t="str">
        <f t="shared" si="1"/>
        <v/>
      </c>
      <c r="J27" t="str">
        <f>'Tabla de equipos'!B29</f>
        <v>Reproductor MP4  4GB- 8GB</v>
      </c>
    </row>
    <row r="28" spans="5:10" x14ac:dyDescent="0.2">
      <c r="E28" s="93" t="str">
        <f>IF(ISBLANK(A28),"",VLOOKUP(A28,'Tabla de equipos'!$B$3:$D$107,3,FALSE))</f>
        <v/>
      </c>
      <c r="G28" s="135" t="str">
        <f t="shared" si="1"/>
        <v/>
      </c>
      <c r="J28" t="str">
        <f>'Tabla de equipos'!B30</f>
        <v>Reproductor MP4 8GB-16GB</v>
      </c>
    </row>
    <row r="29" spans="5:10" x14ac:dyDescent="0.2">
      <c r="E29" s="93" t="str">
        <f>IF(ISBLANK(A29),"",VLOOKUP(A29,'Tabla de equipos'!$B$3:$D$107,3,FALSE))</f>
        <v/>
      </c>
      <c r="G29" s="135" t="str">
        <f t="shared" si="1"/>
        <v/>
      </c>
      <c r="J29" t="str">
        <f>'Tabla de equipos'!B31</f>
        <v>Reproductor MP4 16GB-32GB</v>
      </c>
    </row>
    <row r="30" spans="5:10" x14ac:dyDescent="0.2">
      <c r="E30" s="93" t="str">
        <f>IF(ISBLANK(A30),"",VLOOKUP(A30,'Tabla de equipos'!$B$3:$D$107,3,FALSE))</f>
        <v/>
      </c>
      <c r="G30" s="135" t="str">
        <f t="shared" si="1"/>
        <v/>
      </c>
      <c r="J30" t="str">
        <f>'Tabla de equipos'!B32</f>
        <v>Reproductor MP4 32GB-64GB</v>
      </c>
    </row>
    <row r="31" spans="5:10" x14ac:dyDescent="0.2">
      <c r="E31" s="93" t="str">
        <f>IF(ISBLANK(A31),"",VLOOKUP(A31,'Tabla de equipos'!$B$3:$D$107,3,FALSE))</f>
        <v/>
      </c>
      <c r="G31" s="135" t="str">
        <f t="shared" si="1"/>
        <v/>
      </c>
      <c r="J31" t="str">
        <f>'Tabla de equipos'!B33</f>
        <v>Reproductor MP4 &gt;-64GB</v>
      </c>
    </row>
    <row r="32" spans="5:10" x14ac:dyDescent="0.2">
      <c r="E32" s="93" t="str">
        <f>IF(ISBLANK(A32),"",VLOOKUP(A32,'Tabla de equipos'!$B$3:$D$107,3,FALSE))</f>
        <v/>
      </c>
      <c r="G32" s="135" t="str">
        <f t="shared" si="1"/>
        <v/>
      </c>
      <c r="J32" t="str">
        <f>'Tabla de equipos'!B34</f>
        <v>Disco  no integrado &gt;120GB</v>
      </c>
    </row>
    <row r="33" spans="5:10" x14ac:dyDescent="0.2">
      <c r="E33" s="93" t="str">
        <f>IF(ISBLANK(A33),"",VLOOKUP(A33,'Tabla de equipos'!$B$3:$D$107,3,FALSE))</f>
        <v/>
      </c>
      <c r="G33" s="135" t="str">
        <f t="shared" si="1"/>
        <v/>
      </c>
      <c r="J33" t="str">
        <f>'Tabla de equipos'!B35</f>
        <v>Disco  no integrado 120GB - 320GB</v>
      </c>
    </row>
    <row r="34" spans="5:10" x14ac:dyDescent="0.2">
      <c r="E34" s="93" t="str">
        <f>IF(ISBLANK(A34),"",VLOOKUP(A34,'Tabla de equipos'!$B$3:$D$107,3,FALSE))</f>
        <v/>
      </c>
      <c r="G34" s="135" t="str">
        <f t="shared" si="1"/>
        <v/>
      </c>
      <c r="J34" t="str">
        <f>'Tabla de equipos'!B36</f>
        <v>Disco  no integrado 320GB - 500GB</v>
      </c>
    </row>
    <row r="35" spans="5:10" x14ac:dyDescent="0.2">
      <c r="E35" s="93" t="str">
        <f>IF(ISBLANK(A35),"",VLOOKUP(A35,'Tabla de equipos'!$B$3:$D$107,3,FALSE))</f>
        <v/>
      </c>
      <c r="G35" s="135" t="str">
        <f t="shared" si="1"/>
        <v/>
      </c>
      <c r="J35" t="str">
        <f>'Tabla de equipos'!B37</f>
        <v>Disco  no integrado 500GB - 1TB</v>
      </c>
    </row>
    <row r="36" spans="5:10" x14ac:dyDescent="0.2">
      <c r="E36" s="93" t="str">
        <f>IF(ISBLANK(A36),"",VLOOKUP(A36,'Tabla de equipos'!$B$3:$D$107,3,FALSE))</f>
        <v/>
      </c>
      <c r="G36" s="135" t="str">
        <f t="shared" si="1"/>
        <v/>
      </c>
      <c r="J36" t="str">
        <f>'Tabla de equipos'!B38</f>
        <v>Disco  no integrado &gt; 1TB</v>
      </c>
    </row>
    <row r="37" spans="5:10" x14ac:dyDescent="0.2">
      <c r="E37" s="93" t="str">
        <f>IF(ISBLANK(A37),"",VLOOKUP(A37,'Tabla de equipos'!$B$3:$D$107,3,FALSE))</f>
        <v/>
      </c>
      <c r="G37" s="135" t="str">
        <f t="shared" si="1"/>
        <v/>
      </c>
      <c r="J37" t="str">
        <f>'Tabla de equipos'!B39</f>
        <v>Grabador PC CD</v>
      </c>
    </row>
    <row r="38" spans="5:10" x14ac:dyDescent="0.2">
      <c r="E38" s="93" t="str">
        <f>IF(ISBLANK(A38),"",VLOOKUP(A38,'Tabla de equipos'!$B$3:$D$107,3,FALSE))</f>
        <v/>
      </c>
      <c r="G38" s="135" t="str">
        <f t="shared" si="1"/>
        <v/>
      </c>
      <c r="J38" t="str">
        <f>'Tabla de equipos'!B40</f>
        <v>Grabador salón CD</v>
      </c>
    </row>
    <row r="39" spans="5:10" x14ac:dyDescent="0.2">
      <c r="E39" s="93" t="str">
        <f>IF(ISBLANK(A39),"",VLOOKUP(A39,'Tabla de equipos'!$B$3:$D$107,3,FALSE))</f>
        <v/>
      </c>
      <c r="G39" s="135" t="str">
        <f t="shared" si="1"/>
        <v/>
      </c>
      <c r="J39" t="str">
        <f>'Tabla de equipos'!B41</f>
        <v>Grabador PC DVD</v>
      </c>
    </row>
    <row r="40" spans="5:10" x14ac:dyDescent="0.2">
      <c r="E40" s="93" t="str">
        <f>IF(ISBLANK(A40),"",VLOOKUP(A40,'Tabla de equipos'!$B$3:$D$107,3,FALSE))</f>
        <v/>
      </c>
      <c r="G40" s="135" t="str">
        <f t="shared" si="1"/>
        <v/>
      </c>
      <c r="J40" t="str">
        <f>'Tabla de equipos'!B42</f>
        <v>Grabador salón DVD</v>
      </c>
    </row>
    <row r="41" spans="5:10" x14ac:dyDescent="0.2">
      <c r="E41" s="93" t="str">
        <f>IF(ISBLANK(A41),"",VLOOKUP(A41,'Tabla de equipos'!$B$3:$D$107,3,FALSE))</f>
        <v/>
      </c>
      <c r="G41" s="135" t="str">
        <f t="shared" si="1"/>
        <v/>
      </c>
      <c r="J41" t="str">
        <f>'Tabla de equipos'!B43</f>
        <v>Set-Top Box</v>
      </c>
    </row>
    <row r="42" spans="5:10" x14ac:dyDescent="0.2">
      <c r="E42" s="93" t="str">
        <f>IF(ISBLANK(A42),"",VLOOKUP(A42,'Tabla de equipos'!$B$3:$D$107,3,FALSE))</f>
        <v/>
      </c>
      <c r="G42" s="135" t="str">
        <f t="shared" si="1"/>
        <v/>
      </c>
      <c r="J42" t="str">
        <f>'Tabla de equipos'!B44</f>
        <v>Disco Multimedia &lt;250 GB</v>
      </c>
    </row>
    <row r="43" spans="5:10" x14ac:dyDescent="0.2">
      <c r="E43" s="93" t="str">
        <f>IF(ISBLANK(A43),"",VLOOKUP(A43,'Tabla de equipos'!$B$3:$D$107,3,FALSE))</f>
        <v/>
      </c>
      <c r="G43" s="135" t="str">
        <f t="shared" si="1"/>
        <v/>
      </c>
      <c r="J43" t="str">
        <f>'Tabla de equipos'!B45</f>
        <v>Disco  Multimedia &lt;500GB</v>
      </c>
    </row>
    <row r="44" spans="5:10" x14ac:dyDescent="0.2">
      <c r="E44" s="93" t="str">
        <f>IF(ISBLANK(A44),"",VLOOKUP(A44,'Tabla de equipos'!$B$3:$D$107,3,FALSE))</f>
        <v/>
      </c>
      <c r="G44" s="135" t="str">
        <f t="shared" si="1"/>
        <v/>
      </c>
      <c r="J44" t="str">
        <f>'Tabla de equipos'!B46</f>
        <v>Disco  Multimedia &lt;750 GB</v>
      </c>
    </row>
    <row r="45" spans="5:10" x14ac:dyDescent="0.2">
      <c r="E45" s="93" t="str">
        <f>IF(ISBLANK(A45),"",VLOOKUP(A45,'Tabla de equipos'!$B$3:$D$107,3,FALSE))</f>
        <v/>
      </c>
      <c r="G45" s="135" t="str">
        <f t="shared" si="1"/>
        <v/>
      </c>
      <c r="J45" t="str">
        <f>'Tabla de equipos'!B47</f>
        <v>Disco  Multimedia &lt;1TB</v>
      </c>
    </row>
    <row r="46" spans="5:10" x14ac:dyDescent="0.2">
      <c r="E46" s="93" t="str">
        <f>IF(ISBLANK(A46),"",VLOOKUP(A46,'Tabla de equipos'!$B$3:$D$107,3,FALSE))</f>
        <v/>
      </c>
      <c r="G46" s="135" t="str">
        <f t="shared" si="1"/>
        <v/>
      </c>
      <c r="J46" t="str">
        <f>'Tabla de equipos'!B48</f>
        <v>Disco Multimedia &gt;1TB</v>
      </c>
    </row>
    <row r="47" spans="5:10" x14ac:dyDescent="0.2">
      <c r="E47" s="93" t="str">
        <f>IF(ISBLANK(A47),"",VLOOKUP(A47,'Tabla de equipos'!$B$3:$D$107,3,FALSE))</f>
        <v/>
      </c>
      <c r="G47" s="135" t="str">
        <f t="shared" si="1"/>
        <v/>
      </c>
      <c r="J47" t="str">
        <f>'Tabla de equipos'!B49</f>
        <v>Llave USB &lt;1GB</v>
      </c>
    </row>
    <row r="48" spans="5:10" x14ac:dyDescent="0.2">
      <c r="E48" s="93" t="str">
        <f>IF(ISBLANK(A48),"",VLOOKUP(A48,'Tabla de equipos'!$B$3:$D$107,3,FALSE))</f>
        <v/>
      </c>
      <c r="G48" s="135" t="str">
        <f t="shared" si="1"/>
        <v/>
      </c>
      <c r="J48" t="str">
        <f>'Tabla de equipos'!B50</f>
        <v>Llave USB &lt;4GB</v>
      </c>
    </row>
    <row r="49" spans="5:10" x14ac:dyDescent="0.2">
      <c r="E49" s="93" t="str">
        <f>IF(ISBLANK(A49),"",VLOOKUP(A49,'Tabla de equipos'!$B$3:$D$107,3,FALSE))</f>
        <v/>
      </c>
      <c r="G49" s="135" t="str">
        <f t="shared" si="1"/>
        <v/>
      </c>
      <c r="J49" t="str">
        <f>'Tabla de equipos'!B51</f>
        <v>Llave USB &lt;8GB</v>
      </c>
    </row>
    <row r="50" spans="5:10" x14ac:dyDescent="0.2">
      <c r="E50" s="93" t="str">
        <f>IF(ISBLANK(A50),"",VLOOKUP(A50,'Tabla de equipos'!$B$3:$D$107,3,FALSE))</f>
        <v/>
      </c>
      <c r="G50" s="135" t="str">
        <f t="shared" si="1"/>
        <v/>
      </c>
      <c r="J50" t="str">
        <f>'Tabla de equipos'!B52</f>
        <v>Llave USB &lt;16GB</v>
      </c>
    </row>
    <row r="51" spans="5:10" x14ac:dyDescent="0.2">
      <c r="E51" s="93" t="str">
        <f>IF(ISBLANK(A51),"",VLOOKUP(A51,'Tabla de equipos'!$B$3:$D$107,3,FALSE))</f>
        <v/>
      </c>
      <c r="G51" s="135" t="str">
        <f t="shared" si="1"/>
        <v/>
      </c>
      <c r="J51" t="str">
        <f>'Tabla de equipos'!B53</f>
        <v>Llave USB &lt;32GB</v>
      </c>
    </row>
    <row r="52" spans="5:10" x14ac:dyDescent="0.2">
      <c r="E52" s="93" t="str">
        <f>IF(ISBLANK(A52),"",VLOOKUP(A52,'Tabla de equipos'!$B$3:$D$107,3,FALSE))</f>
        <v/>
      </c>
      <c r="G52" s="135" t="str">
        <f t="shared" si="1"/>
        <v/>
      </c>
      <c r="J52" t="str">
        <f>'Tabla de equipos'!B54</f>
        <v>Llave USB &gt;32GB</v>
      </c>
    </row>
    <row r="53" spans="5:10" x14ac:dyDescent="0.2">
      <c r="E53" s="93" t="str">
        <f>IF(ISBLANK(A53),"",VLOOKUP(A53,'Tabla de equipos'!$B$3:$D$107,3,FALSE))</f>
        <v/>
      </c>
      <c r="G53" s="135" t="str">
        <f t="shared" si="1"/>
        <v/>
      </c>
      <c r="J53" t="str">
        <f>'Tabla de equipos'!B55</f>
        <v>Teléfonos móviles no inteligentes</v>
      </c>
    </row>
    <row r="54" spans="5:10" x14ac:dyDescent="0.2">
      <c r="E54" s="93" t="str">
        <f>IF(ISBLANK(A54),"",VLOOKUP(A54,'Tabla de equipos'!$B$3:$D$107,3,FALSE))</f>
        <v/>
      </c>
      <c r="G54" s="135" t="str">
        <f t="shared" si="1"/>
        <v/>
      </c>
      <c r="J54" t="str">
        <f>'Tabla de equipos'!B56</f>
        <v>Smart Phone &gt;2GB</v>
      </c>
    </row>
    <row r="55" spans="5:10" x14ac:dyDescent="0.2">
      <c r="E55" s="93" t="str">
        <f>IF(ISBLANK(A55),"",VLOOKUP(A55,'Tabla de equipos'!$B$3:$D$107,3,FALSE))</f>
        <v/>
      </c>
      <c r="G55" s="135" t="str">
        <f t="shared" si="1"/>
        <v/>
      </c>
      <c r="J55" t="str">
        <f>'Tabla de equipos'!B57</f>
        <v>Smart Phone 2GB - 16GB</v>
      </c>
    </row>
    <row r="56" spans="5:10" x14ac:dyDescent="0.2">
      <c r="E56" s="93" t="str">
        <f>IF(ISBLANK(A56),"",VLOOKUP(A56,'Tabla de equipos'!$B$3:$D$107,3,FALSE))</f>
        <v/>
      </c>
      <c r="G56" s="135" t="str">
        <f t="shared" si="1"/>
        <v/>
      </c>
      <c r="J56" t="str">
        <f>'Tabla de equipos'!B58</f>
        <v>Smart Phone 16GB- 32GB</v>
      </c>
    </row>
    <row r="57" spans="5:10" x14ac:dyDescent="0.2">
      <c r="E57" s="93" t="str">
        <f>IF(ISBLANK(A57),"",VLOOKUP(A57,'Tabla de equipos'!$B$3:$D$107,3,FALSE))</f>
        <v/>
      </c>
      <c r="G57" s="135" t="str">
        <f t="shared" si="1"/>
        <v/>
      </c>
      <c r="J57" t="str">
        <f>'Tabla de equipos'!B59</f>
        <v>Smart Phone 32GB-64GB</v>
      </c>
    </row>
    <row r="58" spans="5:10" x14ac:dyDescent="0.2">
      <c r="E58" s="93" t="str">
        <f>IF(ISBLANK(A58),"",VLOOKUP(A58,'Tabla de equipos'!$B$3:$D$107,3,FALSE))</f>
        <v/>
      </c>
      <c r="G58" s="135" t="str">
        <f t="shared" si="1"/>
        <v/>
      </c>
      <c r="J58" t="str">
        <f>'Tabla de equipos'!B60</f>
        <v>Smart Phone 64GB-128GB</v>
      </c>
    </row>
    <row r="59" spans="5:10" x14ac:dyDescent="0.2">
      <c r="E59" s="93" t="str">
        <f>IF(ISBLANK(A59),"",VLOOKUP(A59,'Tabla de equipos'!$B$3:$D$107,3,FALSE))</f>
        <v/>
      </c>
      <c r="G59" s="135" t="str">
        <f t="shared" si="1"/>
        <v/>
      </c>
      <c r="J59" t="str">
        <f>'Tabla de equipos'!B61</f>
        <v>Smart Phone &gt;128GB</v>
      </c>
    </row>
    <row r="60" spans="5:10" x14ac:dyDescent="0.2">
      <c r="E60" s="93" t="str">
        <f>IF(ISBLANK(A60),"",VLOOKUP(A60,'Tabla de equipos'!$B$3:$D$107,3,FALSE))</f>
        <v/>
      </c>
      <c r="G60" s="135" t="str">
        <f t="shared" si="1"/>
        <v/>
      </c>
      <c r="J60" t="str">
        <f>'Tabla de equipos'!B62</f>
        <v>Libro electrónico (reproducción libros, audio, video)</v>
      </c>
    </row>
    <row r="61" spans="5:10" x14ac:dyDescent="0.2">
      <c r="E61" s="93" t="str">
        <f>IF(ISBLANK(A61),"",VLOOKUP(A61,'Tabla de equipos'!$B$3:$D$107,3,FALSE))</f>
        <v/>
      </c>
      <c r="G61" s="135" t="str">
        <f t="shared" si="1"/>
        <v/>
      </c>
      <c r="J61" t="str">
        <f>'Tabla de equipos'!B63</f>
        <v>Libro electrónico sin capacidad de reproducir audio o video</v>
      </c>
    </row>
    <row r="62" spans="5:10" x14ac:dyDescent="0.2">
      <c r="E62" s="93" t="str">
        <f>IF(ISBLANK(A62),"",VLOOKUP(A62,'Tabla de equipos'!$B$3:$D$107,3,FALSE))</f>
        <v/>
      </c>
      <c r="G62" s="135" t="str">
        <f t="shared" si="1"/>
        <v/>
      </c>
      <c r="J62" t="str">
        <f>'Tabla de equipos'!B64</f>
        <v xml:space="preserve">Tableta &lt;2GB </v>
      </c>
    </row>
    <row r="63" spans="5:10" x14ac:dyDescent="0.2">
      <c r="E63" s="93" t="str">
        <f>IF(ISBLANK(A63),"",VLOOKUP(A63,'Tabla de equipos'!$B$3:$D$107,3,FALSE))</f>
        <v/>
      </c>
      <c r="G63" s="135" t="str">
        <f t="shared" si="1"/>
        <v/>
      </c>
      <c r="J63" t="str">
        <f>'Tabla de equipos'!B65</f>
        <v>Tableta 2GB - 16GB</v>
      </c>
    </row>
    <row r="64" spans="5:10" x14ac:dyDescent="0.2">
      <c r="E64" s="93" t="str">
        <f>IF(ISBLANK(A64),"",VLOOKUP(A64,'Tabla de equipos'!$B$3:$D$107,3,FALSE))</f>
        <v/>
      </c>
      <c r="G64" s="135" t="str">
        <f t="shared" si="1"/>
        <v/>
      </c>
      <c r="J64" t="str">
        <f>'Tabla de equipos'!B66</f>
        <v>Tableta 16GB - 32GB</v>
      </c>
    </row>
    <row r="65" spans="5:10" x14ac:dyDescent="0.2">
      <c r="E65" s="93" t="str">
        <f>IF(ISBLANK(A65),"",VLOOKUP(A65,'Tabla de equipos'!$B$3:$D$107,3,FALSE))</f>
        <v/>
      </c>
      <c r="G65" s="135" t="str">
        <f t="shared" si="1"/>
        <v/>
      </c>
      <c r="J65" t="str">
        <f>'Tabla de equipos'!B67</f>
        <v>Tableta 32GB-64GB</v>
      </c>
    </row>
    <row r="66" spans="5:10" x14ac:dyDescent="0.2">
      <c r="E66" s="93" t="str">
        <f>IF(ISBLANK(A66),"",VLOOKUP(A66,'Tabla de equipos'!$B$3:$D$107,3,FALSE))</f>
        <v/>
      </c>
      <c r="G66" s="135" t="str">
        <f t="shared" si="1"/>
        <v/>
      </c>
      <c r="J66" t="str">
        <f>'Tabla de equipos'!B68</f>
        <v>Tableta 64GB-128GB</v>
      </c>
    </row>
    <row r="67" spans="5:10" x14ac:dyDescent="0.2">
      <c r="E67" s="93" t="str">
        <f>IF(ISBLANK(A67),"",VLOOKUP(A67,'Tabla de equipos'!$B$3:$D$107,3,FALSE))</f>
        <v/>
      </c>
      <c r="G67" s="135" t="str">
        <f t="shared" si="1"/>
        <v/>
      </c>
      <c r="J67" t="str">
        <f>'Tabla de equipos'!B69</f>
        <v>Tableta &gt;128GB</v>
      </c>
    </row>
    <row r="68" spans="5:10" x14ac:dyDescent="0.2">
      <c r="E68" s="93" t="str">
        <f>IF(ISBLANK(A68),"",VLOOKUP(A68,'Tabla de equipos'!$B$3:$D$107,3,FALSE))</f>
        <v/>
      </c>
      <c r="G68" s="135" t="str">
        <f t="shared" si="1"/>
        <v/>
      </c>
      <c r="J68" t="str">
        <f>'Tabla de equipos'!B70</f>
        <v>Ordenador  con disco integrado &lt;250GB</v>
      </c>
    </row>
    <row r="69" spans="5:10" x14ac:dyDescent="0.2">
      <c r="E69" s="93" t="str">
        <f>IF(ISBLANK(A69),"",VLOOKUP(A69,'Tabla de equipos'!$B$3:$D$107,3,FALSE))</f>
        <v/>
      </c>
      <c r="G69" s="135" t="str">
        <f t="shared" ref="G69:G132" si="2">IF(AND(F69="",A69=""),"",IF(AND(A69&lt;&gt;"",F69=""),"Falta incluir unidades",IF(AND(A69&lt;&gt;"",F69&gt;0),"","Falta elegir equipo/soporte")))</f>
        <v/>
      </c>
      <c r="J69" t="str">
        <f>'Tabla de equipos'!B71</f>
        <v>Ordenador  con disco integrado &lt;500GB</v>
      </c>
    </row>
    <row r="70" spans="5:10" x14ac:dyDescent="0.2">
      <c r="E70" s="93" t="str">
        <f>IF(ISBLANK(A70),"",VLOOKUP(A70,'Tabla de equipos'!$B$3:$D$107,3,FALSE))</f>
        <v/>
      </c>
      <c r="G70" s="135" t="str">
        <f t="shared" si="2"/>
        <v/>
      </c>
      <c r="J70" t="str">
        <f>'Tabla de equipos'!B72</f>
        <v>Ordenador con disco integrado &lt;750GB</v>
      </c>
    </row>
    <row r="71" spans="5:10" x14ac:dyDescent="0.2">
      <c r="E71" s="93" t="str">
        <f>IF(ISBLANK(A71),"",VLOOKUP(A71,'Tabla de equipos'!$B$3:$D$107,3,FALSE))</f>
        <v/>
      </c>
      <c r="G71" s="135" t="str">
        <f t="shared" si="2"/>
        <v/>
      </c>
      <c r="J71" t="str">
        <f>'Tabla de equipos'!B73</f>
        <v>Ordenador con disco integrado &gt;750GB</v>
      </c>
    </row>
    <row r="72" spans="5:10" x14ac:dyDescent="0.2">
      <c r="E72" s="93" t="str">
        <f>IF(ISBLANK(A72),"",VLOOKUP(A72,'Tabla de equipos'!$B$3:$D$107,3,FALSE))</f>
        <v/>
      </c>
      <c r="G72" s="135" t="str">
        <f t="shared" si="2"/>
        <v/>
      </c>
      <c r="J72" t="str">
        <f>'Tabla de equipos'!B74</f>
        <v>Ordenador portátil con disco integrado &lt;250GB</v>
      </c>
    </row>
    <row r="73" spans="5:10" x14ac:dyDescent="0.2">
      <c r="E73" s="93" t="str">
        <f>IF(ISBLANK(A73),"",VLOOKUP(A73,'Tabla de equipos'!$B$3:$D$107,3,FALSE))</f>
        <v/>
      </c>
      <c r="G73" s="135" t="str">
        <f t="shared" si="2"/>
        <v/>
      </c>
      <c r="J73" t="str">
        <f>'Tabla de equipos'!B75</f>
        <v>Ordenador portátil con disco integrado &lt;500GB</v>
      </c>
    </row>
    <row r="74" spans="5:10" x14ac:dyDescent="0.2">
      <c r="E74" s="93" t="str">
        <f>IF(ISBLANK(A74),"",VLOOKUP(A74,'Tabla de equipos'!$B$3:$D$107,3,FALSE))</f>
        <v/>
      </c>
      <c r="G74" s="135" t="str">
        <f t="shared" si="2"/>
        <v/>
      </c>
      <c r="J74" t="str">
        <f>'Tabla de equipos'!B76</f>
        <v>Ordenador portátil con disco integrado &lt;750GB</v>
      </c>
    </row>
    <row r="75" spans="5:10" x14ac:dyDescent="0.2">
      <c r="E75" s="93" t="str">
        <f>IF(ISBLANK(A75),"",VLOOKUP(A75,'Tabla de equipos'!$B$3:$D$107,3,FALSE))</f>
        <v/>
      </c>
      <c r="G75" s="135" t="str">
        <f t="shared" si="2"/>
        <v/>
      </c>
      <c r="J75" t="str">
        <f>'Tabla de equipos'!B77</f>
        <v>Ordenador portátil con disco integrado &gt;750GB</v>
      </c>
    </row>
    <row r="76" spans="5:10" x14ac:dyDescent="0.2">
      <c r="E76" s="93" t="str">
        <f>IF(ISBLANK(A76),"",VLOOKUP(A76,'Tabla de equipos'!$B$3:$D$107,3,FALSE))</f>
        <v/>
      </c>
      <c r="G76" s="135" t="str">
        <f t="shared" si="2"/>
        <v/>
      </c>
      <c r="J76" t="str">
        <f>'Tabla de equipos'!B78</f>
        <v>Disco duro integrado &lt;250GB</v>
      </c>
    </row>
    <row r="77" spans="5:10" x14ac:dyDescent="0.2">
      <c r="E77" s="93" t="str">
        <f>IF(ISBLANK(A77),"",VLOOKUP(A77,'Tabla de equipos'!$B$3:$D$107,3,FALSE))</f>
        <v/>
      </c>
      <c r="G77" s="135" t="str">
        <f t="shared" si="2"/>
        <v/>
      </c>
      <c r="J77" t="str">
        <f>'Tabla de equipos'!B79</f>
        <v>Disco duro integrado &lt;500GB</v>
      </c>
    </row>
    <row r="78" spans="5:10" x14ac:dyDescent="0.2">
      <c r="E78" s="93" t="str">
        <f>IF(ISBLANK(A78),"",VLOOKUP(A78,'Tabla de equipos'!$B$3:$D$107,3,FALSE))</f>
        <v/>
      </c>
      <c r="G78" s="135" t="str">
        <f t="shared" si="2"/>
        <v/>
      </c>
      <c r="J78" t="str">
        <f>'Tabla de equipos'!B80</f>
        <v>Disco duro integrado &lt;750GB</v>
      </c>
    </row>
    <row r="79" spans="5:10" x14ac:dyDescent="0.2">
      <c r="E79" s="93" t="str">
        <f>IF(ISBLANK(A79),"",VLOOKUP(A79,'Tabla de equipos'!$B$3:$D$107,3,FALSE))</f>
        <v/>
      </c>
      <c r="G79" s="135" t="str">
        <f t="shared" si="2"/>
        <v/>
      </c>
      <c r="J79" t="str">
        <f>'Tabla de equipos'!B81</f>
        <v>Disco duro integrado &gt;750GB</v>
      </c>
    </row>
    <row r="80" spans="5:10" x14ac:dyDescent="0.2">
      <c r="E80" s="93" t="str">
        <f>IF(ISBLANK(A80),"",VLOOKUP(A80,'Tabla de equipos'!$B$3:$D$107,3,FALSE))</f>
        <v/>
      </c>
      <c r="G80" s="135" t="str">
        <f t="shared" si="2"/>
        <v/>
      </c>
      <c r="J80" t="str">
        <f>'Tabla de equipos'!B82</f>
        <v>TV con disco integrado</v>
      </c>
    </row>
    <row r="81" spans="5:10" x14ac:dyDescent="0.2">
      <c r="E81" s="93" t="str">
        <f>IF(ISBLANK(A81),"",VLOOKUP(A81,'Tabla de equipos'!$B$3:$D$107,3,FALSE))</f>
        <v/>
      </c>
      <c r="G81" s="135" t="str">
        <f t="shared" si="2"/>
        <v/>
      </c>
      <c r="J81" t="str">
        <f>'Tabla de equipos'!B83</f>
        <v>Copiadora monofuncional 1-39 ppm</v>
      </c>
    </row>
    <row r="82" spans="5:10" x14ac:dyDescent="0.2">
      <c r="E82" s="93" t="str">
        <f>IF(ISBLANK(A82),"",VLOOKUP(A82,'Tabla de equipos'!$B$3:$D$107,3,FALSE))</f>
        <v/>
      </c>
      <c r="G82" s="135" t="str">
        <f t="shared" si="2"/>
        <v/>
      </c>
      <c r="J82" t="str">
        <f>'Tabla de equipos'!B84</f>
        <v>Copiadoras blanco y negro 1-9 páginas por mínuto</v>
      </c>
    </row>
    <row r="83" spans="5:10" x14ac:dyDescent="0.2">
      <c r="E83" s="93" t="str">
        <f>IF(ISBLANK(A83),"",VLOOKUP(A83,'Tabla de equipos'!$B$3:$D$107,3,FALSE))</f>
        <v/>
      </c>
      <c r="G83" s="135" t="str">
        <f t="shared" si="2"/>
        <v/>
      </c>
      <c r="J83" t="str">
        <f>'Tabla de equipos'!B85</f>
        <v>Copiadoras blanco y negro 10 -19 páginas por mínuto</v>
      </c>
    </row>
    <row r="84" spans="5:10" x14ac:dyDescent="0.2">
      <c r="E84" s="93" t="str">
        <f>IF(ISBLANK(A84),"",VLOOKUP(A84,'Tabla de equipos'!$B$3:$D$107,3,FALSE))</f>
        <v/>
      </c>
      <c r="G84" s="135" t="str">
        <f t="shared" si="2"/>
        <v/>
      </c>
      <c r="J84" t="str">
        <f>'Tabla de equipos'!B86</f>
        <v>Copiadoras blanco y negro 20 -39 páginas por mínuto</v>
      </c>
    </row>
    <row r="85" spans="5:10" x14ac:dyDescent="0.2">
      <c r="E85" s="93" t="str">
        <f>IF(ISBLANK(A85),"",VLOOKUP(A85,'Tabla de equipos'!$B$3:$D$107,3,FALSE))</f>
        <v/>
      </c>
      <c r="G85" s="135" t="str">
        <f t="shared" si="2"/>
        <v/>
      </c>
      <c r="J85" t="str">
        <f>'Tabla de equipos'!B87</f>
        <v>Copiadoras color  1 -39 páginas por mínuto</v>
      </c>
    </row>
    <row r="86" spans="5:10" x14ac:dyDescent="0.2">
      <c r="E86" s="93" t="str">
        <f>IF(ISBLANK(A86),"",VLOOKUP(A86,'Tabla de equipos'!$B$3:$D$107,3,FALSE))</f>
        <v/>
      </c>
      <c r="G86" s="135" t="str">
        <f t="shared" si="2"/>
        <v/>
      </c>
      <c r="J86" t="str">
        <f>'Tabla de equipos'!B88</f>
        <v>Copiadoras color  de más de 39 páginas por mínuto</v>
      </c>
    </row>
    <row r="87" spans="5:10" x14ac:dyDescent="0.2">
      <c r="E87" s="93" t="str">
        <f>IF(ISBLANK(A87),"",VLOOKUP(A87,'Tabla de equipos'!$B$3:$D$107,3,FALSE))</f>
        <v/>
      </c>
      <c r="G87" s="135" t="str">
        <f t="shared" si="2"/>
        <v/>
      </c>
      <c r="J87" t="str">
        <f>'Tabla de equipos'!B89</f>
        <v>Escáner monofuncional de 1- 39 ppm</v>
      </c>
    </row>
    <row r="88" spans="5:10" x14ac:dyDescent="0.2">
      <c r="E88" s="93" t="str">
        <f>IF(ISBLANK(A88),"",VLOOKUP(A88,'Tabla de equipos'!$B$3:$D$107,3,FALSE))</f>
        <v/>
      </c>
      <c r="G88" s="135" t="str">
        <f t="shared" si="2"/>
        <v/>
      </c>
      <c r="J88" t="str">
        <f>'Tabla de equipos'!B90</f>
        <v>Escaner de 13 a 39 páginas por minuto</v>
      </c>
    </row>
    <row r="89" spans="5:10" x14ac:dyDescent="0.2">
      <c r="E89" s="93" t="str">
        <f>IF(ISBLANK(A89),"",VLOOKUP(A89,'Tabla de equipos'!$B$3:$D$107,3,FALSE))</f>
        <v/>
      </c>
      <c r="G89" s="135" t="str">
        <f t="shared" si="2"/>
        <v/>
      </c>
      <c r="J89" t="str">
        <f>'Tabla de equipos'!B91</f>
        <v>Escaner de 1 a 12 páginas por minuto</v>
      </c>
    </row>
    <row r="90" spans="5:10" x14ac:dyDescent="0.2">
      <c r="E90" s="93" t="str">
        <f>IF(ISBLANK(A90),"",VLOOKUP(A90,'Tabla de equipos'!$B$3:$D$107,3,FALSE))</f>
        <v/>
      </c>
      <c r="G90" s="135" t="str">
        <f t="shared" si="2"/>
        <v/>
      </c>
      <c r="J90" t="str">
        <f>'Tabla de equipos'!B92</f>
        <v>Escaneres de mano</v>
      </c>
    </row>
    <row r="91" spans="5:10" x14ac:dyDescent="0.2">
      <c r="E91" s="93" t="str">
        <f>IF(ISBLANK(A91),"",VLOOKUP(A91,'Tabla de equipos'!$B$3:$D$107,3,FALSE))</f>
        <v/>
      </c>
      <c r="G91" s="135" t="str">
        <f t="shared" si="2"/>
        <v/>
      </c>
      <c r="J91" t="str">
        <f>'Tabla de equipos'!B93</f>
        <v>Máquina de fax con escaner</v>
      </c>
    </row>
    <row r="92" spans="5:10" x14ac:dyDescent="0.2">
      <c r="E92" s="93" t="str">
        <f>IF(ISBLANK(A92),"",VLOOKUP(A92,'Tabla de equipos'!$B$3:$D$107,3,FALSE))</f>
        <v/>
      </c>
      <c r="G92" s="135" t="str">
        <f t="shared" si="2"/>
        <v/>
      </c>
      <c r="J92" t="str">
        <f>'Tabla de equipos'!B94</f>
        <v>Máquina de fax con impresión</v>
      </c>
    </row>
    <row r="93" spans="5:10" x14ac:dyDescent="0.2">
      <c r="E93" s="93" t="str">
        <f>IF(ISBLANK(A93),"",VLOOKUP(A93,'Tabla de equipos'!$B$3:$D$107,3,FALSE))</f>
        <v/>
      </c>
      <c r="G93" s="135" t="str">
        <f t="shared" si="2"/>
        <v/>
      </c>
      <c r="J93" t="str">
        <f>'Tabla de equipos'!B95</f>
        <v>Impresora monofuncional 1 - 39 ppm</v>
      </c>
    </row>
    <row r="94" spans="5:10" x14ac:dyDescent="0.2">
      <c r="E94" s="93" t="str">
        <f>IF(ISBLANK(A94),"",VLOOKUP(A94,'Tabla de equipos'!$B$3:$D$107,3,FALSE))</f>
        <v/>
      </c>
      <c r="G94" s="135" t="str">
        <f t="shared" si="2"/>
        <v/>
      </c>
      <c r="J94" t="str">
        <f>'Tabla de equipos'!B96</f>
        <v>Impresoras tinta</v>
      </c>
    </row>
    <row r="95" spans="5:10" x14ac:dyDescent="0.2">
      <c r="E95" s="93" t="str">
        <f>IF(ISBLANK(A95),"",VLOOKUP(A95,'Tabla de equipos'!$B$3:$D$107,3,FALSE))</f>
        <v/>
      </c>
      <c r="G95" s="135" t="str">
        <f t="shared" si="2"/>
        <v/>
      </c>
      <c r="J95" t="str">
        <f>'Tabla de equipos'!B97</f>
        <v>Impresoras laser</v>
      </c>
    </row>
    <row r="96" spans="5:10" x14ac:dyDescent="0.2">
      <c r="E96" s="93" t="str">
        <f>IF(ISBLANK(A96),"",VLOOKUP(A96,'Tabla de equipos'!$B$3:$D$107,3,FALSE))</f>
        <v/>
      </c>
      <c r="G96" s="135" t="str">
        <f t="shared" si="2"/>
        <v/>
      </c>
      <c r="J96" t="str">
        <f>'Tabla de equipos'!B98</f>
        <v>Multifuncionales de inyección para impresión, copia y escaneo</v>
      </c>
    </row>
    <row r="97" spans="5:10" x14ac:dyDescent="0.2">
      <c r="E97" s="93" t="str">
        <f>IF(ISBLANK(A97),"",VLOOKUP(A97,'Tabla de equipos'!$B$3:$D$107,3,FALSE))</f>
        <v/>
      </c>
      <c r="G97" s="135" t="str">
        <f t="shared" si="2"/>
        <v/>
      </c>
      <c r="J97" t="str">
        <f>'Tabla de equipos'!B99</f>
        <v>Multifuncionales láser para impresión, copia y escaneo</v>
      </c>
    </row>
    <row r="98" spans="5:10" x14ac:dyDescent="0.2">
      <c r="E98" s="93" t="str">
        <f>IF(ISBLANK(A98),"",VLOOKUP(A98,'Tabla de equipos'!$B$3:$D$107,3,FALSE))</f>
        <v/>
      </c>
      <c r="G98" s="135" t="str">
        <f t="shared" si="2"/>
        <v/>
      </c>
      <c r="J98" t="str">
        <f>'Tabla de equipos'!B100</f>
        <v>Multifuncional de 1-9 páginas por mínuto tinta</v>
      </c>
    </row>
    <row r="99" spans="5:10" x14ac:dyDescent="0.2">
      <c r="E99" s="93" t="str">
        <f>IF(ISBLANK(A99),"",VLOOKUP(A99,'Tabla de equipos'!$B$3:$D$107,3,FALSE))</f>
        <v/>
      </c>
      <c r="G99" s="135" t="str">
        <f t="shared" si="2"/>
        <v/>
      </c>
      <c r="J99" t="str">
        <f>'Tabla de equipos'!B101</f>
        <v>Multifuncional de  1-9 páginas por mínuto laser</v>
      </c>
    </row>
    <row r="100" spans="5:10" x14ac:dyDescent="0.2">
      <c r="E100" s="93" t="str">
        <f>IF(ISBLANK(A100),"",VLOOKUP(A100,'Tabla de equipos'!$B$3:$D$107,3,FALSE))</f>
        <v/>
      </c>
      <c r="G100" s="135" t="str">
        <f t="shared" si="2"/>
        <v/>
      </c>
      <c r="J100" t="str">
        <f>'Tabla de equipos'!B102</f>
        <v>Multifuncional de 10 -19 páginas por mínuto tinta</v>
      </c>
    </row>
    <row r="101" spans="5:10" x14ac:dyDescent="0.2">
      <c r="E101" s="93" t="str">
        <f>IF(ISBLANK(A101),"",VLOOKUP(A101,'Tabla de equipos'!$B$3:$D$107,3,FALSE))</f>
        <v/>
      </c>
      <c r="G101" s="135" t="str">
        <f t="shared" si="2"/>
        <v/>
      </c>
      <c r="J101" t="str">
        <f>'Tabla de equipos'!B103</f>
        <v>Multifuncional de 10 -19 páginas por mínuto laser</v>
      </c>
    </row>
    <row r="102" spans="5:10" x14ac:dyDescent="0.2">
      <c r="E102" s="93" t="str">
        <f>IF(ISBLANK(A102),"",VLOOKUP(A102,'Tabla de equipos'!$B$3:$D$107,3,FALSE))</f>
        <v/>
      </c>
      <c r="G102" s="135" t="str">
        <f t="shared" si="2"/>
        <v/>
      </c>
      <c r="J102" t="str">
        <f>'Tabla de equipos'!B104</f>
        <v>Multifuncional 20 -39 páginas por mínuto tinta</v>
      </c>
    </row>
    <row r="103" spans="5:10" x14ac:dyDescent="0.2">
      <c r="E103" s="93" t="str">
        <f>IF(ISBLANK(A103),"",VLOOKUP(A103,'Tabla de equipos'!$B$3:$D$107,3,FALSE))</f>
        <v/>
      </c>
      <c r="G103" s="135" t="str">
        <f t="shared" si="2"/>
        <v/>
      </c>
      <c r="J103" t="str">
        <f>'Tabla de equipos'!B105</f>
        <v>Multifuncional 20-39  páginas por mínuto laser</v>
      </c>
    </row>
    <row r="104" spans="5:10" x14ac:dyDescent="0.2">
      <c r="E104" s="93" t="str">
        <f>IF(ISBLANK(A104),"",VLOOKUP(A104,'Tabla de equipos'!$B$3:$D$107,3,FALSE))</f>
        <v/>
      </c>
      <c r="G104" s="135" t="str">
        <f t="shared" si="2"/>
        <v/>
      </c>
      <c r="J104" t="str">
        <f>'Tabla de equipos'!B106</f>
        <v>Multifuncional de más de 39 páginas por mínuto tinta</v>
      </c>
    </row>
    <row r="105" spans="5:10" x14ac:dyDescent="0.2">
      <c r="E105" s="93" t="str">
        <f>IF(ISBLANK(A105),"",VLOOKUP(A105,'Tabla de equipos'!$B$3:$D$107,3,FALSE))</f>
        <v/>
      </c>
      <c r="G105" s="135" t="str">
        <f t="shared" si="2"/>
        <v/>
      </c>
      <c r="J105" t="str">
        <f>'Tabla de equipos'!B107</f>
        <v>Multifuncional de más de 39 páginas por mínuto laser</v>
      </c>
    </row>
    <row r="106" spans="5:10" x14ac:dyDescent="0.2">
      <c r="E106" s="93" t="str">
        <f>IF(ISBLANK(A106),"",VLOOKUP(A106,'Tabla de equipos'!$B$3:$D$107,3,FALSE))</f>
        <v/>
      </c>
      <c r="G106" s="135" t="str">
        <f t="shared" si="2"/>
        <v/>
      </c>
    </row>
    <row r="107" spans="5:10" x14ac:dyDescent="0.2">
      <c r="E107" s="93" t="str">
        <f>IF(ISBLANK(A107),"",VLOOKUP(A107,'Tabla de equipos'!$B$3:$D$107,3,FALSE))</f>
        <v/>
      </c>
      <c r="G107" s="135" t="str">
        <f t="shared" si="2"/>
        <v/>
      </c>
    </row>
    <row r="108" spans="5:10" x14ac:dyDescent="0.2">
      <c r="E108" s="93" t="str">
        <f>IF(ISBLANK(A108),"",VLOOKUP(A108,'Tabla de equipos'!$B$3:$D$107,3,FALSE))</f>
        <v/>
      </c>
      <c r="G108" s="135" t="str">
        <f t="shared" si="2"/>
        <v/>
      </c>
    </row>
    <row r="109" spans="5:10" x14ac:dyDescent="0.2">
      <c r="E109" s="93" t="str">
        <f>IF(ISBLANK(A109),"",VLOOKUP(A109,'Tabla de equipos'!$B$3:$D$107,3,FALSE))</f>
        <v/>
      </c>
      <c r="G109" s="135" t="str">
        <f t="shared" si="2"/>
        <v/>
      </c>
    </row>
    <row r="110" spans="5:10" x14ac:dyDescent="0.2">
      <c r="E110" s="93" t="str">
        <f>IF(ISBLANK(A110),"",VLOOKUP(A110,'Tabla de equipos'!$B$3:$D$107,3,FALSE))</f>
        <v/>
      </c>
      <c r="G110" s="135" t="str">
        <f t="shared" si="2"/>
        <v/>
      </c>
    </row>
    <row r="111" spans="5:10" x14ac:dyDescent="0.2">
      <c r="E111" s="93" t="str">
        <f>IF(ISBLANK(A111),"",VLOOKUP(A111,'Tabla de equipos'!$B$3:$D$107,3,FALSE))</f>
        <v/>
      </c>
      <c r="G111" s="135" t="str">
        <f t="shared" si="2"/>
        <v/>
      </c>
    </row>
    <row r="112" spans="5:10" x14ac:dyDescent="0.2">
      <c r="E112" s="93" t="str">
        <f>IF(ISBLANK(A112),"",VLOOKUP(A112,'Tabla de equipos'!$B$3:$D$107,3,FALSE))</f>
        <v/>
      </c>
      <c r="G112" s="135" t="str">
        <f t="shared" si="2"/>
        <v/>
      </c>
    </row>
    <row r="113" spans="5:7" x14ac:dyDescent="0.2">
      <c r="E113" s="93" t="str">
        <f>IF(ISBLANK(A113),"",VLOOKUP(A113,'Tabla de equipos'!$B$3:$D$107,3,FALSE))</f>
        <v/>
      </c>
      <c r="G113" s="135" t="str">
        <f t="shared" si="2"/>
        <v/>
      </c>
    </row>
    <row r="114" spans="5:7" x14ac:dyDescent="0.2">
      <c r="E114" s="93" t="str">
        <f>IF(ISBLANK(A114),"",VLOOKUP(A114,'Tabla de equipos'!$B$3:$D$107,3,FALSE))</f>
        <v/>
      </c>
      <c r="G114" s="135" t="str">
        <f t="shared" si="2"/>
        <v/>
      </c>
    </row>
    <row r="115" spans="5:7" x14ac:dyDescent="0.2">
      <c r="E115" s="93" t="str">
        <f>IF(ISBLANK(A115),"",VLOOKUP(A115,'Tabla de equipos'!$B$3:$D$107,3,FALSE))</f>
        <v/>
      </c>
      <c r="G115" s="135" t="str">
        <f t="shared" si="2"/>
        <v/>
      </c>
    </row>
    <row r="116" spans="5:7" x14ac:dyDescent="0.2">
      <c r="E116" s="93" t="str">
        <f>IF(ISBLANK(A116),"",VLOOKUP(A116,'Tabla de equipos'!$B$3:$D$107,3,FALSE))</f>
        <v/>
      </c>
      <c r="G116" s="135" t="str">
        <f t="shared" si="2"/>
        <v/>
      </c>
    </row>
    <row r="117" spans="5:7" x14ac:dyDescent="0.2">
      <c r="E117" s="93" t="str">
        <f>IF(ISBLANK(A117),"",VLOOKUP(A117,'Tabla de equipos'!$B$3:$D$107,3,FALSE))</f>
        <v/>
      </c>
      <c r="G117" s="135" t="str">
        <f t="shared" si="2"/>
        <v/>
      </c>
    </row>
    <row r="118" spans="5:7" x14ac:dyDescent="0.2">
      <c r="E118" s="93" t="str">
        <f>IF(ISBLANK(A118),"",VLOOKUP(A118,'Tabla de equipos'!$B$3:$D$107,3,FALSE))</f>
        <v/>
      </c>
      <c r="G118" s="135" t="str">
        <f t="shared" si="2"/>
        <v/>
      </c>
    </row>
    <row r="119" spans="5:7" x14ac:dyDescent="0.2">
      <c r="E119" s="93" t="str">
        <f>IF(ISBLANK(A119),"",VLOOKUP(A119,'Tabla de equipos'!$B$3:$D$107,3,FALSE))</f>
        <v/>
      </c>
      <c r="G119" s="135" t="str">
        <f t="shared" si="2"/>
        <v/>
      </c>
    </row>
    <row r="120" spans="5:7" x14ac:dyDescent="0.2">
      <c r="E120" s="93" t="str">
        <f>IF(ISBLANK(A120),"",VLOOKUP(A120,'Tabla de equipos'!$B$3:$D$107,3,FALSE))</f>
        <v/>
      </c>
      <c r="G120" s="135" t="str">
        <f t="shared" si="2"/>
        <v/>
      </c>
    </row>
    <row r="121" spans="5:7" x14ac:dyDescent="0.2">
      <c r="E121" s="93" t="str">
        <f>IF(ISBLANK(A121),"",VLOOKUP(A121,'Tabla de equipos'!$B$3:$D$107,3,FALSE))</f>
        <v/>
      </c>
      <c r="G121" s="135" t="str">
        <f t="shared" si="2"/>
        <v/>
      </c>
    </row>
    <row r="122" spans="5:7" x14ac:dyDescent="0.2">
      <c r="E122" s="93" t="str">
        <f>IF(ISBLANK(A122),"",VLOOKUP(A122,'Tabla de equipos'!$B$3:$D$107,3,FALSE))</f>
        <v/>
      </c>
      <c r="G122" s="135" t="str">
        <f t="shared" si="2"/>
        <v/>
      </c>
    </row>
    <row r="123" spans="5:7" x14ac:dyDescent="0.2">
      <c r="E123" s="93" t="str">
        <f>IF(ISBLANK(A123),"",VLOOKUP(A123,'Tabla de equipos'!$B$3:$D$107,3,FALSE))</f>
        <v/>
      </c>
      <c r="G123" s="135" t="str">
        <f t="shared" si="2"/>
        <v/>
      </c>
    </row>
    <row r="124" spans="5:7" x14ac:dyDescent="0.2">
      <c r="E124" s="93" t="str">
        <f>IF(ISBLANK(A124),"",VLOOKUP(A124,'Tabla de equipos'!$B$3:$D$107,3,FALSE))</f>
        <v/>
      </c>
      <c r="G124" s="135" t="str">
        <f t="shared" si="2"/>
        <v/>
      </c>
    </row>
    <row r="125" spans="5:7" x14ac:dyDescent="0.2">
      <c r="E125" s="93" t="str">
        <f>IF(ISBLANK(A125),"",VLOOKUP(A125,'Tabla de equipos'!$B$3:$D$107,3,FALSE))</f>
        <v/>
      </c>
      <c r="G125" s="135" t="str">
        <f t="shared" si="2"/>
        <v/>
      </c>
    </row>
    <row r="126" spans="5:7" x14ac:dyDescent="0.2">
      <c r="E126" s="93" t="str">
        <f>IF(ISBLANK(A126),"",VLOOKUP(A126,'Tabla de equipos'!$B$3:$D$107,3,FALSE))</f>
        <v/>
      </c>
      <c r="G126" s="135" t="str">
        <f t="shared" si="2"/>
        <v/>
      </c>
    </row>
    <row r="127" spans="5:7" x14ac:dyDescent="0.2">
      <c r="E127" s="93" t="str">
        <f>IF(ISBLANK(A127),"",VLOOKUP(A127,'Tabla de equipos'!$B$3:$D$107,3,FALSE))</f>
        <v/>
      </c>
      <c r="G127" s="135" t="str">
        <f t="shared" si="2"/>
        <v/>
      </c>
    </row>
    <row r="128" spans="5:7" x14ac:dyDescent="0.2">
      <c r="E128" s="93" t="str">
        <f>IF(ISBLANK(A128),"",VLOOKUP(A128,'Tabla de equipos'!$B$3:$D$107,3,FALSE))</f>
        <v/>
      </c>
      <c r="G128" s="135" t="str">
        <f t="shared" si="2"/>
        <v/>
      </c>
    </row>
    <row r="129" spans="5:7" x14ac:dyDescent="0.2">
      <c r="E129" s="93" t="str">
        <f>IF(ISBLANK(A129),"",VLOOKUP(A129,'Tabla de equipos'!$B$3:$D$107,3,FALSE))</f>
        <v/>
      </c>
      <c r="G129" s="135" t="str">
        <f t="shared" si="2"/>
        <v/>
      </c>
    </row>
    <row r="130" spans="5:7" x14ac:dyDescent="0.2">
      <c r="E130" s="93" t="str">
        <f>IF(ISBLANK(A130),"",VLOOKUP(A130,'Tabla de equipos'!$B$3:$D$107,3,FALSE))</f>
        <v/>
      </c>
      <c r="G130" s="135" t="str">
        <f t="shared" si="2"/>
        <v/>
      </c>
    </row>
    <row r="131" spans="5:7" x14ac:dyDescent="0.2">
      <c r="E131" s="93" t="str">
        <f>IF(ISBLANK(A131),"",VLOOKUP(A131,'Tabla de equipos'!$B$3:$D$107,3,FALSE))</f>
        <v/>
      </c>
      <c r="G131" s="135" t="str">
        <f t="shared" si="2"/>
        <v/>
      </c>
    </row>
    <row r="132" spans="5:7" x14ac:dyDescent="0.2">
      <c r="E132" s="93" t="str">
        <f>IF(ISBLANK(A132),"",VLOOKUP(A132,'Tabla de equipos'!$B$3:$D$107,3,FALSE))</f>
        <v/>
      </c>
      <c r="G132" s="135" t="str">
        <f t="shared" si="2"/>
        <v/>
      </c>
    </row>
    <row r="133" spans="5:7" x14ac:dyDescent="0.2">
      <c r="E133" s="93" t="str">
        <f>IF(ISBLANK(A133),"",VLOOKUP(A133,'Tabla de equipos'!$B$3:$D$107,3,FALSE))</f>
        <v/>
      </c>
      <c r="G133" s="135" t="str">
        <f t="shared" ref="G133:G196" si="3">IF(AND(F133="",A133=""),"",IF(AND(A133&lt;&gt;"",F133=""),"Falta incluir unidades",IF(AND(A133&lt;&gt;"",F133&gt;0),"","Falta elegir equipo/soporte")))</f>
        <v/>
      </c>
    </row>
    <row r="134" spans="5:7" x14ac:dyDescent="0.2">
      <c r="E134" s="93" t="str">
        <f>IF(ISBLANK(A134),"",VLOOKUP(A134,'Tabla de equipos'!$B$3:$D$107,3,FALSE))</f>
        <v/>
      </c>
      <c r="G134" s="135" t="str">
        <f t="shared" si="3"/>
        <v/>
      </c>
    </row>
    <row r="135" spans="5:7" x14ac:dyDescent="0.2">
      <c r="E135" s="93" t="str">
        <f>IF(ISBLANK(A135),"",VLOOKUP(A135,'Tabla de equipos'!$B$3:$D$107,3,FALSE))</f>
        <v/>
      </c>
      <c r="G135" s="135" t="str">
        <f t="shared" si="3"/>
        <v/>
      </c>
    </row>
    <row r="136" spans="5:7" x14ac:dyDescent="0.2">
      <c r="E136" s="93" t="str">
        <f>IF(ISBLANK(A136),"",VLOOKUP(A136,'Tabla de equipos'!$B$3:$D$107,3,FALSE))</f>
        <v/>
      </c>
      <c r="G136" s="135" t="str">
        <f t="shared" si="3"/>
        <v/>
      </c>
    </row>
    <row r="137" spans="5:7" x14ac:dyDescent="0.2">
      <c r="E137" s="93" t="str">
        <f>IF(ISBLANK(A137),"",VLOOKUP(A137,'Tabla de equipos'!$B$3:$D$107,3,FALSE))</f>
        <v/>
      </c>
      <c r="G137" s="135" t="str">
        <f t="shared" si="3"/>
        <v/>
      </c>
    </row>
    <row r="138" spans="5:7" x14ac:dyDescent="0.2">
      <c r="E138" s="93" t="str">
        <f>IF(ISBLANK(A138),"",VLOOKUP(A138,'Tabla de equipos'!$B$3:$D$107,3,FALSE))</f>
        <v/>
      </c>
      <c r="G138" s="135" t="str">
        <f t="shared" si="3"/>
        <v/>
      </c>
    </row>
    <row r="139" spans="5:7" x14ac:dyDescent="0.2">
      <c r="E139" s="93" t="str">
        <f>IF(ISBLANK(A139),"",VLOOKUP(A139,'Tabla de equipos'!$B$3:$D$107,3,FALSE))</f>
        <v/>
      </c>
      <c r="G139" s="135" t="str">
        <f t="shared" si="3"/>
        <v/>
      </c>
    </row>
    <row r="140" spans="5:7" x14ac:dyDescent="0.2">
      <c r="E140" s="93" t="str">
        <f>IF(ISBLANK(A140),"",VLOOKUP(A140,'Tabla de equipos'!$B$3:$D$107,3,FALSE))</f>
        <v/>
      </c>
      <c r="G140" s="135" t="str">
        <f t="shared" si="3"/>
        <v/>
      </c>
    </row>
    <row r="141" spans="5:7" x14ac:dyDescent="0.2">
      <c r="E141" s="93" t="str">
        <f>IF(ISBLANK(A141),"",VLOOKUP(A141,'Tabla de equipos'!$B$3:$D$107,3,FALSE))</f>
        <v/>
      </c>
      <c r="G141" s="135" t="str">
        <f t="shared" si="3"/>
        <v/>
      </c>
    </row>
    <row r="142" spans="5:7" x14ac:dyDescent="0.2">
      <c r="E142" s="93" t="str">
        <f>IF(ISBLANK(A142),"",VLOOKUP(A142,'Tabla de equipos'!$B$3:$D$107,3,FALSE))</f>
        <v/>
      </c>
      <c r="G142" s="135" t="str">
        <f t="shared" si="3"/>
        <v/>
      </c>
    </row>
    <row r="143" spans="5:7" x14ac:dyDescent="0.2">
      <c r="E143" s="93" t="str">
        <f>IF(ISBLANK(A143),"",VLOOKUP(A143,'Tabla de equipos'!$B$3:$D$107,3,FALSE))</f>
        <v/>
      </c>
      <c r="G143" s="135" t="str">
        <f t="shared" si="3"/>
        <v/>
      </c>
    </row>
    <row r="144" spans="5:7" x14ac:dyDescent="0.2">
      <c r="E144" s="93" t="str">
        <f>IF(ISBLANK(A144),"",VLOOKUP(A144,'Tabla de equipos'!$B$3:$D$107,3,FALSE))</f>
        <v/>
      </c>
      <c r="G144" s="135" t="str">
        <f t="shared" si="3"/>
        <v/>
      </c>
    </row>
    <row r="145" spans="5:7" x14ac:dyDescent="0.2">
      <c r="E145" s="93" t="str">
        <f>IF(ISBLANK(A145),"",VLOOKUP(A145,'Tabla de equipos'!$B$3:$D$107,3,FALSE))</f>
        <v/>
      </c>
      <c r="G145" s="135" t="str">
        <f t="shared" si="3"/>
        <v/>
      </c>
    </row>
    <row r="146" spans="5:7" x14ac:dyDescent="0.2">
      <c r="E146" s="93" t="str">
        <f>IF(ISBLANK(A146),"",VLOOKUP(A146,'Tabla de equipos'!$B$3:$D$107,3,FALSE))</f>
        <v/>
      </c>
      <c r="G146" s="135" t="str">
        <f t="shared" si="3"/>
        <v/>
      </c>
    </row>
    <row r="147" spans="5:7" x14ac:dyDescent="0.2">
      <c r="E147" s="93" t="str">
        <f>IF(ISBLANK(A147),"",VLOOKUP(A147,'Tabla de equipos'!$B$3:$D$107,3,FALSE))</f>
        <v/>
      </c>
      <c r="G147" s="135" t="str">
        <f t="shared" si="3"/>
        <v/>
      </c>
    </row>
    <row r="148" spans="5:7" x14ac:dyDescent="0.2">
      <c r="E148" s="93" t="str">
        <f>IF(ISBLANK(A148),"",VLOOKUP(A148,'Tabla de equipos'!$B$3:$D$107,3,FALSE))</f>
        <v/>
      </c>
      <c r="G148" s="135" t="str">
        <f t="shared" si="3"/>
        <v/>
      </c>
    </row>
    <row r="149" spans="5:7" x14ac:dyDescent="0.2">
      <c r="E149" s="93" t="str">
        <f>IF(ISBLANK(A149),"",VLOOKUP(A149,'Tabla de equipos'!$B$3:$D$107,3,FALSE))</f>
        <v/>
      </c>
      <c r="G149" s="135" t="str">
        <f t="shared" si="3"/>
        <v/>
      </c>
    </row>
    <row r="150" spans="5:7" x14ac:dyDescent="0.2">
      <c r="E150" s="93" t="str">
        <f>IF(ISBLANK(A150),"",VLOOKUP(A150,'Tabla de equipos'!$B$3:$D$107,3,FALSE))</f>
        <v/>
      </c>
      <c r="G150" s="135" t="str">
        <f t="shared" si="3"/>
        <v/>
      </c>
    </row>
    <row r="151" spans="5:7" x14ac:dyDescent="0.2">
      <c r="E151" s="93" t="str">
        <f>IF(ISBLANK(A151),"",VLOOKUP(A151,'Tabla de equipos'!$B$3:$D$107,3,FALSE))</f>
        <v/>
      </c>
      <c r="G151" s="135" t="str">
        <f t="shared" si="3"/>
        <v/>
      </c>
    </row>
    <row r="152" spans="5:7" x14ac:dyDescent="0.2">
      <c r="E152" s="93" t="str">
        <f>IF(ISBLANK(A152),"",VLOOKUP(A152,'Tabla de equipos'!$B$3:$D$107,3,FALSE))</f>
        <v/>
      </c>
      <c r="G152" s="135" t="str">
        <f t="shared" si="3"/>
        <v/>
      </c>
    </row>
    <row r="153" spans="5:7" x14ac:dyDescent="0.2">
      <c r="E153" s="93" t="str">
        <f>IF(ISBLANK(A153),"",VLOOKUP(A153,'Tabla de equipos'!$B$3:$D$107,3,FALSE))</f>
        <v/>
      </c>
      <c r="G153" s="135" t="str">
        <f t="shared" si="3"/>
        <v/>
      </c>
    </row>
    <row r="154" spans="5:7" x14ac:dyDescent="0.2">
      <c r="E154" s="93" t="str">
        <f>IF(ISBLANK(A154),"",VLOOKUP(A154,'Tabla de equipos'!$B$3:$D$107,3,FALSE))</f>
        <v/>
      </c>
      <c r="G154" s="135" t="str">
        <f t="shared" si="3"/>
        <v/>
      </c>
    </row>
    <row r="155" spans="5:7" x14ac:dyDescent="0.2">
      <c r="E155" s="93" t="str">
        <f>IF(ISBLANK(A155),"",VLOOKUP(A155,'Tabla de equipos'!$B$3:$D$107,3,FALSE))</f>
        <v/>
      </c>
      <c r="G155" s="135" t="str">
        <f t="shared" si="3"/>
        <v/>
      </c>
    </row>
    <row r="156" spans="5:7" x14ac:dyDescent="0.2">
      <c r="E156" s="93" t="str">
        <f>IF(ISBLANK(A156),"",VLOOKUP(A156,'Tabla de equipos'!$B$3:$D$107,3,FALSE))</f>
        <v/>
      </c>
      <c r="G156" s="135" t="str">
        <f t="shared" si="3"/>
        <v/>
      </c>
    </row>
    <row r="157" spans="5:7" x14ac:dyDescent="0.2">
      <c r="E157" s="93" t="str">
        <f>IF(ISBLANK(A157),"",VLOOKUP(A157,'Tabla de equipos'!$B$3:$D$107,3,FALSE))</f>
        <v/>
      </c>
      <c r="G157" s="135" t="str">
        <f t="shared" si="3"/>
        <v/>
      </c>
    </row>
    <row r="158" spans="5:7" x14ac:dyDescent="0.2">
      <c r="E158" s="93" t="str">
        <f>IF(ISBLANK(A158),"",VLOOKUP(A158,'Tabla de equipos'!$B$3:$D$107,3,FALSE))</f>
        <v/>
      </c>
      <c r="G158" s="135" t="str">
        <f t="shared" si="3"/>
        <v/>
      </c>
    </row>
    <row r="159" spans="5:7" x14ac:dyDescent="0.2">
      <c r="E159" s="93" t="str">
        <f>IF(ISBLANK(A159),"",VLOOKUP(A159,'Tabla de equipos'!$B$3:$D$107,3,FALSE))</f>
        <v/>
      </c>
      <c r="G159" s="135" t="str">
        <f t="shared" si="3"/>
        <v/>
      </c>
    </row>
    <row r="160" spans="5:7" x14ac:dyDescent="0.2">
      <c r="E160" s="93" t="str">
        <f>IF(ISBLANK(A160),"",VLOOKUP(A160,'Tabla de equipos'!$B$3:$D$107,3,FALSE))</f>
        <v/>
      </c>
      <c r="G160" s="135" t="str">
        <f t="shared" si="3"/>
        <v/>
      </c>
    </row>
    <row r="161" spans="5:7" x14ac:dyDescent="0.2">
      <c r="E161" s="93" t="str">
        <f>IF(ISBLANK(A161),"",VLOOKUP(A161,'Tabla de equipos'!$B$3:$D$107,3,FALSE))</f>
        <v/>
      </c>
      <c r="G161" s="135" t="str">
        <f t="shared" si="3"/>
        <v/>
      </c>
    </row>
    <row r="162" spans="5:7" x14ac:dyDescent="0.2">
      <c r="E162" s="93" t="str">
        <f>IF(ISBLANK(A162),"",VLOOKUP(A162,'Tabla de equipos'!$B$3:$D$107,3,FALSE))</f>
        <v/>
      </c>
      <c r="G162" s="135" t="str">
        <f t="shared" si="3"/>
        <v/>
      </c>
    </row>
    <row r="163" spans="5:7" x14ac:dyDescent="0.2">
      <c r="E163" s="93" t="str">
        <f>IF(ISBLANK(A163),"",VLOOKUP(A163,'Tabla de equipos'!$B$3:$D$107,3,FALSE))</f>
        <v/>
      </c>
      <c r="G163" s="135" t="str">
        <f t="shared" si="3"/>
        <v/>
      </c>
    </row>
    <row r="164" spans="5:7" x14ac:dyDescent="0.2">
      <c r="E164" s="93" t="str">
        <f>IF(ISBLANK(A164),"",VLOOKUP(A164,'Tabla de equipos'!$B$3:$D$107,3,FALSE))</f>
        <v/>
      </c>
      <c r="G164" s="135" t="str">
        <f t="shared" si="3"/>
        <v/>
      </c>
    </row>
    <row r="165" spans="5:7" x14ac:dyDescent="0.2">
      <c r="E165" s="93" t="str">
        <f>IF(ISBLANK(A165),"",VLOOKUP(A165,'Tabla de equipos'!$B$3:$D$107,3,FALSE))</f>
        <v/>
      </c>
      <c r="G165" s="135" t="str">
        <f t="shared" si="3"/>
        <v/>
      </c>
    </row>
    <row r="166" spans="5:7" x14ac:dyDescent="0.2">
      <c r="E166" s="93" t="str">
        <f>IF(ISBLANK(A166),"",VLOOKUP(A166,'Tabla de equipos'!$B$3:$D$107,3,FALSE))</f>
        <v/>
      </c>
      <c r="G166" s="135" t="str">
        <f t="shared" si="3"/>
        <v/>
      </c>
    </row>
    <row r="167" spans="5:7" x14ac:dyDescent="0.2">
      <c r="E167" s="93" t="str">
        <f>IF(ISBLANK(A167),"",VLOOKUP(A167,'Tabla de equipos'!$B$3:$D$107,3,FALSE))</f>
        <v/>
      </c>
      <c r="G167" s="135" t="str">
        <f t="shared" si="3"/>
        <v/>
      </c>
    </row>
    <row r="168" spans="5:7" x14ac:dyDescent="0.2">
      <c r="E168" s="93" t="str">
        <f>IF(ISBLANK(A168),"",VLOOKUP(A168,'Tabla de equipos'!$B$3:$D$107,3,FALSE))</f>
        <v/>
      </c>
      <c r="G168" s="135" t="str">
        <f t="shared" si="3"/>
        <v/>
      </c>
    </row>
    <row r="169" spans="5:7" x14ac:dyDescent="0.2">
      <c r="E169" s="93" t="str">
        <f>IF(ISBLANK(A169),"",VLOOKUP(A169,'Tabla de equipos'!$B$3:$D$107,3,FALSE))</f>
        <v/>
      </c>
      <c r="G169" s="135" t="str">
        <f t="shared" si="3"/>
        <v/>
      </c>
    </row>
    <row r="170" spans="5:7" x14ac:dyDescent="0.2">
      <c r="E170" s="93" t="str">
        <f>IF(ISBLANK(A170),"",VLOOKUP(A170,'Tabla de equipos'!$B$3:$D$107,3,FALSE))</f>
        <v/>
      </c>
      <c r="G170" s="135" t="str">
        <f t="shared" si="3"/>
        <v/>
      </c>
    </row>
    <row r="171" spans="5:7" x14ac:dyDescent="0.2">
      <c r="E171" s="93" t="str">
        <f>IF(ISBLANK(A171),"",VLOOKUP(A171,'Tabla de equipos'!$B$3:$D$107,3,FALSE))</f>
        <v/>
      </c>
      <c r="G171" s="135" t="str">
        <f t="shared" si="3"/>
        <v/>
      </c>
    </row>
    <row r="172" spans="5:7" x14ac:dyDescent="0.2">
      <c r="E172" s="93" t="str">
        <f>IF(ISBLANK(A172),"",VLOOKUP(A172,'Tabla de equipos'!$B$3:$D$107,3,FALSE))</f>
        <v/>
      </c>
      <c r="G172" s="135" t="str">
        <f t="shared" si="3"/>
        <v/>
      </c>
    </row>
    <row r="173" spans="5:7" x14ac:dyDescent="0.2">
      <c r="E173" s="93" t="str">
        <f>IF(ISBLANK(A173),"",VLOOKUP(A173,'Tabla de equipos'!$B$3:$D$107,3,FALSE))</f>
        <v/>
      </c>
      <c r="G173" s="135" t="str">
        <f t="shared" si="3"/>
        <v/>
      </c>
    </row>
    <row r="174" spans="5:7" x14ac:dyDescent="0.2">
      <c r="E174" s="93" t="str">
        <f>IF(ISBLANK(A174),"",VLOOKUP(A174,'Tabla de equipos'!$B$3:$D$107,3,FALSE))</f>
        <v/>
      </c>
      <c r="G174" s="135" t="str">
        <f t="shared" si="3"/>
        <v/>
      </c>
    </row>
    <row r="175" spans="5:7" x14ac:dyDescent="0.2">
      <c r="E175" s="93" t="str">
        <f>IF(ISBLANK(A175),"",VLOOKUP(A175,'Tabla de equipos'!$B$3:$D$107,3,FALSE))</f>
        <v/>
      </c>
      <c r="G175" s="135" t="str">
        <f t="shared" si="3"/>
        <v/>
      </c>
    </row>
    <row r="176" spans="5:7" x14ac:dyDescent="0.2">
      <c r="E176" s="93" t="str">
        <f>IF(ISBLANK(A176),"",VLOOKUP(A176,'Tabla de equipos'!$B$3:$D$107,3,FALSE))</f>
        <v/>
      </c>
      <c r="G176" s="135" t="str">
        <f t="shared" si="3"/>
        <v/>
      </c>
    </row>
    <row r="177" spans="5:7" x14ac:dyDescent="0.2">
      <c r="E177" s="93" t="str">
        <f>IF(ISBLANK(A177),"",VLOOKUP(A177,'Tabla de equipos'!$B$3:$D$107,3,FALSE))</f>
        <v/>
      </c>
      <c r="G177" s="135" t="str">
        <f t="shared" si="3"/>
        <v/>
      </c>
    </row>
    <row r="178" spans="5:7" x14ac:dyDescent="0.2">
      <c r="E178" s="93" t="str">
        <f>IF(ISBLANK(A178),"",VLOOKUP(A178,'Tabla de equipos'!$B$3:$D$107,3,FALSE))</f>
        <v/>
      </c>
      <c r="G178" s="135" t="str">
        <f t="shared" si="3"/>
        <v/>
      </c>
    </row>
    <row r="179" spans="5:7" x14ac:dyDescent="0.2">
      <c r="E179" s="93" t="str">
        <f>IF(ISBLANK(A179),"",VLOOKUP(A179,'Tabla de equipos'!$B$3:$D$107,3,FALSE))</f>
        <v/>
      </c>
      <c r="G179" s="135" t="str">
        <f t="shared" si="3"/>
        <v/>
      </c>
    </row>
    <row r="180" spans="5:7" x14ac:dyDescent="0.2">
      <c r="E180" s="93" t="str">
        <f>IF(ISBLANK(A180),"",VLOOKUP(A180,'Tabla de equipos'!$B$3:$D$107,3,FALSE))</f>
        <v/>
      </c>
      <c r="G180" s="135" t="str">
        <f t="shared" si="3"/>
        <v/>
      </c>
    </row>
    <row r="181" spans="5:7" x14ac:dyDescent="0.2">
      <c r="E181" s="93" t="str">
        <f>IF(ISBLANK(A181),"",VLOOKUP(A181,'Tabla de equipos'!$B$3:$D$107,3,FALSE))</f>
        <v/>
      </c>
      <c r="G181" s="135" t="str">
        <f t="shared" si="3"/>
        <v/>
      </c>
    </row>
    <row r="182" spans="5:7" x14ac:dyDescent="0.2">
      <c r="E182" s="93" t="str">
        <f>IF(ISBLANK(A182),"",VLOOKUP(A182,'Tabla de equipos'!$B$3:$D$107,3,FALSE))</f>
        <v/>
      </c>
      <c r="G182" s="135" t="str">
        <f t="shared" si="3"/>
        <v/>
      </c>
    </row>
    <row r="183" spans="5:7" x14ac:dyDescent="0.2">
      <c r="E183" s="93" t="str">
        <f>IF(ISBLANK(A183),"",VLOOKUP(A183,'Tabla de equipos'!$B$3:$D$107,3,FALSE))</f>
        <v/>
      </c>
      <c r="G183" s="135" t="str">
        <f t="shared" si="3"/>
        <v/>
      </c>
    </row>
    <row r="184" spans="5:7" x14ac:dyDescent="0.2">
      <c r="E184" s="93" t="str">
        <f>IF(ISBLANK(A184),"",VLOOKUP(A184,'Tabla de equipos'!$B$3:$D$107,3,FALSE))</f>
        <v/>
      </c>
      <c r="G184" s="135" t="str">
        <f t="shared" si="3"/>
        <v/>
      </c>
    </row>
    <row r="185" spans="5:7" x14ac:dyDescent="0.2">
      <c r="E185" s="93" t="str">
        <f>IF(ISBLANK(A185),"",VLOOKUP(A185,'Tabla de equipos'!$B$3:$D$107,3,FALSE))</f>
        <v/>
      </c>
      <c r="G185" s="135" t="str">
        <f t="shared" si="3"/>
        <v/>
      </c>
    </row>
    <row r="186" spans="5:7" x14ac:dyDescent="0.2">
      <c r="E186" s="93" t="str">
        <f>IF(ISBLANK(A186),"",VLOOKUP(A186,'Tabla de equipos'!$B$3:$D$107,3,FALSE))</f>
        <v/>
      </c>
      <c r="G186" s="135" t="str">
        <f t="shared" si="3"/>
        <v/>
      </c>
    </row>
    <row r="187" spans="5:7" x14ac:dyDescent="0.2">
      <c r="E187" s="93" t="str">
        <f>IF(ISBLANK(A187),"",VLOOKUP(A187,'Tabla de equipos'!$B$3:$D$107,3,FALSE))</f>
        <v/>
      </c>
      <c r="G187" s="135" t="str">
        <f t="shared" si="3"/>
        <v/>
      </c>
    </row>
    <row r="188" spans="5:7" x14ac:dyDescent="0.2">
      <c r="E188" s="93" t="str">
        <f>IF(ISBLANK(A188),"",VLOOKUP(A188,'Tabla de equipos'!$B$3:$D$107,3,FALSE))</f>
        <v/>
      </c>
      <c r="G188" s="135" t="str">
        <f t="shared" si="3"/>
        <v/>
      </c>
    </row>
    <row r="189" spans="5:7" x14ac:dyDescent="0.2">
      <c r="E189" s="93" t="str">
        <f>IF(ISBLANK(A189),"",VLOOKUP(A189,'Tabla de equipos'!$B$3:$D$107,3,FALSE))</f>
        <v/>
      </c>
      <c r="G189" s="135" t="str">
        <f t="shared" si="3"/>
        <v/>
      </c>
    </row>
    <row r="190" spans="5:7" x14ac:dyDescent="0.2">
      <c r="E190" s="93" t="str">
        <f>IF(ISBLANK(A190),"",VLOOKUP(A190,'Tabla de equipos'!$B$3:$D$107,3,FALSE))</f>
        <v/>
      </c>
      <c r="G190" s="135" t="str">
        <f t="shared" si="3"/>
        <v/>
      </c>
    </row>
    <row r="191" spans="5:7" x14ac:dyDescent="0.2">
      <c r="E191" s="93" t="str">
        <f>IF(ISBLANK(A191),"",VLOOKUP(A191,'Tabla de equipos'!$B$3:$D$107,3,FALSE))</f>
        <v/>
      </c>
      <c r="G191" s="135" t="str">
        <f t="shared" si="3"/>
        <v/>
      </c>
    </row>
    <row r="192" spans="5:7" x14ac:dyDescent="0.2">
      <c r="E192" s="93" t="str">
        <f>IF(ISBLANK(A192),"",VLOOKUP(A192,'Tabla de equipos'!$B$3:$D$107,3,FALSE))</f>
        <v/>
      </c>
      <c r="G192" s="135" t="str">
        <f t="shared" si="3"/>
        <v/>
      </c>
    </row>
    <row r="193" spans="5:7" x14ac:dyDescent="0.2">
      <c r="E193" s="93" t="str">
        <f>IF(ISBLANK(A193),"",VLOOKUP(A193,'Tabla de equipos'!$B$3:$D$107,3,FALSE))</f>
        <v/>
      </c>
      <c r="G193" s="135" t="str">
        <f t="shared" si="3"/>
        <v/>
      </c>
    </row>
    <row r="194" spans="5:7" x14ac:dyDescent="0.2">
      <c r="E194" s="93" t="str">
        <f>IF(ISBLANK(A194),"",VLOOKUP(A194,'Tabla de equipos'!$B$3:$D$107,3,FALSE))</f>
        <v/>
      </c>
      <c r="G194" s="135" t="str">
        <f t="shared" si="3"/>
        <v/>
      </c>
    </row>
    <row r="195" spans="5:7" x14ac:dyDescent="0.2">
      <c r="E195" s="93" t="str">
        <f>IF(ISBLANK(A195),"",VLOOKUP(A195,'Tabla de equipos'!$B$3:$D$107,3,FALSE))</f>
        <v/>
      </c>
      <c r="G195" s="135" t="str">
        <f t="shared" si="3"/>
        <v/>
      </c>
    </row>
    <row r="196" spans="5:7" x14ac:dyDescent="0.2">
      <c r="E196" s="93" t="str">
        <f>IF(ISBLANK(A196),"",VLOOKUP(A196,'Tabla de equipos'!$B$3:$D$107,3,FALSE))</f>
        <v/>
      </c>
      <c r="G196" s="135" t="str">
        <f t="shared" si="3"/>
        <v/>
      </c>
    </row>
    <row r="197" spans="5:7" x14ac:dyDescent="0.2">
      <c r="E197" s="93" t="str">
        <f>IF(ISBLANK(A197),"",VLOOKUP(A197,'Tabla de equipos'!$B$3:$D$107,3,FALSE))</f>
        <v/>
      </c>
      <c r="G197" s="135" t="str">
        <f t="shared" ref="G197:G260" si="4">IF(AND(F197="",A197=""),"",IF(AND(A197&lt;&gt;"",F197=""),"Falta incluir unidades",IF(AND(A197&lt;&gt;"",F197&gt;0),"","Falta elegir equipo/soporte")))</f>
        <v/>
      </c>
    </row>
    <row r="198" spans="5:7" x14ac:dyDescent="0.2">
      <c r="E198" s="93" t="str">
        <f>IF(ISBLANK(A198),"",VLOOKUP(A198,'Tabla de equipos'!$B$3:$D$107,3,FALSE))</f>
        <v/>
      </c>
      <c r="G198" s="135" t="str">
        <f t="shared" si="4"/>
        <v/>
      </c>
    </row>
    <row r="199" spans="5:7" x14ac:dyDescent="0.2">
      <c r="E199" s="93" t="str">
        <f>IF(ISBLANK(A199),"",VLOOKUP(A199,'Tabla de equipos'!$B$3:$D$107,3,FALSE))</f>
        <v/>
      </c>
      <c r="G199" s="135" t="str">
        <f t="shared" si="4"/>
        <v/>
      </c>
    </row>
    <row r="200" spans="5:7" x14ac:dyDescent="0.2">
      <c r="E200" s="93" t="str">
        <f>IF(ISBLANK(A200),"",VLOOKUP(A200,'Tabla de equipos'!$B$3:$D$107,3,FALSE))</f>
        <v/>
      </c>
      <c r="G200" s="135" t="str">
        <f t="shared" si="4"/>
        <v/>
      </c>
    </row>
    <row r="201" spans="5:7" x14ac:dyDescent="0.2">
      <c r="E201" s="93" t="str">
        <f>IF(ISBLANK(A201),"",VLOOKUP(A201,'Tabla de equipos'!$B$3:$D$107,3,FALSE))</f>
        <v/>
      </c>
      <c r="G201" s="135" t="str">
        <f t="shared" si="4"/>
        <v/>
      </c>
    </row>
    <row r="202" spans="5:7" x14ac:dyDescent="0.2">
      <c r="E202" s="93" t="str">
        <f>IF(ISBLANK(A202),"",VLOOKUP(A202,'Tabla de equipos'!$B$3:$D$107,3,FALSE))</f>
        <v/>
      </c>
      <c r="G202" s="135" t="str">
        <f t="shared" si="4"/>
        <v/>
      </c>
    </row>
    <row r="203" spans="5:7" x14ac:dyDescent="0.2">
      <c r="E203" s="93" t="str">
        <f>IF(ISBLANK(A203),"",VLOOKUP(A203,'Tabla de equipos'!$B$3:$D$107,3,FALSE))</f>
        <v/>
      </c>
      <c r="G203" s="135" t="str">
        <f t="shared" si="4"/>
        <v/>
      </c>
    </row>
    <row r="204" spans="5:7" x14ac:dyDescent="0.2">
      <c r="E204" s="93" t="str">
        <f>IF(ISBLANK(A204),"",VLOOKUP(A204,'Tabla de equipos'!$B$3:$D$107,3,FALSE))</f>
        <v/>
      </c>
      <c r="G204" s="135" t="str">
        <f t="shared" si="4"/>
        <v/>
      </c>
    </row>
    <row r="205" spans="5:7" x14ac:dyDescent="0.2">
      <c r="E205" s="93" t="str">
        <f>IF(ISBLANK(A205),"",VLOOKUP(A205,'Tabla de equipos'!$B$3:$D$107,3,FALSE))</f>
        <v/>
      </c>
      <c r="G205" s="135" t="str">
        <f t="shared" si="4"/>
        <v/>
      </c>
    </row>
    <row r="206" spans="5:7" x14ac:dyDescent="0.2">
      <c r="E206" s="93" t="str">
        <f>IF(ISBLANK(A206),"",VLOOKUP(A206,'Tabla de equipos'!$B$3:$D$107,3,FALSE))</f>
        <v/>
      </c>
      <c r="G206" s="135" t="str">
        <f t="shared" si="4"/>
        <v/>
      </c>
    </row>
    <row r="207" spans="5:7" x14ac:dyDescent="0.2">
      <c r="E207" s="93" t="str">
        <f>IF(ISBLANK(A207),"",VLOOKUP(A207,'Tabla de equipos'!$B$3:$D$107,3,FALSE))</f>
        <v/>
      </c>
      <c r="G207" s="135" t="str">
        <f t="shared" si="4"/>
        <v/>
      </c>
    </row>
    <row r="208" spans="5:7" x14ac:dyDescent="0.2">
      <c r="E208" s="93" t="str">
        <f>IF(ISBLANK(A208),"",VLOOKUP(A208,'Tabla de equipos'!$B$3:$D$107,3,FALSE))</f>
        <v/>
      </c>
      <c r="G208" s="135" t="str">
        <f t="shared" si="4"/>
        <v/>
      </c>
    </row>
    <row r="209" spans="5:7" x14ac:dyDescent="0.2">
      <c r="E209" s="93" t="str">
        <f>IF(ISBLANK(A209),"",VLOOKUP(A209,'Tabla de equipos'!$B$3:$D$107,3,FALSE))</f>
        <v/>
      </c>
      <c r="G209" s="135" t="str">
        <f t="shared" si="4"/>
        <v/>
      </c>
    </row>
    <row r="210" spans="5:7" x14ac:dyDescent="0.2">
      <c r="E210" s="93" t="str">
        <f>IF(ISBLANK(A210),"",VLOOKUP(A210,'Tabla de equipos'!$B$3:$D$107,3,FALSE))</f>
        <v/>
      </c>
      <c r="G210" s="135" t="str">
        <f t="shared" si="4"/>
        <v/>
      </c>
    </row>
    <row r="211" spans="5:7" x14ac:dyDescent="0.2">
      <c r="E211" s="93" t="str">
        <f>IF(ISBLANK(A211),"",VLOOKUP(A211,'Tabla de equipos'!$B$3:$D$107,3,FALSE))</f>
        <v/>
      </c>
      <c r="G211" s="135" t="str">
        <f t="shared" si="4"/>
        <v/>
      </c>
    </row>
    <row r="212" spans="5:7" x14ac:dyDescent="0.2">
      <c r="E212" s="93" t="str">
        <f>IF(ISBLANK(A212),"",VLOOKUP(A212,'Tabla de equipos'!$B$3:$D$107,3,FALSE))</f>
        <v/>
      </c>
      <c r="G212" s="135" t="str">
        <f t="shared" si="4"/>
        <v/>
      </c>
    </row>
    <row r="213" spans="5:7" x14ac:dyDescent="0.2">
      <c r="E213" s="93" t="str">
        <f>IF(ISBLANK(A213),"",VLOOKUP(A213,'Tabla de equipos'!$B$3:$D$107,3,FALSE))</f>
        <v/>
      </c>
      <c r="G213" s="135" t="str">
        <f t="shared" si="4"/>
        <v/>
      </c>
    </row>
    <row r="214" spans="5:7" x14ac:dyDescent="0.2">
      <c r="E214" s="93" t="str">
        <f>IF(ISBLANK(A214),"",VLOOKUP(A214,'Tabla de equipos'!$B$3:$D$107,3,FALSE))</f>
        <v/>
      </c>
      <c r="G214" s="135" t="str">
        <f t="shared" si="4"/>
        <v/>
      </c>
    </row>
    <row r="215" spans="5:7" x14ac:dyDescent="0.2">
      <c r="E215" s="93" t="str">
        <f>IF(ISBLANK(A215),"",VLOOKUP(A215,'Tabla de equipos'!$B$3:$D$107,3,FALSE))</f>
        <v/>
      </c>
      <c r="G215" s="135" t="str">
        <f t="shared" si="4"/>
        <v/>
      </c>
    </row>
    <row r="216" spans="5:7" x14ac:dyDescent="0.2">
      <c r="E216" s="93" t="str">
        <f>IF(ISBLANK(A216),"",VLOOKUP(A216,'Tabla de equipos'!$B$3:$D$107,3,FALSE))</f>
        <v/>
      </c>
      <c r="G216" s="135" t="str">
        <f t="shared" si="4"/>
        <v/>
      </c>
    </row>
    <row r="217" spans="5:7" x14ac:dyDescent="0.2">
      <c r="E217" s="93" t="str">
        <f>IF(ISBLANK(A217),"",VLOOKUP(A217,'Tabla de equipos'!$B$3:$D$107,3,FALSE))</f>
        <v/>
      </c>
      <c r="G217" s="135" t="str">
        <f t="shared" si="4"/>
        <v/>
      </c>
    </row>
    <row r="218" spans="5:7" x14ac:dyDescent="0.2">
      <c r="E218" s="93" t="str">
        <f>IF(ISBLANK(A218),"",VLOOKUP(A218,'Tabla de equipos'!$B$3:$D$107,3,FALSE))</f>
        <v/>
      </c>
      <c r="G218" s="135" t="str">
        <f t="shared" si="4"/>
        <v/>
      </c>
    </row>
    <row r="219" spans="5:7" x14ac:dyDescent="0.2">
      <c r="E219" s="93" t="str">
        <f>IF(ISBLANK(A219),"",VLOOKUP(A219,'Tabla de equipos'!$B$3:$D$107,3,FALSE))</f>
        <v/>
      </c>
      <c r="G219" s="135" t="str">
        <f t="shared" si="4"/>
        <v/>
      </c>
    </row>
    <row r="220" spans="5:7" x14ac:dyDescent="0.2">
      <c r="E220" s="93" t="str">
        <f>IF(ISBLANK(A220),"",VLOOKUP(A220,'Tabla de equipos'!$B$3:$D$107,3,FALSE))</f>
        <v/>
      </c>
      <c r="G220" s="135" t="str">
        <f t="shared" si="4"/>
        <v/>
      </c>
    </row>
    <row r="221" spans="5:7" x14ac:dyDescent="0.2">
      <c r="E221" s="93" t="str">
        <f>IF(ISBLANK(A221),"",VLOOKUP(A221,'Tabla de equipos'!$B$3:$D$107,3,FALSE))</f>
        <v/>
      </c>
      <c r="G221" s="135" t="str">
        <f t="shared" si="4"/>
        <v/>
      </c>
    </row>
    <row r="222" spans="5:7" x14ac:dyDescent="0.2">
      <c r="E222" s="93" t="str">
        <f>IF(ISBLANK(A222),"",VLOOKUP(A222,'Tabla de equipos'!$B$3:$D$107,3,FALSE))</f>
        <v/>
      </c>
      <c r="G222" s="135" t="str">
        <f t="shared" si="4"/>
        <v/>
      </c>
    </row>
    <row r="223" spans="5:7" x14ac:dyDescent="0.2">
      <c r="E223" s="93" t="str">
        <f>IF(ISBLANK(A223),"",VLOOKUP(A223,'Tabla de equipos'!$B$3:$D$107,3,FALSE))</f>
        <v/>
      </c>
      <c r="G223" s="135" t="str">
        <f t="shared" si="4"/>
        <v/>
      </c>
    </row>
    <row r="224" spans="5:7" x14ac:dyDescent="0.2">
      <c r="E224" s="93" t="str">
        <f>IF(ISBLANK(A224),"",VLOOKUP(A224,'Tabla de equipos'!$B$3:$D$107,3,FALSE))</f>
        <v/>
      </c>
      <c r="G224" s="135" t="str">
        <f t="shared" si="4"/>
        <v/>
      </c>
    </row>
    <row r="225" spans="5:7" x14ac:dyDescent="0.2">
      <c r="E225" s="93" t="str">
        <f>IF(ISBLANK(A225),"",VLOOKUP(A225,'Tabla de equipos'!$B$3:$D$107,3,FALSE))</f>
        <v/>
      </c>
      <c r="G225" s="135" t="str">
        <f t="shared" si="4"/>
        <v/>
      </c>
    </row>
    <row r="226" spans="5:7" x14ac:dyDescent="0.2">
      <c r="E226" s="93" t="str">
        <f>IF(ISBLANK(A226),"",VLOOKUP(A226,'Tabla de equipos'!$B$3:$D$107,3,FALSE))</f>
        <v/>
      </c>
      <c r="G226" s="135" t="str">
        <f t="shared" si="4"/>
        <v/>
      </c>
    </row>
    <row r="227" spans="5:7" x14ac:dyDescent="0.2">
      <c r="E227" s="93" t="str">
        <f>IF(ISBLANK(A227),"",VLOOKUP(A227,'Tabla de equipos'!$B$3:$D$107,3,FALSE))</f>
        <v/>
      </c>
      <c r="G227" s="135" t="str">
        <f t="shared" si="4"/>
        <v/>
      </c>
    </row>
    <row r="228" spans="5:7" x14ac:dyDescent="0.2">
      <c r="E228" s="93" t="str">
        <f>IF(ISBLANK(A228),"",VLOOKUP(A228,'Tabla de equipos'!$B$3:$D$107,3,FALSE))</f>
        <v/>
      </c>
      <c r="G228" s="135" t="str">
        <f t="shared" si="4"/>
        <v/>
      </c>
    </row>
    <row r="229" spans="5:7" x14ac:dyDescent="0.2">
      <c r="E229" s="93" t="str">
        <f>IF(ISBLANK(A229),"",VLOOKUP(A229,'Tabla de equipos'!$B$3:$D$107,3,FALSE))</f>
        <v/>
      </c>
      <c r="G229" s="135" t="str">
        <f t="shared" si="4"/>
        <v/>
      </c>
    </row>
    <row r="230" spans="5:7" x14ac:dyDescent="0.2">
      <c r="E230" s="93" t="str">
        <f>IF(ISBLANK(A230),"",VLOOKUP(A230,'Tabla de equipos'!$B$3:$D$107,3,FALSE))</f>
        <v/>
      </c>
      <c r="G230" s="135" t="str">
        <f t="shared" si="4"/>
        <v/>
      </c>
    </row>
    <row r="231" spans="5:7" x14ac:dyDescent="0.2">
      <c r="E231" s="93" t="str">
        <f>IF(ISBLANK(A231),"",VLOOKUP(A231,'Tabla de equipos'!$B$3:$D$107,3,FALSE))</f>
        <v/>
      </c>
      <c r="G231" s="135" t="str">
        <f t="shared" si="4"/>
        <v/>
      </c>
    </row>
    <row r="232" spans="5:7" x14ac:dyDescent="0.2">
      <c r="E232" s="93" t="str">
        <f>IF(ISBLANK(A232),"",VLOOKUP(A232,'Tabla de equipos'!$B$3:$D$107,3,FALSE))</f>
        <v/>
      </c>
      <c r="G232" s="135" t="str">
        <f t="shared" si="4"/>
        <v/>
      </c>
    </row>
    <row r="233" spans="5:7" x14ac:dyDescent="0.2">
      <c r="E233" s="93" t="str">
        <f>IF(ISBLANK(A233),"",VLOOKUP(A233,'Tabla de equipos'!$B$3:$D$107,3,FALSE))</f>
        <v/>
      </c>
      <c r="G233" s="135" t="str">
        <f t="shared" si="4"/>
        <v/>
      </c>
    </row>
    <row r="234" spans="5:7" x14ac:dyDescent="0.2">
      <c r="E234" s="93" t="str">
        <f>IF(ISBLANK(A234),"",VLOOKUP(A234,'Tabla de equipos'!$B$3:$D$107,3,FALSE))</f>
        <v/>
      </c>
      <c r="G234" s="135" t="str">
        <f t="shared" si="4"/>
        <v/>
      </c>
    </row>
    <row r="235" spans="5:7" x14ac:dyDescent="0.2">
      <c r="E235" s="93" t="str">
        <f>IF(ISBLANK(A235),"",VLOOKUP(A235,'Tabla de equipos'!$B$3:$D$107,3,FALSE))</f>
        <v/>
      </c>
      <c r="G235" s="135" t="str">
        <f t="shared" si="4"/>
        <v/>
      </c>
    </row>
    <row r="236" spans="5:7" x14ac:dyDescent="0.2">
      <c r="E236" s="93" t="str">
        <f>IF(ISBLANK(A236),"",VLOOKUP(A236,'Tabla de equipos'!$B$3:$D$107,3,FALSE))</f>
        <v/>
      </c>
      <c r="G236" s="135" t="str">
        <f t="shared" si="4"/>
        <v/>
      </c>
    </row>
    <row r="237" spans="5:7" x14ac:dyDescent="0.2">
      <c r="E237" s="93" t="str">
        <f>IF(ISBLANK(A237),"",VLOOKUP(A237,'Tabla de equipos'!$B$3:$D$107,3,FALSE))</f>
        <v/>
      </c>
      <c r="G237" s="135" t="str">
        <f t="shared" si="4"/>
        <v/>
      </c>
    </row>
    <row r="238" spans="5:7" x14ac:dyDescent="0.2">
      <c r="E238" s="93" t="str">
        <f>IF(ISBLANK(A238),"",VLOOKUP(A238,'Tabla de equipos'!$B$3:$D$107,3,FALSE))</f>
        <v/>
      </c>
      <c r="G238" s="135" t="str">
        <f t="shared" si="4"/>
        <v/>
      </c>
    </row>
    <row r="239" spans="5:7" x14ac:dyDescent="0.2">
      <c r="E239" s="93" t="str">
        <f>IF(ISBLANK(A239),"",VLOOKUP(A239,'Tabla de equipos'!$B$3:$D$107,3,FALSE))</f>
        <v/>
      </c>
      <c r="G239" s="135" t="str">
        <f t="shared" si="4"/>
        <v/>
      </c>
    </row>
    <row r="240" spans="5:7" x14ac:dyDescent="0.2">
      <c r="E240" s="93" t="str">
        <f>IF(ISBLANK(A240),"",VLOOKUP(A240,'Tabla de equipos'!$B$3:$D$107,3,FALSE))</f>
        <v/>
      </c>
      <c r="G240" s="135" t="str">
        <f t="shared" si="4"/>
        <v/>
      </c>
    </row>
    <row r="241" spans="5:7" x14ac:dyDescent="0.2">
      <c r="E241" s="93" t="str">
        <f>IF(ISBLANK(A241),"",VLOOKUP(A241,'Tabla de equipos'!$B$3:$D$107,3,FALSE))</f>
        <v/>
      </c>
      <c r="G241" s="135" t="str">
        <f t="shared" si="4"/>
        <v/>
      </c>
    </row>
    <row r="242" spans="5:7" x14ac:dyDescent="0.2">
      <c r="E242" s="93" t="str">
        <f>IF(ISBLANK(A242),"",VLOOKUP(A242,'Tabla de equipos'!$B$3:$D$107,3,FALSE))</f>
        <v/>
      </c>
      <c r="G242" s="135" t="str">
        <f t="shared" si="4"/>
        <v/>
      </c>
    </row>
    <row r="243" spans="5:7" x14ac:dyDescent="0.2">
      <c r="E243" s="93" t="str">
        <f>IF(ISBLANK(A243),"",VLOOKUP(A243,'Tabla de equipos'!$B$3:$D$107,3,FALSE))</f>
        <v/>
      </c>
      <c r="G243" s="135" t="str">
        <f t="shared" si="4"/>
        <v/>
      </c>
    </row>
    <row r="244" spans="5:7" x14ac:dyDescent="0.2">
      <c r="E244" s="93" t="str">
        <f>IF(ISBLANK(A244),"",VLOOKUP(A244,'Tabla de equipos'!$B$3:$D$107,3,FALSE))</f>
        <v/>
      </c>
      <c r="G244" s="135" t="str">
        <f t="shared" si="4"/>
        <v/>
      </c>
    </row>
    <row r="245" spans="5:7" x14ac:dyDescent="0.2">
      <c r="E245" s="93" t="str">
        <f>IF(ISBLANK(A245),"",VLOOKUP(A245,'Tabla de equipos'!$B$3:$D$107,3,FALSE))</f>
        <v/>
      </c>
      <c r="G245" s="135" t="str">
        <f t="shared" si="4"/>
        <v/>
      </c>
    </row>
    <row r="246" spans="5:7" x14ac:dyDescent="0.2">
      <c r="E246" s="93" t="str">
        <f>IF(ISBLANK(A246),"",VLOOKUP(A246,'Tabla de equipos'!$B$3:$D$107,3,FALSE))</f>
        <v/>
      </c>
      <c r="G246" s="135" t="str">
        <f t="shared" si="4"/>
        <v/>
      </c>
    </row>
    <row r="247" spans="5:7" x14ac:dyDescent="0.2">
      <c r="E247" s="93" t="str">
        <f>IF(ISBLANK(A247),"",VLOOKUP(A247,'Tabla de equipos'!$B$3:$D$107,3,FALSE))</f>
        <v/>
      </c>
      <c r="G247" s="135" t="str">
        <f t="shared" si="4"/>
        <v/>
      </c>
    </row>
    <row r="248" spans="5:7" x14ac:dyDescent="0.2">
      <c r="E248" s="93" t="str">
        <f>IF(ISBLANK(A248),"",VLOOKUP(A248,'Tabla de equipos'!$B$3:$D$107,3,FALSE))</f>
        <v/>
      </c>
      <c r="G248" s="135" t="str">
        <f t="shared" si="4"/>
        <v/>
      </c>
    </row>
    <row r="249" spans="5:7" x14ac:dyDescent="0.2">
      <c r="E249" s="93" t="str">
        <f>IF(ISBLANK(A249),"",VLOOKUP(A249,'Tabla de equipos'!$B$3:$D$107,3,FALSE))</f>
        <v/>
      </c>
      <c r="G249" s="135" t="str">
        <f t="shared" si="4"/>
        <v/>
      </c>
    </row>
    <row r="250" spans="5:7" x14ac:dyDescent="0.2">
      <c r="E250" s="93" t="str">
        <f>IF(ISBLANK(A250),"",VLOOKUP(A250,'Tabla de equipos'!$B$3:$D$107,3,FALSE))</f>
        <v/>
      </c>
      <c r="G250" s="135" t="str">
        <f t="shared" si="4"/>
        <v/>
      </c>
    </row>
    <row r="251" spans="5:7" x14ac:dyDescent="0.2">
      <c r="E251" s="93" t="str">
        <f>IF(ISBLANK(A251),"",VLOOKUP(A251,'Tabla de equipos'!$B$3:$D$107,3,FALSE))</f>
        <v/>
      </c>
      <c r="G251" s="135" t="str">
        <f t="shared" si="4"/>
        <v/>
      </c>
    </row>
    <row r="252" spans="5:7" x14ac:dyDescent="0.2">
      <c r="E252" s="93" t="str">
        <f>IF(ISBLANK(A252),"",VLOOKUP(A252,'Tabla de equipos'!$B$3:$D$107,3,FALSE))</f>
        <v/>
      </c>
      <c r="G252" s="135" t="str">
        <f t="shared" si="4"/>
        <v/>
      </c>
    </row>
    <row r="253" spans="5:7" x14ac:dyDescent="0.2">
      <c r="E253" s="93" t="str">
        <f>IF(ISBLANK(A253),"",VLOOKUP(A253,'Tabla de equipos'!$B$3:$D$107,3,FALSE))</f>
        <v/>
      </c>
      <c r="G253" s="135" t="str">
        <f t="shared" si="4"/>
        <v/>
      </c>
    </row>
    <row r="254" spans="5:7" x14ac:dyDescent="0.2">
      <c r="E254" s="93" t="str">
        <f>IF(ISBLANK(A254),"",VLOOKUP(A254,'Tabla de equipos'!$B$3:$D$107,3,FALSE))</f>
        <v/>
      </c>
      <c r="G254" s="135" t="str">
        <f t="shared" si="4"/>
        <v/>
      </c>
    </row>
    <row r="255" spans="5:7" x14ac:dyDescent="0.2">
      <c r="E255" s="93" t="str">
        <f>IF(ISBLANK(A255),"",VLOOKUP(A255,'Tabla de equipos'!$B$3:$D$107,3,FALSE))</f>
        <v/>
      </c>
      <c r="G255" s="135" t="str">
        <f t="shared" si="4"/>
        <v/>
      </c>
    </row>
    <row r="256" spans="5:7" x14ac:dyDescent="0.2">
      <c r="E256" s="93" t="str">
        <f>IF(ISBLANK(A256),"",VLOOKUP(A256,'Tabla de equipos'!$B$3:$D$107,3,FALSE))</f>
        <v/>
      </c>
      <c r="G256" s="135" t="str">
        <f t="shared" si="4"/>
        <v/>
      </c>
    </row>
    <row r="257" spans="5:7" x14ac:dyDescent="0.2">
      <c r="E257" s="93" t="str">
        <f>IF(ISBLANK(A257),"",VLOOKUP(A257,'Tabla de equipos'!$B$3:$D$107,3,FALSE))</f>
        <v/>
      </c>
      <c r="G257" s="135" t="str">
        <f t="shared" si="4"/>
        <v/>
      </c>
    </row>
    <row r="258" spans="5:7" x14ac:dyDescent="0.2">
      <c r="E258" s="93" t="str">
        <f>IF(ISBLANK(A258),"",VLOOKUP(A258,'Tabla de equipos'!$B$3:$D$107,3,FALSE))</f>
        <v/>
      </c>
      <c r="G258" s="135" t="str">
        <f t="shared" si="4"/>
        <v/>
      </c>
    </row>
    <row r="259" spans="5:7" x14ac:dyDescent="0.2">
      <c r="E259" s="93" t="str">
        <f>IF(ISBLANK(A259),"",VLOOKUP(A259,'Tabla de equipos'!$B$3:$D$107,3,FALSE))</f>
        <v/>
      </c>
      <c r="G259" s="135" t="str">
        <f t="shared" si="4"/>
        <v/>
      </c>
    </row>
    <row r="260" spans="5:7" x14ac:dyDescent="0.2">
      <c r="E260" s="93" t="str">
        <f>IF(ISBLANK(A260),"",VLOOKUP(A260,'Tabla de equipos'!$B$3:$D$107,3,FALSE))</f>
        <v/>
      </c>
      <c r="G260" s="135" t="str">
        <f t="shared" si="4"/>
        <v/>
      </c>
    </row>
    <row r="261" spans="5:7" x14ac:dyDescent="0.2">
      <c r="E261" s="93" t="str">
        <f>IF(ISBLANK(A261),"",VLOOKUP(A261,'Tabla de equipos'!$B$3:$D$107,3,FALSE))</f>
        <v/>
      </c>
      <c r="G261" s="135" t="str">
        <f t="shared" ref="G261:G324" si="5">IF(AND(F261="",A261=""),"",IF(AND(A261&lt;&gt;"",F261=""),"Falta incluir unidades",IF(AND(A261&lt;&gt;"",F261&gt;0),"","Falta elegir equipo/soporte")))</f>
        <v/>
      </c>
    </row>
    <row r="262" spans="5:7" x14ac:dyDescent="0.2">
      <c r="E262" s="93" t="str">
        <f>IF(ISBLANK(A262),"",VLOOKUP(A262,'Tabla de equipos'!$B$3:$D$107,3,FALSE))</f>
        <v/>
      </c>
      <c r="G262" s="135" t="str">
        <f t="shared" si="5"/>
        <v/>
      </c>
    </row>
    <row r="263" spans="5:7" x14ac:dyDescent="0.2">
      <c r="E263" s="93" t="str">
        <f>IF(ISBLANK(A263),"",VLOOKUP(A263,'Tabla de equipos'!$B$3:$D$107,3,FALSE))</f>
        <v/>
      </c>
      <c r="G263" s="135" t="str">
        <f t="shared" si="5"/>
        <v/>
      </c>
    </row>
    <row r="264" spans="5:7" x14ac:dyDescent="0.2">
      <c r="E264" s="93" t="str">
        <f>IF(ISBLANK(A264),"",VLOOKUP(A264,'Tabla de equipos'!$B$3:$D$107,3,FALSE))</f>
        <v/>
      </c>
      <c r="G264" s="135" t="str">
        <f t="shared" si="5"/>
        <v/>
      </c>
    </row>
    <row r="265" spans="5:7" x14ac:dyDescent="0.2">
      <c r="E265" s="93" t="str">
        <f>IF(ISBLANK(A265),"",VLOOKUP(A265,'Tabla de equipos'!$B$3:$D$107,3,FALSE))</f>
        <v/>
      </c>
      <c r="G265" s="135" t="str">
        <f t="shared" si="5"/>
        <v/>
      </c>
    </row>
    <row r="266" spans="5:7" x14ac:dyDescent="0.2">
      <c r="E266" s="93" t="str">
        <f>IF(ISBLANK(A266),"",VLOOKUP(A266,'Tabla de equipos'!$B$3:$D$107,3,FALSE))</f>
        <v/>
      </c>
      <c r="G266" s="135" t="str">
        <f t="shared" si="5"/>
        <v/>
      </c>
    </row>
    <row r="267" spans="5:7" x14ac:dyDescent="0.2">
      <c r="E267" s="93" t="str">
        <f>IF(ISBLANK(A267),"",VLOOKUP(A267,'Tabla de equipos'!$B$3:$D$107,3,FALSE))</f>
        <v/>
      </c>
      <c r="G267" s="135" t="str">
        <f t="shared" si="5"/>
        <v/>
      </c>
    </row>
    <row r="268" spans="5:7" x14ac:dyDescent="0.2">
      <c r="E268" s="93" t="str">
        <f>IF(ISBLANK(A268),"",VLOOKUP(A268,'Tabla de equipos'!$B$3:$D$107,3,FALSE))</f>
        <v/>
      </c>
      <c r="G268" s="135" t="str">
        <f t="shared" si="5"/>
        <v/>
      </c>
    </row>
    <row r="269" spans="5:7" x14ac:dyDescent="0.2">
      <c r="E269" s="93" t="str">
        <f>IF(ISBLANK(A269),"",VLOOKUP(A269,'Tabla de equipos'!$B$3:$D$107,3,FALSE))</f>
        <v/>
      </c>
      <c r="G269" s="135" t="str">
        <f t="shared" si="5"/>
        <v/>
      </c>
    </row>
    <row r="270" spans="5:7" x14ac:dyDescent="0.2">
      <c r="E270" s="93" t="str">
        <f>IF(ISBLANK(A270),"",VLOOKUP(A270,'Tabla de equipos'!$B$3:$D$107,3,FALSE))</f>
        <v/>
      </c>
      <c r="G270" s="135" t="str">
        <f t="shared" si="5"/>
        <v/>
      </c>
    </row>
    <row r="271" spans="5:7" x14ac:dyDescent="0.2">
      <c r="E271" s="93" t="str">
        <f>IF(ISBLANK(A271),"",VLOOKUP(A271,'Tabla de equipos'!$B$3:$D$107,3,FALSE))</f>
        <v/>
      </c>
      <c r="G271" s="135" t="str">
        <f t="shared" si="5"/>
        <v/>
      </c>
    </row>
    <row r="272" spans="5:7" x14ac:dyDescent="0.2">
      <c r="E272" s="93" t="str">
        <f>IF(ISBLANK(A272),"",VLOOKUP(A272,'Tabla de equipos'!$B$3:$D$107,3,FALSE))</f>
        <v/>
      </c>
      <c r="G272" s="135" t="str">
        <f t="shared" si="5"/>
        <v/>
      </c>
    </row>
    <row r="273" spans="5:7" x14ac:dyDescent="0.2">
      <c r="E273" s="93" t="str">
        <f>IF(ISBLANK(A273),"",VLOOKUP(A273,'Tabla de equipos'!$B$3:$D$107,3,FALSE))</f>
        <v/>
      </c>
      <c r="G273" s="135" t="str">
        <f t="shared" si="5"/>
        <v/>
      </c>
    </row>
    <row r="274" spans="5:7" x14ac:dyDescent="0.2">
      <c r="E274" s="93" t="str">
        <f>IF(ISBLANK(A274),"",VLOOKUP(A274,'Tabla de equipos'!$B$3:$D$107,3,FALSE))</f>
        <v/>
      </c>
      <c r="G274" s="135" t="str">
        <f t="shared" si="5"/>
        <v/>
      </c>
    </row>
    <row r="275" spans="5:7" x14ac:dyDescent="0.2">
      <c r="E275" s="93" t="str">
        <f>IF(ISBLANK(A275),"",VLOOKUP(A275,'Tabla de equipos'!$B$3:$D$107,3,FALSE))</f>
        <v/>
      </c>
      <c r="G275" s="135" t="str">
        <f t="shared" si="5"/>
        <v/>
      </c>
    </row>
    <row r="276" spans="5:7" x14ac:dyDescent="0.2">
      <c r="E276" s="93" t="str">
        <f>IF(ISBLANK(A276),"",VLOOKUP(A276,'Tabla de equipos'!$B$3:$D$107,3,FALSE))</f>
        <v/>
      </c>
      <c r="G276" s="135" t="str">
        <f t="shared" si="5"/>
        <v/>
      </c>
    </row>
    <row r="277" spans="5:7" x14ac:dyDescent="0.2">
      <c r="E277" s="93" t="str">
        <f>IF(ISBLANK(A277),"",VLOOKUP(A277,'Tabla de equipos'!$B$3:$D$107,3,FALSE))</f>
        <v/>
      </c>
      <c r="G277" s="135" t="str">
        <f t="shared" si="5"/>
        <v/>
      </c>
    </row>
    <row r="278" spans="5:7" x14ac:dyDescent="0.2">
      <c r="E278" s="93" t="str">
        <f>IF(ISBLANK(A278),"",VLOOKUP(A278,'Tabla de equipos'!$B$3:$D$107,3,FALSE))</f>
        <v/>
      </c>
      <c r="G278" s="135" t="str">
        <f t="shared" si="5"/>
        <v/>
      </c>
    </row>
    <row r="279" spans="5:7" x14ac:dyDescent="0.2">
      <c r="E279" s="93" t="str">
        <f>IF(ISBLANK(A279),"",VLOOKUP(A279,'Tabla de equipos'!$B$3:$D$107,3,FALSE))</f>
        <v/>
      </c>
      <c r="G279" s="135" t="str">
        <f t="shared" si="5"/>
        <v/>
      </c>
    </row>
    <row r="280" spans="5:7" x14ac:dyDescent="0.2">
      <c r="E280" s="93" t="str">
        <f>IF(ISBLANK(A280),"",VLOOKUP(A280,'Tabla de equipos'!$B$3:$D$107,3,FALSE))</f>
        <v/>
      </c>
      <c r="G280" s="135" t="str">
        <f t="shared" si="5"/>
        <v/>
      </c>
    </row>
    <row r="281" spans="5:7" x14ac:dyDescent="0.2">
      <c r="E281" s="93" t="str">
        <f>IF(ISBLANK(A281),"",VLOOKUP(A281,'Tabla de equipos'!$B$3:$D$107,3,FALSE))</f>
        <v/>
      </c>
      <c r="G281" s="135" t="str">
        <f t="shared" si="5"/>
        <v/>
      </c>
    </row>
    <row r="282" spans="5:7" x14ac:dyDescent="0.2">
      <c r="E282" s="93" t="str">
        <f>IF(ISBLANK(A282),"",VLOOKUP(A282,'Tabla de equipos'!$B$3:$D$107,3,FALSE))</f>
        <v/>
      </c>
      <c r="G282" s="135" t="str">
        <f t="shared" si="5"/>
        <v/>
      </c>
    </row>
    <row r="283" spans="5:7" x14ac:dyDescent="0.2">
      <c r="E283" s="93" t="str">
        <f>IF(ISBLANK(A283),"",VLOOKUP(A283,'Tabla de equipos'!$B$3:$D$107,3,FALSE))</f>
        <v/>
      </c>
      <c r="G283" s="135" t="str">
        <f t="shared" si="5"/>
        <v/>
      </c>
    </row>
    <row r="284" spans="5:7" x14ac:dyDescent="0.2">
      <c r="E284" s="93" t="str">
        <f>IF(ISBLANK(A284),"",VLOOKUP(A284,'Tabla de equipos'!$B$3:$D$107,3,FALSE))</f>
        <v/>
      </c>
      <c r="G284" s="135" t="str">
        <f t="shared" si="5"/>
        <v/>
      </c>
    </row>
    <row r="285" spans="5:7" x14ac:dyDescent="0.2">
      <c r="E285" s="93" t="str">
        <f>IF(ISBLANK(A285),"",VLOOKUP(A285,'Tabla de equipos'!$B$3:$D$107,3,FALSE))</f>
        <v/>
      </c>
      <c r="G285" s="135" t="str">
        <f t="shared" si="5"/>
        <v/>
      </c>
    </row>
    <row r="286" spans="5:7" x14ac:dyDescent="0.2">
      <c r="E286" s="93" t="str">
        <f>IF(ISBLANK(A286),"",VLOOKUP(A286,'Tabla de equipos'!$B$3:$D$107,3,FALSE))</f>
        <v/>
      </c>
      <c r="G286" s="135" t="str">
        <f t="shared" si="5"/>
        <v/>
      </c>
    </row>
    <row r="287" spans="5:7" x14ac:dyDescent="0.2">
      <c r="E287" s="93" t="str">
        <f>IF(ISBLANK(A287),"",VLOOKUP(A287,'Tabla de equipos'!$B$3:$D$107,3,FALSE))</f>
        <v/>
      </c>
      <c r="G287" s="135" t="str">
        <f t="shared" si="5"/>
        <v/>
      </c>
    </row>
    <row r="288" spans="5:7" x14ac:dyDescent="0.2">
      <c r="E288" s="93" t="str">
        <f>IF(ISBLANK(A288),"",VLOOKUP(A288,'Tabla de equipos'!$B$3:$D$107,3,FALSE))</f>
        <v/>
      </c>
      <c r="G288" s="135" t="str">
        <f t="shared" si="5"/>
        <v/>
      </c>
    </row>
    <row r="289" spans="5:7" x14ac:dyDescent="0.2">
      <c r="E289" s="93" t="str">
        <f>IF(ISBLANK(A289),"",VLOOKUP(A289,'Tabla de equipos'!$B$3:$D$107,3,FALSE))</f>
        <v/>
      </c>
      <c r="G289" s="135" t="str">
        <f t="shared" si="5"/>
        <v/>
      </c>
    </row>
    <row r="290" spans="5:7" x14ac:dyDescent="0.2">
      <c r="E290" s="93" t="str">
        <f>IF(ISBLANK(A290),"",VLOOKUP(A290,'Tabla de equipos'!$B$3:$D$107,3,FALSE))</f>
        <v/>
      </c>
      <c r="G290" s="135" t="str">
        <f t="shared" si="5"/>
        <v/>
      </c>
    </row>
    <row r="291" spans="5:7" x14ac:dyDescent="0.2">
      <c r="E291" s="93" t="str">
        <f>IF(ISBLANK(A291),"",VLOOKUP(A291,'Tabla de equipos'!$B$3:$D$107,3,FALSE))</f>
        <v/>
      </c>
      <c r="G291" s="135" t="str">
        <f t="shared" si="5"/>
        <v/>
      </c>
    </row>
    <row r="292" spans="5:7" x14ac:dyDescent="0.2">
      <c r="E292" s="93" t="str">
        <f>IF(ISBLANK(A292),"",VLOOKUP(A292,'Tabla de equipos'!$B$3:$D$107,3,FALSE))</f>
        <v/>
      </c>
      <c r="G292" s="135" t="str">
        <f t="shared" si="5"/>
        <v/>
      </c>
    </row>
    <row r="293" spans="5:7" x14ac:dyDescent="0.2">
      <c r="E293" s="93" t="str">
        <f>IF(ISBLANK(A293),"",VLOOKUP(A293,'Tabla de equipos'!$B$3:$D$107,3,FALSE))</f>
        <v/>
      </c>
      <c r="G293" s="135" t="str">
        <f t="shared" si="5"/>
        <v/>
      </c>
    </row>
    <row r="294" spans="5:7" x14ac:dyDescent="0.2">
      <c r="E294" s="93" t="str">
        <f>IF(ISBLANK(A294),"",VLOOKUP(A294,'Tabla de equipos'!$B$3:$D$107,3,FALSE))</f>
        <v/>
      </c>
      <c r="G294" s="135" t="str">
        <f t="shared" si="5"/>
        <v/>
      </c>
    </row>
    <row r="295" spans="5:7" x14ac:dyDescent="0.2">
      <c r="E295" s="93" t="str">
        <f>IF(ISBLANK(A295),"",VLOOKUP(A295,'Tabla de equipos'!$B$3:$D$107,3,FALSE))</f>
        <v/>
      </c>
      <c r="G295" s="135" t="str">
        <f t="shared" si="5"/>
        <v/>
      </c>
    </row>
    <row r="296" spans="5:7" x14ac:dyDescent="0.2">
      <c r="E296" s="93" t="str">
        <f>IF(ISBLANK(A296),"",VLOOKUP(A296,'Tabla de equipos'!$B$3:$D$107,3,FALSE))</f>
        <v/>
      </c>
      <c r="G296" s="135" t="str">
        <f t="shared" si="5"/>
        <v/>
      </c>
    </row>
    <row r="297" spans="5:7" x14ac:dyDescent="0.2">
      <c r="E297" s="93" t="str">
        <f>IF(ISBLANK(A297),"",VLOOKUP(A297,'Tabla de equipos'!$B$3:$D$107,3,FALSE))</f>
        <v/>
      </c>
      <c r="G297" s="135" t="str">
        <f t="shared" si="5"/>
        <v/>
      </c>
    </row>
    <row r="298" spans="5:7" x14ac:dyDescent="0.2">
      <c r="E298" s="93" t="str">
        <f>IF(ISBLANK(A298),"",VLOOKUP(A298,'Tabla de equipos'!$B$3:$D$107,3,FALSE))</f>
        <v/>
      </c>
      <c r="G298" s="135" t="str">
        <f t="shared" si="5"/>
        <v/>
      </c>
    </row>
    <row r="299" spans="5:7" x14ac:dyDescent="0.2">
      <c r="E299" s="93" t="str">
        <f>IF(ISBLANK(A299),"",VLOOKUP(A299,'Tabla de equipos'!$B$3:$D$107,3,FALSE))</f>
        <v/>
      </c>
      <c r="G299" s="135" t="str">
        <f t="shared" si="5"/>
        <v/>
      </c>
    </row>
    <row r="300" spans="5:7" x14ac:dyDescent="0.2">
      <c r="E300" s="93" t="str">
        <f>IF(ISBLANK(A300),"",VLOOKUP(A300,'Tabla de equipos'!$B$3:$D$107,3,FALSE))</f>
        <v/>
      </c>
      <c r="G300" s="135" t="str">
        <f t="shared" si="5"/>
        <v/>
      </c>
    </row>
    <row r="301" spans="5:7" x14ac:dyDescent="0.2">
      <c r="E301" s="93" t="str">
        <f>IF(ISBLANK(A301),"",VLOOKUP(A301,'Tabla de equipos'!$B$3:$D$107,3,FALSE))</f>
        <v/>
      </c>
      <c r="G301" s="135" t="str">
        <f t="shared" si="5"/>
        <v/>
      </c>
    </row>
    <row r="302" spans="5:7" x14ac:dyDescent="0.2">
      <c r="E302" s="93" t="str">
        <f>IF(ISBLANK(A302),"",VLOOKUP(A302,'Tabla de equipos'!$B$3:$D$107,3,FALSE))</f>
        <v/>
      </c>
      <c r="G302" s="135" t="str">
        <f t="shared" si="5"/>
        <v/>
      </c>
    </row>
    <row r="303" spans="5:7" x14ac:dyDescent="0.2">
      <c r="E303" s="93" t="str">
        <f>IF(ISBLANK(A303),"",VLOOKUP(A303,'Tabla de equipos'!$B$3:$D$107,3,FALSE))</f>
        <v/>
      </c>
      <c r="G303" s="135" t="str">
        <f t="shared" si="5"/>
        <v/>
      </c>
    </row>
    <row r="304" spans="5:7" x14ac:dyDescent="0.2">
      <c r="E304" s="93" t="str">
        <f>IF(ISBLANK(A304),"",VLOOKUP(A304,'Tabla de equipos'!$B$3:$D$107,3,FALSE))</f>
        <v/>
      </c>
      <c r="G304" s="135" t="str">
        <f t="shared" si="5"/>
        <v/>
      </c>
    </row>
    <row r="305" spans="5:7" x14ac:dyDescent="0.2">
      <c r="E305" s="93" t="str">
        <f>IF(ISBLANK(A305),"",VLOOKUP(A305,'Tabla de equipos'!$B$3:$D$107,3,FALSE))</f>
        <v/>
      </c>
      <c r="G305" s="135" t="str">
        <f t="shared" si="5"/>
        <v/>
      </c>
    </row>
    <row r="306" spans="5:7" x14ac:dyDescent="0.2">
      <c r="E306" s="93" t="str">
        <f>IF(ISBLANK(A306),"",VLOOKUP(A306,'Tabla de equipos'!$B$3:$D$107,3,FALSE))</f>
        <v/>
      </c>
      <c r="G306" s="135" t="str">
        <f t="shared" si="5"/>
        <v/>
      </c>
    </row>
    <row r="307" spans="5:7" x14ac:dyDescent="0.2">
      <c r="E307" s="93" t="str">
        <f>IF(ISBLANK(A307),"",VLOOKUP(A307,'Tabla de equipos'!$B$3:$D$107,3,FALSE))</f>
        <v/>
      </c>
      <c r="G307" s="135" t="str">
        <f t="shared" si="5"/>
        <v/>
      </c>
    </row>
    <row r="308" spans="5:7" x14ac:dyDescent="0.2">
      <c r="E308" s="93" t="str">
        <f>IF(ISBLANK(A308),"",VLOOKUP(A308,'Tabla de equipos'!$B$3:$D$107,3,FALSE))</f>
        <v/>
      </c>
      <c r="G308" s="135" t="str">
        <f t="shared" si="5"/>
        <v/>
      </c>
    </row>
    <row r="309" spans="5:7" x14ac:dyDescent="0.2">
      <c r="E309" s="93" t="str">
        <f>IF(ISBLANK(A309),"",VLOOKUP(A309,'Tabla de equipos'!$B$3:$D$107,3,FALSE))</f>
        <v/>
      </c>
      <c r="G309" s="135" t="str">
        <f t="shared" si="5"/>
        <v/>
      </c>
    </row>
    <row r="310" spans="5:7" x14ac:dyDescent="0.2">
      <c r="E310" s="93" t="str">
        <f>IF(ISBLANK(A310),"",VLOOKUP(A310,'Tabla de equipos'!$B$3:$D$107,3,FALSE))</f>
        <v/>
      </c>
      <c r="G310" s="135" t="str">
        <f t="shared" si="5"/>
        <v/>
      </c>
    </row>
    <row r="311" spans="5:7" x14ac:dyDescent="0.2">
      <c r="E311" s="93" t="str">
        <f>IF(ISBLANK(A311),"",VLOOKUP(A311,'Tabla de equipos'!$B$3:$D$107,3,FALSE))</f>
        <v/>
      </c>
      <c r="G311" s="135" t="str">
        <f t="shared" si="5"/>
        <v/>
      </c>
    </row>
    <row r="312" spans="5:7" x14ac:dyDescent="0.2">
      <c r="E312" s="93" t="str">
        <f>IF(ISBLANK(A312),"",VLOOKUP(A312,'Tabla de equipos'!$B$3:$D$107,3,FALSE))</f>
        <v/>
      </c>
      <c r="G312" s="135" t="str">
        <f t="shared" si="5"/>
        <v/>
      </c>
    </row>
    <row r="313" spans="5:7" x14ac:dyDescent="0.2">
      <c r="E313" s="93" t="str">
        <f>IF(ISBLANK(A313),"",VLOOKUP(A313,'Tabla de equipos'!$B$3:$D$107,3,FALSE))</f>
        <v/>
      </c>
      <c r="G313" s="135" t="str">
        <f t="shared" si="5"/>
        <v/>
      </c>
    </row>
    <row r="314" spans="5:7" x14ac:dyDescent="0.2">
      <c r="E314" s="93" t="str">
        <f>IF(ISBLANK(A314),"",VLOOKUP(A314,'Tabla de equipos'!$B$3:$D$107,3,FALSE))</f>
        <v/>
      </c>
      <c r="G314" s="135" t="str">
        <f t="shared" si="5"/>
        <v/>
      </c>
    </row>
    <row r="315" spans="5:7" x14ac:dyDescent="0.2">
      <c r="E315" s="93" t="str">
        <f>IF(ISBLANK(A315),"",VLOOKUP(A315,'Tabla de equipos'!$B$3:$D$107,3,FALSE))</f>
        <v/>
      </c>
      <c r="G315" s="135" t="str">
        <f t="shared" si="5"/>
        <v/>
      </c>
    </row>
    <row r="316" spans="5:7" x14ac:dyDescent="0.2">
      <c r="E316" s="93" t="str">
        <f>IF(ISBLANK(A316),"",VLOOKUP(A316,'Tabla de equipos'!$B$3:$D$107,3,FALSE))</f>
        <v/>
      </c>
      <c r="G316" s="135" t="str">
        <f t="shared" si="5"/>
        <v/>
      </c>
    </row>
    <row r="317" spans="5:7" x14ac:dyDescent="0.2">
      <c r="E317" s="93" t="str">
        <f>IF(ISBLANK(A317),"",VLOOKUP(A317,'Tabla de equipos'!$B$3:$D$107,3,FALSE))</f>
        <v/>
      </c>
      <c r="G317" s="135" t="str">
        <f t="shared" si="5"/>
        <v/>
      </c>
    </row>
    <row r="318" spans="5:7" x14ac:dyDescent="0.2">
      <c r="E318" s="93" t="str">
        <f>IF(ISBLANK(A318),"",VLOOKUP(A318,'Tabla de equipos'!$B$3:$D$107,3,FALSE))</f>
        <v/>
      </c>
      <c r="G318" s="135" t="str">
        <f t="shared" si="5"/>
        <v/>
      </c>
    </row>
    <row r="319" spans="5:7" x14ac:dyDescent="0.2">
      <c r="E319" s="93" t="str">
        <f>IF(ISBLANK(A319),"",VLOOKUP(A319,'Tabla de equipos'!$B$3:$D$107,3,FALSE))</f>
        <v/>
      </c>
      <c r="G319" s="135" t="str">
        <f t="shared" si="5"/>
        <v/>
      </c>
    </row>
    <row r="320" spans="5:7" x14ac:dyDescent="0.2">
      <c r="E320" s="93" t="str">
        <f>IF(ISBLANK(A320),"",VLOOKUP(A320,'Tabla de equipos'!$B$3:$D$107,3,FALSE))</f>
        <v/>
      </c>
      <c r="G320" s="135" t="str">
        <f t="shared" si="5"/>
        <v/>
      </c>
    </row>
    <row r="321" spans="5:7" x14ac:dyDescent="0.2">
      <c r="E321" s="93" t="str">
        <f>IF(ISBLANK(A321),"",VLOOKUP(A321,'Tabla de equipos'!$B$3:$D$107,3,FALSE))</f>
        <v/>
      </c>
      <c r="G321" s="135" t="str">
        <f t="shared" si="5"/>
        <v/>
      </c>
    </row>
    <row r="322" spans="5:7" x14ac:dyDescent="0.2">
      <c r="E322" s="93" t="str">
        <f>IF(ISBLANK(A322),"",VLOOKUP(A322,'Tabla de equipos'!$B$3:$D$107,3,FALSE))</f>
        <v/>
      </c>
      <c r="G322" s="135" t="str">
        <f t="shared" si="5"/>
        <v/>
      </c>
    </row>
    <row r="323" spans="5:7" x14ac:dyDescent="0.2">
      <c r="E323" s="93" t="str">
        <f>IF(ISBLANK(A323),"",VLOOKUP(A323,'Tabla de equipos'!$B$3:$D$107,3,FALSE))</f>
        <v/>
      </c>
      <c r="G323" s="135" t="str">
        <f t="shared" si="5"/>
        <v/>
      </c>
    </row>
    <row r="324" spans="5:7" x14ac:dyDescent="0.2">
      <c r="E324" s="93" t="str">
        <f>IF(ISBLANK(A324),"",VLOOKUP(A324,'Tabla de equipos'!$B$3:$D$107,3,FALSE))</f>
        <v/>
      </c>
      <c r="G324" s="135" t="str">
        <f t="shared" si="5"/>
        <v/>
      </c>
    </row>
    <row r="325" spans="5:7" x14ac:dyDescent="0.2">
      <c r="E325" s="93" t="str">
        <f>IF(ISBLANK(A325),"",VLOOKUP(A325,'Tabla de equipos'!$B$3:$D$107,3,FALSE))</f>
        <v/>
      </c>
      <c r="G325" s="135" t="str">
        <f t="shared" ref="G325:G388" si="6">IF(AND(F325="",A325=""),"",IF(AND(A325&lt;&gt;"",F325=""),"Falta incluir unidades",IF(AND(A325&lt;&gt;"",F325&gt;0),"","Falta elegir equipo/soporte")))</f>
        <v/>
      </c>
    </row>
    <row r="326" spans="5:7" x14ac:dyDescent="0.2">
      <c r="E326" s="93" t="str">
        <f>IF(ISBLANK(A326),"",VLOOKUP(A326,'Tabla de equipos'!$B$3:$D$107,3,FALSE))</f>
        <v/>
      </c>
      <c r="G326" s="135" t="str">
        <f t="shared" si="6"/>
        <v/>
      </c>
    </row>
    <row r="327" spans="5:7" x14ac:dyDescent="0.2">
      <c r="E327" s="93" t="str">
        <f>IF(ISBLANK(A327),"",VLOOKUP(A327,'Tabla de equipos'!$B$3:$D$107,3,FALSE))</f>
        <v/>
      </c>
      <c r="G327" s="135" t="str">
        <f t="shared" si="6"/>
        <v/>
      </c>
    </row>
    <row r="328" spans="5:7" x14ac:dyDescent="0.2">
      <c r="E328" s="93" t="str">
        <f>IF(ISBLANK(A328),"",VLOOKUP(A328,'Tabla de equipos'!$B$3:$D$107,3,FALSE))</f>
        <v/>
      </c>
      <c r="G328" s="135" t="str">
        <f t="shared" si="6"/>
        <v/>
      </c>
    </row>
    <row r="329" spans="5:7" x14ac:dyDescent="0.2">
      <c r="E329" s="93" t="str">
        <f>IF(ISBLANK(A329),"",VLOOKUP(A329,'Tabla de equipos'!$B$3:$D$107,3,FALSE))</f>
        <v/>
      </c>
      <c r="G329" s="135" t="str">
        <f t="shared" si="6"/>
        <v/>
      </c>
    </row>
    <row r="330" spans="5:7" x14ac:dyDescent="0.2">
      <c r="E330" s="93" t="str">
        <f>IF(ISBLANK(A330),"",VLOOKUP(A330,'Tabla de equipos'!$B$3:$D$107,3,FALSE))</f>
        <v/>
      </c>
      <c r="G330" s="135" t="str">
        <f t="shared" si="6"/>
        <v/>
      </c>
    </row>
    <row r="331" spans="5:7" x14ac:dyDescent="0.2">
      <c r="E331" s="93" t="str">
        <f>IF(ISBLANK(A331),"",VLOOKUP(A331,'Tabla de equipos'!$B$3:$D$107,3,FALSE))</f>
        <v/>
      </c>
      <c r="G331" s="135" t="str">
        <f t="shared" si="6"/>
        <v/>
      </c>
    </row>
    <row r="332" spans="5:7" x14ac:dyDescent="0.2">
      <c r="E332" s="93" t="str">
        <f>IF(ISBLANK(A332),"",VLOOKUP(A332,'Tabla de equipos'!$B$3:$D$107,3,FALSE))</f>
        <v/>
      </c>
      <c r="G332" s="135" t="str">
        <f t="shared" si="6"/>
        <v/>
      </c>
    </row>
    <row r="333" spans="5:7" x14ac:dyDescent="0.2">
      <c r="E333" s="93" t="str">
        <f>IF(ISBLANK(A333),"",VLOOKUP(A333,'Tabla de equipos'!$B$3:$D$107,3,FALSE))</f>
        <v/>
      </c>
      <c r="G333" s="135" t="str">
        <f t="shared" si="6"/>
        <v/>
      </c>
    </row>
    <row r="334" spans="5:7" x14ac:dyDescent="0.2">
      <c r="E334" s="93" t="str">
        <f>IF(ISBLANK(A334),"",VLOOKUP(A334,'Tabla de equipos'!$B$3:$D$107,3,FALSE))</f>
        <v/>
      </c>
      <c r="G334" s="135" t="str">
        <f t="shared" si="6"/>
        <v/>
      </c>
    </row>
    <row r="335" spans="5:7" x14ac:dyDescent="0.2">
      <c r="E335" s="93" t="str">
        <f>IF(ISBLANK(A335),"",VLOOKUP(A335,'Tabla de equipos'!$B$3:$D$107,3,FALSE))</f>
        <v/>
      </c>
      <c r="G335" s="135" t="str">
        <f t="shared" si="6"/>
        <v/>
      </c>
    </row>
    <row r="336" spans="5:7" x14ac:dyDescent="0.2">
      <c r="E336" s="93" t="str">
        <f>IF(ISBLANK(A336),"",VLOOKUP(A336,'Tabla de equipos'!$B$3:$D$107,3,FALSE))</f>
        <v/>
      </c>
      <c r="G336" s="135" t="str">
        <f t="shared" si="6"/>
        <v/>
      </c>
    </row>
    <row r="337" spans="5:7" x14ac:dyDescent="0.2">
      <c r="E337" s="93" t="str">
        <f>IF(ISBLANK(A337),"",VLOOKUP(A337,'Tabla de equipos'!$B$3:$D$107,3,FALSE))</f>
        <v/>
      </c>
      <c r="G337" s="135" t="str">
        <f t="shared" si="6"/>
        <v/>
      </c>
    </row>
    <row r="338" spans="5:7" x14ac:dyDescent="0.2">
      <c r="E338" s="93" t="str">
        <f>IF(ISBLANK(A338),"",VLOOKUP(A338,'Tabla de equipos'!$B$3:$D$107,3,FALSE))</f>
        <v/>
      </c>
      <c r="G338" s="135" t="str">
        <f t="shared" si="6"/>
        <v/>
      </c>
    </row>
    <row r="339" spans="5:7" x14ac:dyDescent="0.2">
      <c r="E339" s="93" t="str">
        <f>IF(ISBLANK(A339),"",VLOOKUP(A339,'Tabla de equipos'!$B$3:$D$107,3,FALSE))</f>
        <v/>
      </c>
      <c r="G339" s="135" t="str">
        <f t="shared" si="6"/>
        <v/>
      </c>
    </row>
    <row r="340" spans="5:7" x14ac:dyDescent="0.2">
      <c r="E340" s="93" t="str">
        <f>IF(ISBLANK(A340),"",VLOOKUP(A340,'Tabla de equipos'!$B$3:$D$107,3,FALSE))</f>
        <v/>
      </c>
      <c r="G340" s="135" t="str">
        <f t="shared" si="6"/>
        <v/>
      </c>
    </row>
    <row r="341" spans="5:7" x14ac:dyDescent="0.2">
      <c r="E341" s="93" t="str">
        <f>IF(ISBLANK(A341),"",VLOOKUP(A341,'Tabla de equipos'!$B$3:$D$107,3,FALSE))</f>
        <v/>
      </c>
      <c r="G341" s="135" t="str">
        <f t="shared" si="6"/>
        <v/>
      </c>
    </row>
    <row r="342" spans="5:7" x14ac:dyDescent="0.2">
      <c r="E342" s="93" t="str">
        <f>IF(ISBLANK(A342),"",VLOOKUP(A342,'Tabla de equipos'!$B$3:$D$107,3,FALSE))</f>
        <v/>
      </c>
      <c r="G342" s="135" t="str">
        <f t="shared" si="6"/>
        <v/>
      </c>
    </row>
    <row r="343" spans="5:7" x14ac:dyDescent="0.2">
      <c r="E343" s="93" t="str">
        <f>IF(ISBLANK(A343),"",VLOOKUP(A343,'Tabla de equipos'!$B$3:$D$107,3,FALSE))</f>
        <v/>
      </c>
      <c r="G343" s="135" t="str">
        <f t="shared" si="6"/>
        <v/>
      </c>
    </row>
    <row r="344" spans="5:7" x14ac:dyDescent="0.2">
      <c r="E344" s="93" t="str">
        <f>IF(ISBLANK(A344),"",VLOOKUP(A344,'Tabla de equipos'!$B$3:$D$107,3,FALSE))</f>
        <v/>
      </c>
      <c r="G344" s="135" t="str">
        <f t="shared" si="6"/>
        <v/>
      </c>
    </row>
    <row r="345" spans="5:7" x14ac:dyDescent="0.2">
      <c r="E345" s="93" t="str">
        <f>IF(ISBLANK(A345),"",VLOOKUP(A345,'Tabla de equipos'!$B$3:$D$107,3,FALSE))</f>
        <v/>
      </c>
      <c r="G345" s="135" t="str">
        <f t="shared" si="6"/>
        <v/>
      </c>
    </row>
    <row r="346" spans="5:7" x14ac:dyDescent="0.2">
      <c r="E346" s="93" t="str">
        <f>IF(ISBLANK(A346),"",VLOOKUP(A346,'Tabla de equipos'!$B$3:$D$107,3,FALSE))</f>
        <v/>
      </c>
      <c r="G346" s="135" t="str">
        <f t="shared" si="6"/>
        <v/>
      </c>
    </row>
    <row r="347" spans="5:7" x14ac:dyDescent="0.2">
      <c r="E347" s="93" t="str">
        <f>IF(ISBLANK(A347),"",VLOOKUP(A347,'Tabla de equipos'!$B$3:$D$107,3,FALSE))</f>
        <v/>
      </c>
      <c r="G347" s="135" t="str">
        <f t="shared" si="6"/>
        <v/>
      </c>
    </row>
    <row r="348" spans="5:7" x14ac:dyDescent="0.2">
      <c r="E348" s="93" t="str">
        <f>IF(ISBLANK(A348),"",VLOOKUP(A348,'Tabla de equipos'!$B$3:$D$107,3,FALSE))</f>
        <v/>
      </c>
      <c r="G348" s="135" t="str">
        <f t="shared" si="6"/>
        <v/>
      </c>
    </row>
    <row r="349" spans="5:7" x14ac:dyDescent="0.2">
      <c r="E349" s="93" t="str">
        <f>IF(ISBLANK(A349),"",VLOOKUP(A349,'Tabla de equipos'!$B$3:$D$107,3,FALSE))</f>
        <v/>
      </c>
      <c r="G349" s="135" t="str">
        <f t="shared" si="6"/>
        <v/>
      </c>
    </row>
    <row r="350" spans="5:7" x14ac:dyDescent="0.2">
      <c r="E350" s="93" t="str">
        <f>IF(ISBLANK(A350),"",VLOOKUP(A350,'Tabla de equipos'!$B$3:$D$107,3,FALSE))</f>
        <v/>
      </c>
      <c r="G350" s="135" t="str">
        <f t="shared" si="6"/>
        <v/>
      </c>
    </row>
    <row r="351" spans="5:7" x14ac:dyDescent="0.2">
      <c r="E351" s="93" t="str">
        <f>IF(ISBLANK(A351),"",VLOOKUP(A351,'Tabla de equipos'!$B$3:$D$107,3,FALSE))</f>
        <v/>
      </c>
      <c r="G351" s="135" t="str">
        <f t="shared" si="6"/>
        <v/>
      </c>
    </row>
    <row r="352" spans="5:7" x14ac:dyDescent="0.2">
      <c r="E352" s="93" t="str">
        <f>IF(ISBLANK(A352),"",VLOOKUP(A352,'Tabla de equipos'!$B$3:$D$107,3,FALSE))</f>
        <v/>
      </c>
      <c r="G352" s="135" t="str">
        <f t="shared" si="6"/>
        <v/>
      </c>
    </row>
    <row r="353" spans="5:7" x14ac:dyDescent="0.2">
      <c r="E353" s="93" t="str">
        <f>IF(ISBLANK(A353),"",VLOOKUP(A353,'Tabla de equipos'!$B$3:$D$107,3,FALSE))</f>
        <v/>
      </c>
      <c r="G353" s="135" t="str">
        <f t="shared" si="6"/>
        <v/>
      </c>
    </row>
    <row r="354" spans="5:7" x14ac:dyDescent="0.2">
      <c r="E354" s="93" t="str">
        <f>IF(ISBLANK(A354),"",VLOOKUP(A354,'Tabla de equipos'!$B$3:$D$107,3,FALSE))</f>
        <v/>
      </c>
      <c r="G354" s="135" t="str">
        <f t="shared" si="6"/>
        <v/>
      </c>
    </row>
    <row r="355" spans="5:7" x14ac:dyDescent="0.2">
      <c r="E355" s="93" t="str">
        <f>IF(ISBLANK(A355),"",VLOOKUP(A355,'Tabla de equipos'!$B$3:$D$107,3,FALSE))</f>
        <v/>
      </c>
      <c r="G355" s="135" t="str">
        <f t="shared" si="6"/>
        <v/>
      </c>
    </row>
    <row r="356" spans="5:7" x14ac:dyDescent="0.2">
      <c r="E356" s="93" t="str">
        <f>IF(ISBLANK(A356),"",VLOOKUP(A356,'Tabla de equipos'!$B$3:$D$107,3,FALSE))</f>
        <v/>
      </c>
      <c r="G356" s="135" t="str">
        <f t="shared" si="6"/>
        <v/>
      </c>
    </row>
    <row r="357" spans="5:7" x14ac:dyDescent="0.2">
      <c r="E357" s="93" t="str">
        <f>IF(ISBLANK(A357),"",VLOOKUP(A357,'Tabla de equipos'!$B$3:$D$107,3,FALSE))</f>
        <v/>
      </c>
      <c r="G357" s="135" t="str">
        <f t="shared" si="6"/>
        <v/>
      </c>
    </row>
    <row r="358" spans="5:7" x14ac:dyDescent="0.2">
      <c r="E358" s="93" t="str">
        <f>IF(ISBLANK(A358),"",VLOOKUP(A358,'Tabla de equipos'!$B$3:$D$107,3,FALSE))</f>
        <v/>
      </c>
      <c r="G358" s="135" t="str">
        <f t="shared" si="6"/>
        <v/>
      </c>
    </row>
    <row r="359" spans="5:7" x14ac:dyDescent="0.2">
      <c r="E359" s="93" t="str">
        <f>IF(ISBLANK(A359),"",VLOOKUP(A359,'Tabla de equipos'!$B$3:$D$107,3,FALSE))</f>
        <v/>
      </c>
      <c r="G359" s="135" t="str">
        <f t="shared" si="6"/>
        <v/>
      </c>
    </row>
    <row r="360" spans="5:7" x14ac:dyDescent="0.2">
      <c r="E360" s="93" t="str">
        <f>IF(ISBLANK(A360),"",VLOOKUP(A360,'Tabla de equipos'!$B$3:$D$107,3,FALSE))</f>
        <v/>
      </c>
      <c r="G360" s="135" t="str">
        <f t="shared" si="6"/>
        <v/>
      </c>
    </row>
    <row r="361" spans="5:7" x14ac:dyDescent="0.2">
      <c r="E361" s="93" t="str">
        <f>IF(ISBLANK(A361),"",VLOOKUP(A361,'Tabla de equipos'!$B$3:$D$107,3,FALSE))</f>
        <v/>
      </c>
      <c r="G361" s="135" t="str">
        <f t="shared" si="6"/>
        <v/>
      </c>
    </row>
    <row r="362" spans="5:7" x14ac:dyDescent="0.2">
      <c r="E362" s="93" t="str">
        <f>IF(ISBLANK(A362),"",VLOOKUP(A362,'Tabla de equipos'!$B$3:$D$107,3,FALSE))</f>
        <v/>
      </c>
      <c r="G362" s="135" t="str">
        <f t="shared" si="6"/>
        <v/>
      </c>
    </row>
    <row r="363" spans="5:7" x14ac:dyDescent="0.2">
      <c r="E363" s="93" t="str">
        <f>IF(ISBLANK(A363),"",VLOOKUP(A363,'Tabla de equipos'!$B$3:$D$107,3,FALSE))</f>
        <v/>
      </c>
      <c r="G363" s="135" t="str">
        <f t="shared" si="6"/>
        <v/>
      </c>
    </row>
    <row r="364" spans="5:7" x14ac:dyDescent="0.2">
      <c r="E364" s="93" t="str">
        <f>IF(ISBLANK(A364),"",VLOOKUP(A364,'Tabla de equipos'!$B$3:$D$107,3,FALSE))</f>
        <v/>
      </c>
      <c r="G364" s="135" t="str">
        <f t="shared" si="6"/>
        <v/>
      </c>
    </row>
    <row r="365" spans="5:7" x14ac:dyDescent="0.2">
      <c r="E365" s="93" t="str">
        <f>IF(ISBLANK(A365),"",VLOOKUP(A365,'Tabla de equipos'!$B$3:$D$107,3,FALSE))</f>
        <v/>
      </c>
      <c r="G365" s="135" t="str">
        <f t="shared" si="6"/>
        <v/>
      </c>
    </row>
    <row r="366" spans="5:7" x14ac:dyDescent="0.2">
      <c r="E366" s="93" t="str">
        <f>IF(ISBLANK(A366),"",VLOOKUP(A366,'Tabla de equipos'!$B$3:$D$107,3,FALSE))</f>
        <v/>
      </c>
      <c r="G366" s="135" t="str">
        <f t="shared" si="6"/>
        <v/>
      </c>
    </row>
    <row r="367" spans="5:7" x14ac:dyDescent="0.2">
      <c r="E367" s="93" t="str">
        <f>IF(ISBLANK(A367),"",VLOOKUP(A367,'Tabla de equipos'!$B$3:$D$107,3,FALSE))</f>
        <v/>
      </c>
      <c r="G367" s="135" t="str">
        <f t="shared" si="6"/>
        <v/>
      </c>
    </row>
    <row r="368" spans="5:7" x14ac:dyDescent="0.2">
      <c r="E368" s="93" t="str">
        <f>IF(ISBLANK(A368),"",VLOOKUP(A368,'Tabla de equipos'!$B$3:$D$107,3,FALSE))</f>
        <v/>
      </c>
      <c r="G368" s="135" t="str">
        <f t="shared" si="6"/>
        <v/>
      </c>
    </row>
    <row r="369" spans="5:7" x14ac:dyDescent="0.2">
      <c r="E369" s="93" t="str">
        <f>IF(ISBLANK(A369),"",VLOOKUP(A369,'Tabla de equipos'!$B$3:$D$107,3,FALSE))</f>
        <v/>
      </c>
      <c r="G369" s="135" t="str">
        <f t="shared" si="6"/>
        <v/>
      </c>
    </row>
    <row r="370" spans="5:7" x14ac:dyDescent="0.2">
      <c r="E370" s="93" t="str">
        <f>IF(ISBLANK(A370),"",VLOOKUP(A370,'Tabla de equipos'!$B$3:$D$107,3,FALSE))</f>
        <v/>
      </c>
      <c r="G370" s="135" t="str">
        <f t="shared" si="6"/>
        <v/>
      </c>
    </row>
    <row r="371" spans="5:7" x14ac:dyDescent="0.2">
      <c r="E371" s="93" t="str">
        <f>IF(ISBLANK(A371),"",VLOOKUP(A371,'Tabla de equipos'!$B$3:$D$107,3,FALSE))</f>
        <v/>
      </c>
      <c r="G371" s="135" t="str">
        <f t="shared" si="6"/>
        <v/>
      </c>
    </row>
    <row r="372" spans="5:7" x14ac:dyDescent="0.2">
      <c r="E372" s="93" t="str">
        <f>IF(ISBLANK(A372),"",VLOOKUP(A372,'Tabla de equipos'!$B$3:$D$107,3,FALSE))</f>
        <v/>
      </c>
      <c r="G372" s="135" t="str">
        <f t="shared" si="6"/>
        <v/>
      </c>
    </row>
    <row r="373" spans="5:7" x14ac:dyDescent="0.2">
      <c r="E373" s="93" t="str">
        <f>IF(ISBLANK(A373),"",VLOOKUP(A373,'Tabla de equipos'!$B$3:$D$107,3,FALSE))</f>
        <v/>
      </c>
      <c r="G373" s="135" t="str">
        <f t="shared" si="6"/>
        <v/>
      </c>
    </row>
    <row r="374" spans="5:7" x14ac:dyDescent="0.2">
      <c r="E374" s="93" t="str">
        <f>IF(ISBLANK(A374),"",VLOOKUP(A374,'Tabla de equipos'!$B$3:$D$107,3,FALSE))</f>
        <v/>
      </c>
      <c r="G374" s="135" t="str">
        <f t="shared" si="6"/>
        <v/>
      </c>
    </row>
    <row r="375" spans="5:7" x14ac:dyDescent="0.2">
      <c r="E375" s="93" t="str">
        <f>IF(ISBLANK(A375),"",VLOOKUP(A375,'Tabla de equipos'!$B$3:$D$107,3,FALSE))</f>
        <v/>
      </c>
      <c r="G375" s="135" t="str">
        <f t="shared" si="6"/>
        <v/>
      </c>
    </row>
    <row r="376" spans="5:7" x14ac:dyDescent="0.2">
      <c r="E376" s="93" t="str">
        <f>IF(ISBLANK(A376),"",VLOOKUP(A376,'Tabla de equipos'!$B$3:$D$107,3,FALSE))</f>
        <v/>
      </c>
      <c r="G376" s="135" t="str">
        <f t="shared" si="6"/>
        <v/>
      </c>
    </row>
    <row r="377" spans="5:7" x14ac:dyDescent="0.2">
      <c r="E377" s="93" t="str">
        <f>IF(ISBLANK(A377),"",VLOOKUP(A377,'Tabla de equipos'!$B$3:$D$107,3,FALSE))</f>
        <v/>
      </c>
      <c r="G377" s="135" t="str">
        <f t="shared" si="6"/>
        <v/>
      </c>
    </row>
    <row r="378" spans="5:7" x14ac:dyDescent="0.2">
      <c r="E378" s="93" t="str">
        <f>IF(ISBLANK(A378),"",VLOOKUP(A378,'Tabla de equipos'!$B$3:$D$107,3,FALSE))</f>
        <v/>
      </c>
      <c r="G378" s="135" t="str">
        <f t="shared" si="6"/>
        <v/>
      </c>
    </row>
    <row r="379" spans="5:7" x14ac:dyDescent="0.2">
      <c r="E379" s="93" t="str">
        <f>IF(ISBLANK(A379),"",VLOOKUP(A379,'Tabla de equipos'!$B$3:$D$107,3,FALSE))</f>
        <v/>
      </c>
      <c r="G379" s="135" t="str">
        <f t="shared" si="6"/>
        <v/>
      </c>
    </row>
    <row r="380" spans="5:7" x14ac:dyDescent="0.2">
      <c r="E380" s="93" t="str">
        <f>IF(ISBLANK(A380),"",VLOOKUP(A380,'Tabla de equipos'!$B$3:$D$107,3,FALSE))</f>
        <v/>
      </c>
      <c r="G380" s="135" t="str">
        <f t="shared" si="6"/>
        <v/>
      </c>
    </row>
    <row r="381" spans="5:7" x14ac:dyDescent="0.2">
      <c r="E381" s="93" t="str">
        <f>IF(ISBLANK(A381),"",VLOOKUP(A381,'Tabla de equipos'!$B$3:$D$107,3,FALSE))</f>
        <v/>
      </c>
      <c r="G381" s="135" t="str">
        <f t="shared" si="6"/>
        <v/>
      </c>
    </row>
    <row r="382" spans="5:7" x14ac:dyDescent="0.2">
      <c r="E382" s="93" t="str">
        <f>IF(ISBLANK(A382),"",VLOOKUP(A382,'Tabla de equipos'!$B$3:$D$107,3,FALSE))</f>
        <v/>
      </c>
      <c r="G382" s="135" t="str">
        <f t="shared" si="6"/>
        <v/>
      </c>
    </row>
    <row r="383" spans="5:7" x14ac:dyDescent="0.2">
      <c r="E383" s="93" t="str">
        <f>IF(ISBLANK(A383),"",VLOOKUP(A383,'Tabla de equipos'!$B$3:$D$107,3,FALSE))</f>
        <v/>
      </c>
      <c r="G383" s="135" t="str">
        <f t="shared" si="6"/>
        <v/>
      </c>
    </row>
    <row r="384" spans="5:7" x14ac:dyDescent="0.2">
      <c r="E384" s="93" t="str">
        <f>IF(ISBLANK(A384),"",VLOOKUP(A384,'Tabla de equipos'!$B$3:$D$107,3,FALSE))</f>
        <v/>
      </c>
      <c r="G384" s="135" t="str">
        <f t="shared" si="6"/>
        <v/>
      </c>
    </row>
    <row r="385" spans="5:7" x14ac:dyDescent="0.2">
      <c r="E385" s="93" t="str">
        <f>IF(ISBLANK(A385),"",VLOOKUP(A385,'Tabla de equipos'!$B$3:$D$107,3,FALSE))</f>
        <v/>
      </c>
      <c r="G385" s="135" t="str">
        <f t="shared" si="6"/>
        <v/>
      </c>
    </row>
    <row r="386" spans="5:7" x14ac:dyDescent="0.2">
      <c r="E386" s="93" t="str">
        <f>IF(ISBLANK(A386),"",VLOOKUP(A386,'Tabla de equipos'!$B$3:$D$107,3,FALSE))</f>
        <v/>
      </c>
      <c r="G386" s="135" t="str">
        <f t="shared" si="6"/>
        <v/>
      </c>
    </row>
    <row r="387" spans="5:7" x14ac:dyDescent="0.2">
      <c r="E387" s="93" t="str">
        <f>IF(ISBLANK(A387),"",VLOOKUP(A387,'Tabla de equipos'!$B$3:$D$107,3,FALSE))</f>
        <v/>
      </c>
      <c r="G387" s="135" t="str">
        <f t="shared" si="6"/>
        <v/>
      </c>
    </row>
    <row r="388" spans="5:7" x14ac:dyDescent="0.2">
      <c r="E388" s="93" t="str">
        <f>IF(ISBLANK(A388),"",VLOOKUP(A388,'Tabla de equipos'!$B$3:$D$107,3,FALSE))</f>
        <v/>
      </c>
      <c r="G388" s="135" t="str">
        <f t="shared" si="6"/>
        <v/>
      </c>
    </row>
    <row r="389" spans="5:7" x14ac:dyDescent="0.2">
      <c r="E389" s="93" t="str">
        <f>IF(ISBLANK(A389),"",VLOOKUP(A389,'Tabla de equipos'!$B$3:$D$107,3,FALSE))</f>
        <v/>
      </c>
      <c r="G389" s="135" t="str">
        <f t="shared" ref="G389:G452" si="7">IF(AND(F389="",A389=""),"",IF(AND(A389&lt;&gt;"",F389=""),"Falta incluir unidades",IF(AND(A389&lt;&gt;"",F389&gt;0),"","Falta elegir equipo/soporte")))</f>
        <v/>
      </c>
    </row>
    <row r="390" spans="5:7" x14ac:dyDescent="0.2">
      <c r="E390" s="93" t="str">
        <f>IF(ISBLANK(A390),"",VLOOKUP(A390,'Tabla de equipos'!$B$3:$D$107,3,FALSE))</f>
        <v/>
      </c>
      <c r="G390" s="135" t="str">
        <f t="shared" si="7"/>
        <v/>
      </c>
    </row>
    <row r="391" spans="5:7" x14ac:dyDescent="0.2">
      <c r="E391" s="93" t="str">
        <f>IF(ISBLANK(A391),"",VLOOKUP(A391,'Tabla de equipos'!$B$3:$D$107,3,FALSE))</f>
        <v/>
      </c>
      <c r="G391" s="135" t="str">
        <f t="shared" si="7"/>
        <v/>
      </c>
    </row>
    <row r="392" spans="5:7" x14ac:dyDescent="0.2">
      <c r="E392" s="93" t="str">
        <f>IF(ISBLANK(A392),"",VLOOKUP(A392,'Tabla de equipos'!$B$3:$D$107,3,FALSE))</f>
        <v/>
      </c>
      <c r="G392" s="135" t="str">
        <f t="shared" si="7"/>
        <v/>
      </c>
    </row>
    <row r="393" spans="5:7" x14ac:dyDescent="0.2">
      <c r="E393" s="93" t="str">
        <f>IF(ISBLANK(A393),"",VLOOKUP(A393,'Tabla de equipos'!$B$3:$D$107,3,FALSE))</f>
        <v/>
      </c>
      <c r="G393" s="135" t="str">
        <f t="shared" si="7"/>
        <v/>
      </c>
    </row>
    <row r="394" spans="5:7" x14ac:dyDescent="0.2">
      <c r="E394" s="93" t="str">
        <f>IF(ISBLANK(A394),"",VLOOKUP(A394,'Tabla de equipos'!$B$3:$D$107,3,FALSE))</f>
        <v/>
      </c>
      <c r="G394" s="135" t="str">
        <f t="shared" si="7"/>
        <v/>
      </c>
    </row>
    <row r="395" spans="5:7" x14ac:dyDescent="0.2">
      <c r="E395" s="93" t="str">
        <f>IF(ISBLANK(A395),"",VLOOKUP(A395,'Tabla de equipos'!$B$3:$D$107,3,FALSE))</f>
        <v/>
      </c>
      <c r="G395" s="135" t="str">
        <f t="shared" si="7"/>
        <v/>
      </c>
    </row>
    <row r="396" spans="5:7" x14ac:dyDescent="0.2">
      <c r="E396" s="93" t="str">
        <f>IF(ISBLANK(A396),"",VLOOKUP(A396,'Tabla de equipos'!$B$3:$D$107,3,FALSE))</f>
        <v/>
      </c>
      <c r="G396" s="135" t="str">
        <f t="shared" si="7"/>
        <v/>
      </c>
    </row>
    <row r="397" spans="5:7" x14ac:dyDescent="0.2">
      <c r="E397" s="93" t="str">
        <f>IF(ISBLANK(A397),"",VLOOKUP(A397,'Tabla de equipos'!$B$3:$D$107,3,FALSE))</f>
        <v/>
      </c>
      <c r="G397" s="135" t="str">
        <f t="shared" si="7"/>
        <v/>
      </c>
    </row>
    <row r="398" spans="5:7" x14ac:dyDescent="0.2">
      <c r="E398" s="93" t="str">
        <f>IF(ISBLANK(A398),"",VLOOKUP(A398,'Tabla de equipos'!$B$3:$D$107,3,FALSE))</f>
        <v/>
      </c>
      <c r="G398" s="135" t="str">
        <f t="shared" si="7"/>
        <v/>
      </c>
    </row>
    <row r="399" spans="5:7" x14ac:dyDescent="0.2">
      <c r="E399" s="93" t="str">
        <f>IF(ISBLANK(A399),"",VLOOKUP(A399,'Tabla de equipos'!$B$3:$D$107,3,FALSE))</f>
        <v/>
      </c>
      <c r="G399" s="135" t="str">
        <f t="shared" si="7"/>
        <v/>
      </c>
    </row>
    <row r="400" spans="5:7" x14ac:dyDescent="0.2">
      <c r="E400" s="93" t="str">
        <f>IF(ISBLANK(A400),"",VLOOKUP(A400,'Tabla de equipos'!$B$3:$D$107,3,FALSE))</f>
        <v/>
      </c>
      <c r="G400" s="135" t="str">
        <f t="shared" si="7"/>
        <v/>
      </c>
    </row>
    <row r="401" spans="5:7" x14ac:dyDescent="0.2">
      <c r="E401" s="93" t="str">
        <f>IF(ISBLANK(A401),"",VLOOKUP(A401,'Tabla de equipos'!$B$3:$D$107,3,FALSE))</f>
        <v/>
      </c>
      <c r="G401" s="135" t="str">
        <f t="shared" si="7"/>
        <v/>
      </c>
    </row>
    <row r="402" spans="5:7" x14ac:dyDescent="0.2">
      <c r="E402" s="93" t="str">
        <f>IF(ISBLANK(A402),"",VLOOKUP(A402,'Tabla de equipos'!$B$3:$D$107,3,FALSE))</f>
        <v/>
      </c>
      <c r="G402" s="135" t="str">
        <f t="shared" si="7"/>
        <v/>
      </c>
    </row>
    <row r="403" spans="5:7" x14ac:dyDescent="0.2">
      <c r="E403" s="93" t="str">
        <f>IF(ISBLANK(A403),"",VLOOKUP(A403,'Tabla de equipos'!$B$3:$D$107,3,FALSE))</f>
        <v/>
      </c>
      <c r="G403" s="135" t="str">
        <f t="shared" si="7"/>
        <v/>
      </c>
    </row>
    <row r="404" spans="5:7" x14ac:dyDescent="0.2">
      <c r="E404" s="93" t="str">
        <f>IF(ISBLANK(A404),"",VLOOKUP(A404,'Tabla de equipos'!$B$3:$D$107,3,FALSE))</f>
        <v/>
      </c>
      <c r="G404" s="135" t="str">
        <f t="shared" si="7"/>
        <v/>
      </c>
    </row>
    <row r="405" spans="5:7" x14ac:dyDescent="0.2">
      <c r="E405" s="93" t="str">
        <f>IF(ISBLANK(A405),"",VLOOKUP(A405,'Tabla de equipos'!$B$3:$D$107,3,FALSE))</f>
        <v/>
      </c>
      <c r="G405" s="135" t="str">
        <f t="shared" si="7"/>
        <v/>
      </c>
    </row>
    <row r="406" spans="5:7" x14ac:dyDescent="0.2">
      <c r="E406" s="93" t="str">
        <f>IF(ISBLANK(A406),"",VLOOKUP(A406,'Tabla de equipos'!$B$3:$D$107,3,FALSE))</f>
        <v/>
      </c>
      <c r="G406" s="135" t="str">
        <f t="shared" si="7"/>
        <v/>
      </c>
    </row>
    <row r="407" spans="5:7" x14ac:dyDescent="0.2">
      <c r="E407" s="93" t="str">
        <f>IF(ISBLANK(A407),"",VLOOKUP(A407,'Tabla de equipos'!$B$3:$D$107,3,FALSE))</f>
        <v/>
      </c>
      <c r="G407" s="135" t="str">
        <f t="shared" si="7"/>
        <v/>
      </c>
    </row>
    <row r="408" spans="5:7" x14ac:dyDescent="0.2">
      <c r="E408" s="93" t="str">
        <f>IF(ISBLANK(A408),"",VLOOKUP(A408,'Tabla de equipos'!$B$3:$D$107,3,FALSE))</f>
        <v/>
      </c>
      <c r="G408" s="135" t="str">
        <f t="shared" si="7"/>
        <v/>
      </c>
    </row>
    <row r="409" spans="5:7" x14ac:dyDescent="0.2">
      <c r="E409" s="93" t="str">
        <f>IF(ISBLANK(A409),"",VLOOKUP(A409,'Tabla de equipos'!$B$3:$D$107,3,FALSE))</f>
        <v/>
      </c>
      <c r="G409" s="135" t="str">
        <f t="shared" si="7"/>
        <v/>
      </c>
    </row>
    <row r="410" spans="5:7" x14ac:dyDescent="0.2">
      <c r="E410" s="93" t="str">
        <f>IF(ISBLANK(A410),"",VLOOKUP(A410,'Tabla de equipos'!$B$3:$D$107,3,FALSE))</f>
        <v/>
      </c>
      <c r="G410" s="135" t="str">
        <f t="shared" si="7"/>
        <v/>
      </c>
    </row>
    <row r="411" spans="5:7" x14ac:dyDescent="0.2">
      <c r="E411" s="93" t="str">
        <f>IF(ISBLANK(A411),"",VLOOKUP(A411,'Tabla de equipos'!$B$3:$D$107,3,FALSE))</f>
        <v/>
      </c>
      <c r="G411" s="135" t="str">
        <f t="shared" si="7"/>
        <v/>
      </c>
    </row>
    <row r="412" spans="5:7" x14ac:dyDescent="0.2">
      <c r="E412" s="93" t="str">
        <f>IF(ISBLANK(A412),"",VLOOKUP(A412,'Tabla de equipos'!$B$3:$D$107,3,FALSE))</f>
        <v/>
      </c>
      <c r="G412" s="135" t="str">
        <f t="shared" si="7"/>
        <v/>
      </c>
    </row>
    <row r="413" spans="5:7" x14ac:dyDescent="0.2">
      <c r="E413" s="93" t="str">
        <f>IF(ISBLANK(A413),"",VLOOKUP(A413,'Tabla de equipos'!$B$3:$D$107,3,FALSE))</f>
        <v/>
      </c>
      <c r="G413" s="135" t="str">
        <f t="shared" si="7"/>
        <v/>
      </c>
    </row>
    <row r="414" spans="5:7" x14ac:dyDescent="0.2">
      <c r="E414" s="93" t="str">
        <f>IF(ISBLANK(A414),"",VLOOKUP(A414,'Tabla de equipos'!$B$3:$D$107,3,FALSE))</f>
        <v/>
      </c>
      <c r="G414" s="135" t="str">
        <f t="shared" si="7"/>
        <v/>
      </c>
    </row>
    <row r="415" spans="5:7" x14ac:dyDescent="0.2">
      <c r="E415" s="93" t="str">
        <f>IF(ISBLANK(A415),"",VLOOKUP(A415,'Tabla de equipos'!$B$3:$D$107,3,FALSE))</f>
        <v/>
      </c>
      <c r="G415" s="135" t="str">
        <f t="shared" si="7"/>
        <v/>
      </c>
    </row>
    <row r="416" spans="5:7" x14ac:dyDescent="0.2">
      <c r="E416" s="93" t="str">
        <f>IF(ISBLANK(A416),"",VLOOKUP(A416,'Tabla de equipos'!$B$3:$D$107,3,FALSE))</f>
        <v/>
      </c>
      <c r="G416" s="135" t="str">
        <f t="shared" si="7"/>
        <v/>
      </c>
    </row>
    <row r="417" spans="5:7" x14ac:dyDescent="0.2">
      <c r="E417" s="93" t="str">
        <f>IF(ISBLANK(A417),"",VLOOKUP(A417,'Tabla de equipos'!$B$3:$D$107,3,FALSE))</f>
        <v/>
      </c>
      <c r="G417" s="135" t="str">
        <f t="shared" si="7"/>
        <v/>
      </c>
    </row>
    <row r="418" spans="5:7" x14ac:dyDescent="0.2">
      <c r="E418" s="93" t="str">
        <f>IF(ISBLANK(A418),"",VLOOKUP(A418,'Tabla de equipos'!$B$3:$D$107,3,FALSE))</f>
        <v/>
      </c>
      <c r="G418" s="135" t="str">
        <f t="shared" si="7"/>
        <v/>
      </c>
    </row>
    <row r="419" spans="5:7" x14ac:dyDescent="0.2">
      <c r="E419" s="93" t="str">
        <f>IF(ISBLANK(A419),"",VLOOKUP(A419,'Tabla de equipos'!$B$3:$D$107,3,FALSE))</f>
        <v/>
      </c>
      <c r="G419" s="135" t="str">
        <f t="shared" si="7"/>
        <v/>
      </c>
    </row>
    <row r="420" spans="5:7" x14ac:dyDescent="0.2">
      <c r="E420" s="93" t="str">
        <f>IF(ISBLANK(A420),"",VLOOKUP(A420,'Tabla de equipos'!$B$3:$D$107,3,FALSE))</f>
        <v/>
      </c>
      <c r="G420" s="135" t="str">
        <f t="shared" si="7"/>
        <v/>
      </c>
    </row>
    <row r="421" spans="5:7" x14ac:dyDescent="0.2">
      <c r="E421" s="93" t="str">
        <f>IF(ISBLANK(A421),"",VLOOKUP(A421,'Tabla de equipos'!$B$3:$D$107,3,FALSE))</f>
        <v/>
      </c>
      <c r="G421" s="135" t="str">
        <f t="shared" si="7"/>
        <v/>
      </c>
    </row>
    <row r="422" spans="5:7" x14ac:dyDescent="0.2">
      <c r="E422" s="93" t="str">
        <f>IF(ISBLANK(A422),"",VLOOKUP(A422,'Tabla de equipos'!$B$3:$D$107,3,FALSE))</f>
        <v/>
      </c>
      <c r="G422" s="135" t="str">
        <f t="shared" si="7"/>
        <v/>
      </c>
    </row>
    <row r="423" spans="5:7" x14ac:dyDescent="0.2">
      <c r="E423" s="93" t="str">
        <f>IF(ISBLANK(A423),"",VLOOKUP(A423,'Tabla de equipos'!$B$3:$D$107,3,FALSE))</f>
        <v/>
      </c>
      <c r="G423" s="135" t="str">
        <f t="shared" si="7"/>
        <v/>
      </c>
    </row>
    <row r="424" spans="5:7" x14ac:dyDescent="0.2">
      <c r="E424" s="93" t="str">
        <f>IF(ISBLANK(A424),"",VLOOKUP(A424,'Tabla de equipos'!$B$3:$D$107,3,FALSE))</f>
        <v/>
      </c>
      <c r="G424" s="135" t="str">
        <f t="shared" si="7"/>
        <v/>
      </c>
    </row>
    <row r="425" spans="5:7" x14ac:dyDescent="0.2">
      <c r="E425" s="93" t="str">
        <f>IF(ISBLANK(A425),"",VLOOKUP(A425,'Tabla de equipos'!$B$3:$D$107,3,FALSE))</f>
        <v/>
      </c>
      <c r="G425" s="135" t="str">
        <f t="shared" si="7"/>
        <v/>
      </c>
    </row>
    <row r="426" spans="5:7" x14ac:dyDescent="0.2">
      <c r="E426" s="93" t="str">
        <f>IF(ISBLANK(A426),"",VLOOKUP(A426,'Tabla de equipos'!$B$3:$D$107,3,FALSE))</f>
        <v/>
      </c>
      <c r="G426" s="135" t="str">
        <f t="shared" si="7"/>
        <v/>
      </c>
    </row>
    <row r="427" spans="5:7" x14ac:dyDescent="0.2">
      <c r="E427" s="93" t="str">
        <f>IF(ISBLANK(A427),"",VLOOKUP(A427,'Tabla de equipos'!$B$3:$D$107,3,FALSE))</f>
        <v/>
      </c>
      <c r="G427" s="135" t="str">
        <f t="shared" si="7"/>
        <v/>
      </c>
    </row>
    <row r="428" spans="5:7" x14ac:dyDescent="0.2">
      <c r="E428" s="93" t="str">
        <f>IF(ISBLANK(A428),"",VLOOKUP(A428,'Tabla de equipos'!$B$3:$D$107,3,FALSE))</f>
        <v/>
      </c>
      <c r="G428" s="135" t="str">
        <f t="shared" si="7"/>
        <v/>
      </c>
    </row>
    <row r="429" spans="5:7" x14ac:dyDescent="0.2">
      <c r="E429" s="93" t="str">
        <f>IF(ISBLANK(A429),"",VLOOKUP(A429,'Tabla de equipos'!$B$3:$D$107,3,FALSE))</f>
        <v/>
      </c>
      <c r="G429" s="135" t="str">
        <f t="shared" si="7"/>
        <v/>
      </c>
    </row>
    <row r="430" spans="5:7" x14ac:dyDescent="0.2">
      <c r="E430" s="93" t="str">
        <f>IF(ISBLANK(A430),"",VLOOKUP(A430,'Tabla de equipos'!$B$3:$D$107,3,FALSE))</f>
        <v/>
      </c>
      <c r="G430" s="135" t="str">
        <f t="shared" si="7"/>
        <v/>
      </c>
    </row>
    <row r="431" spans="5:7" x14ac:dyDescent="0.2">
      <c r="E431" s="93" t="str">
        <f>IF(ISBLANK(A431),"",VLOOKUP(A431,'Tabla de equipos'!$B$3:$D$107,3,FALSE))</f>
        <v/>
      </c>
      <c r="G431" s="135" t="str">
        <f t="shared" si="7"/>
        <v/>
      </c>
    </row>
    <row r="432" spans="5:7" x14ac:dyDescent="0.2">
      <c r="E432" s="93" t="str">
        <f>IF(ISBLANK(A432),"",VLOOKUP(A432,'Tabla de equipos'!$B$3:$D$107,3,FALSE))</f>
        <v/>
      </c>
      <c r="G432" s="135" t="str">
        <f t="shared" si="7"/>
        <v/>
      </c>
    </row>
    <row r="433" spans="5:7" x14ac:dyDescent="0.2">
      <c r="E433" s="93" t="str">
        <f>IF(ISBLANK(A433),"",VLOOKUP(A433,'Tabla de equipos'!$B$3:$D$107,3,FALSE))</f>
        <v/>
      </c>
      <c r="G433" s="135" t="str">
        <f t="shared" si="7"/>
        <v/>
      </c>
    </row>
    <row r="434" spans="5:7" x14ac:dyDescent="0.2">
      <c r="E434" s="93" t="str">
        <f>IF(ISBLANK(A434),"",VLOOKUP(A434,'Tabla de equipos'!$B$3:$D$107,3,FALSE))</f>
        <v/>
      </c>
      <c r="G434" s="135" t="str">
        <f t="shared" si="7"/>
        <v/>
      </c>
    </row>
    <row r="435" spans="5:7" x14ac:dyDescent="0.2">
      <c r="E435" s="93" t="str">
        <f>IF(ISBLANK(A435),"",VLOOKUP(A435,'Tabla de equipos'!$B$3:$D$107,3,FALSE))</f>
        <v/>
      </c>
      <c r="G435" s="135" t="str">
        <f t="shared" si="7"/>
        <v/>
      </c>
    </row>
    <row r="436" spans="5:7" x14ac:dyDescent="0.2">
      <c r="E436" s="93" t="str">
        <f>IF(ISBLANK(A436),"",VLOOKUP(A436,'Tabla de equipos'!$B$3:$D$107,3,FALSE))</f>
        <v/>
      </c>
      <c r="G436" s="135" t="str">
        <f t="shared" si="7"/>
        <v/>
      </c>
    </row>
    <row r="437" spans="5:7" x14ac:dyDescent="0.2">
      <c r="E437" s="93" t="str">
        <f>IF(ISBLANK(A437),"",VLOOKUP(A437,'Tabla de equipos'!$B$3:$D$107,3,FALSE))</f>
        <v/>
      </c>
      <c r="G437" s="135" t="str">
        <f t="shared" si="7"/>
        <v/>
      </c>
    </row>
    <row r="438" spans="5:7" x14ac:dyDescent="0.2">
      <c r="E438" s="93" t="str">
        <f>IF(ISBLANK(A438),"",VLOOKUP(A438,'Tabla de equipos'!$B$3:$D$107,3,FALSE))</f>
        <v/>
      </c>
      <c r="G438" s="135" t="str">
        <f t="shared" si="7"/>
        <v/>
      </c>
    </row>
    <row r="439" spans="5:7" x14ac:dyDescent="0.2">
      <c r="E439" s="93" t="str">
        <f>IF(ISBLANK(A439),"",VLOOKUP(A439,'Tabla de equipos'!$B$3:$D$107,3,FALSE))</f>
        <v/>
      </c>
      <c r="G439" s="135" t="str">
        <f t="shared" si="7"/>
        <v/>
      </c>
    </row>
    <row r="440" spans="5:7" x14ac:dyDescent="0.2">
      <c r="E440" s="93" t="str">
        <f>IF(ISBLANK(A440),"",VLOOKUP(A440,'Tabla de equipos'!$B$3:$D$107,3,FALSE))</f>
        <v/>
      </c>
      <c r="G440" s="135" t="str">
        <f t="shared" si="7"/>
        <v/>
      </c>
    </row>
    <row r="441" spans="5:7" x14ac:dyDescent="0.2">
      <c r="E441" s="93" t="str">
        <f>IF(ISBLANK(A441),"",VLOOKUP(A441,'Tabla de equipos'!$B$3:$D$107,3,FALSE))</f>
        <v/>
      </c>
      <c r="G441" s="135" t="str">
        <f t="shared" si="7"/>
        <v/>
      </c>
    </row>
    <row r="442" spans="5:7" x14ac:dyDescent="0.2">
      <c r="E442" s="93" t="str">
        <f>IF(ISBLANK(A442),"",VLOOKUP(A442,'Tabla de equipos'!$B$3:$D$107,3,FALSE))</f>
        <v/>
      </c>
      <c r="G442" s="135" t="str">
        <f t="shared" si="7"/>
        <v/>
      </c>
    </row>
    <row r="443" spans="5:7" x14ac:dyDescent="0.2">
      <c r="E443" s="93" t="str">
        <f>IF(ISBLANK(A443),"",VLOOKUP(A443,'Tabla de equipos'!$B$3:$D$107,3,FALSE))</f>
        <v/>
      </c>
      <c r="G443" s="135" t="str">
        <f t="shared" si="7"/>
        <v/>
      </c>
    </row>
    <row r="444" spans="5:7" x14ac:dyDescent="0.2">
      <c r="E444" s="93" t="str">
        <f>IF(ISBLANK(A444),"",VLOOKUP(A444,'Tabla de equipos'!$B$3:$D$107,3,FALSE))</f>
        <v/>
      </c>
      <c r="G444" s="135" t="str">
        <f t="shared" si="7"/>
        <v/>
      </c>
    </row>
    <row r="445" spans="5:7" x14ac:dyDescent="0.2">
      <c r="E445" s="93" t="str">
        <f>IF(ISBLANK(A445),"",VLOOKUP(A445,'Tabla de equipos'!$B$3:$D$107,3,FALSE))</f>
        <v/>
      </c>
      <c r="G445" s="135" t="str">
        <f t="shared" si="7"/>
        <v/>
      </c>
    </row>
    <row r="446" spans="5:7" x14ac:dyDescent="0.2">
      <c r="E446" s="93" t="str">
        <f>IF(ISBLANK(A446),"",VLOOKUP(A446,'Tabla de equipos'!$B$3:$D$107,3,FALSE))</f>
        <v/>
      </c>
      <c r="G446" s="135" t="str">
        <f t="shared" si="7"/>
        <v/>
      </c>
    </row>
    <row r="447" spans="5:7" x14ac:dyDescent="0.2">
      <c r="E447" s="93" t="str">
        <f>IF(ISBLANK(A447),"",VLOOKUP(A447,'Tabla de equipos'!$B$3:$D$107,3,FALSE))</f>
        <v/>
      </c>
      <c r="G447" s="135" t="str">
        <f t="shared" si="7"/>
        <v/>
      </c>
    </row>
    <row r="448" spans="5:7" x14ac:dyDescent="0.2">
      <c r="E448" s="93" t="str">
        <f>IF(ISBLANK(A448),"",VLOOKUP(A448,'Tabla de equipos'!$B$3:$D$107,3,FALSE))</f>
        <v/>
      </c>
      <c r="G448" s="135" t="str">
        <f t="shared" si="7"/>
        <v/>
      </c>
    </row>
    <row r="449" spans="5:7" x14ac:dyDescent="0.2">
      <c r="E449" s="93" t="str">
        <f>IF(ISBLANK(A449),"",VLOOKUP(A449,'Tabla de equipos'!$B$3:$D$107,3,FALSE))</f>
        <v/>
      </c>
      <c r="G449" s="135" t="str">
        <f t="shared" si="7"/>
        <v/>
      </c>
    </row>
    <row r="450" spans="5:7" x14ac:dyDescent="0.2">
      <c r="E450" s="93" t="str">
        <f>IF(ISBLANK(A450),"",VLOOKUP(A450,'Tabla de equipos'!$B$3:$D$107,3,FALSE))</f>
        <v/>
      </c>
      <c r="G450" s="135" t="str">
        <f t="shared" si="7"/>
        <v/>
      </c>
    </row>
    <row r="451" spans="5:7" x14ac:dyDescent="0.2">
      <c r="E451" s="93" t="str">
        <f>IF(ISBLANK(A451),"",VLOOKUP(A451,'Tabla de equipos'!$B$3:$D$107,3,FALSE))</f>
        <v/>
      </c>
      <c r="G451" s="135" t="str">
        <f t="shared" si="7"/>
        <v/>
      </c>
    </row>
    <row r="452" spans="5:7" x14ac:dyDescent="0.2">
      <c r="E452" s="93" t="str">
        <f>IF(ISBLANK(A452),"",VLOOKUP(A452,'Tabla de equipos'!$B$3:$D$107,3,FALSE))</f>
        <v/>
      </c>
      <c r="G452" s="135" t="str">
        <f t="shared" si="7"/>
        <v/>
      </c>
    </row>
    <row r="453" spans="5:7" x14ac:dyDescent="0.2">
      <c r="E453" s="93" t="str">
        <f>IF(ISBLANK(A453),"",VLOOKUP(A453,'Tabla de equipos'!$B$3:$D$107,3,FALSE))</f>
        <v/>
      </c>
      <c r="G453" s="135" t="str">
        <f t="shared" ref="G453:G516" si="8">IF(AND(F453="",A453=""),"",IF(AND(A453&lt;&gt;"",F453=""),"Falta incluir unidades",IF(AND(A453&lt;&gt;"",F453&gt;0),"","Falta elegir equipo/soporte")))</f>
        <v/>
      </c>
    </row>
    <row r="454" spans="5:7" x14ac:dyDescent="0.2">
      <c r="E454" s="93" t="str">
        <f>IF(ISBLANK(A454),"",VLOOKUP(A454,'Tabla de equipos'!$B$3:$D$107,3,FALSE))</f>
        <v/>
      </c>
      <c r="G454" s="135" t="str">
        <f t="shared" si="8"/>
        <v/>
      </c>
    </row>
    <row r="455" spans="5:7" x14ac:dyDescent="0.2">
      <c r="E455" s="93" t="str">
        <f>IF(ISBLANK(A455),"",VLOOKUP(A455,'Tabla de equipos'!$B$3:$D$107,3,FALSE))</f>
        <v/>
      </c>
      <c r="G455" s="135" t="str">
        <f t="shared" si="8"/>
        <v/>
      </c>
    </row>
    <row r="456" spans="5:7" x14ac:dyDescent="0.2">
      <c r="E456" s="93" t="str">
        <f>IF(ISBLANK(A456),"",VLOOKUP(A456,'Tabla de equipos'!$B$3:$D$107,3,FALSE))</f>
        <v/>
      </c>
      <c r="G456" s="135" t="str">
        <f t="shared" si="8"/>
        <v/>
      </c>
    </row>
    <row r="457" spans="5:7" x14ac:dyDescent="0.2">
      <c r="E457" s="93" t="str">
        <f>IF(ISBLANK(A457),"",VLOOKUP(A457,'Tabla de equipos'!$B$3:$D$107,3,FALSE))</f>
        <v/>
      </c>
      <c r="G457" s="135" t="str">
        <f t="shared" si="8"/>
        <v/>
      </c>
    </row>
    <row r="458" spans="5:7" x14ac:dyDescent="0.2">
      <c r="E458" s="93" t="str">
        <f>IF(ISBLANK(A458),"",VLOOKUP(A458,'Tabla de equipos'!$B$3:$D$107,3,FALSE))</f>
        <v/>
      </c>
      <c r="G458" s="135" t="str">
        <f t="shared" si="8"/>
        <v/>
      </c>
    </row>
    <row r="459" spans="5:7" x14ac:dyDescent="0.2">
      <c r="E459" s="93" t="str">
        <f>IF(ISBLANK(A459),"",VLOOKUP(A459,'Tabla de equipos'!$B$3:$D$107,3,FALSE))</f>
        <v/>
      </c>
      <c r="G459" s="135" t="str">
        <f t="shared" si="8"/>
        <v/>
      </c>
    </row>
    <row r="460" spans="5:7" x14ac:dyDescent="0.2">
      <c r="E460" s="93" t="str">
        <f>IF(ISBLANK(A460),"",VLOOKUP(A460,'Tabla de equipos'!$B$3:$D$107,3,FALSE))</f>
        <v/>
      </c>
      <c r="G460" s="135" t="str">
        <f t="shared" si="8"/>
        <v/>
      </c>
    </row>
    <row r="461" spans="5:7" x14ac:dyDescent="0.2">
      <c r="E461" s="93" t="str">
        <f>IF(ISBLANK(A461),"",VLOOKUP(A461,'Tabla de equipos'!$B$3:$D$107,3,FALSE))</f>
        <v/>
      </c>
      <c r="G461" s="135" t="str">
        <f t="shared" si="8"/>
        <v/>
      </c>
    </row>
    <row r="462" spans="5:7" x14ac:dyDescent="0.2">
      <c r="E462" s="93" t="str">
        <f>IF(ISBLANK(A462),"",VLOOKUP(A462,'Tabla de equipos'!$B$3:$D$107,3,FALSE))</f>
        <v/>
      </c>
      <c r="G462" s="135" t="str">
        <f t="shared" si="8"/>
        <v/>
      </c>
    </row>
    <row r="463" spans="5:7" x14ac:dyDescent="0.2">
      <c r="E463" s="93" t="str">
        <f>IF(ISBLANK(A463),"",VLOOKUP(A463,'Tabla de equipos'!$B$3:$D$107,3,FALSE))</f>
        <v/>
      </c>
      <c r="G463" s="135" t="str">
        <f t="shared" si="8"/>
        <v/>
      </c>
    </row>
    <row r="464" spans="5:7" x14ac:dyDescent="0.2">
      <c r="E464" s="93" t="str">
        <f>IF(ISBLANK(A464),"",VLOOKUP(A464,'Tabla de equipos'!$B$3:$D$107,3,FALSE))</f>
        <v/>
      </c>
      <c r="G464" s="135" t="str">
        <f t="shared" si="8"/>
        <v/>
      </c>
    </row>
    <row r="465" spans="5:7" x14ac:dyDescent="0.2">
      <c r="E465" s="93" t="str">
        <f>IF(ISBLANK(A465),"",VLOOKUP(A465,'Tabla de equipos'!$B$3:$D$107,3,FALSE))</f>
        <v/>
      </c>
      <c r="G465" s="135" t="str">
        <f t="shared" si="8"/>
        <v/>
      </c>
    </row>
    <row r="466" spans="5:7" x14ac:dyDescent="0.2">
      <c r="E466" s="93" t="str">
        <f>IF(ISBLANK(A466),"",VLOOKUP(A466,'Tabla de equipos'!$B$3:$D$107,3,FALSE))</f>
        <v/>
      </c>
      <c r="G466" s="135" t="str">
        <f t="shared" si="8"/>
        <v/>
      </c>
    </row>
    <row r="467" spans="5:7" x14ac:dyDescent="0.2">
      <c r="E467" s="93" t="str">
        <f>IF(ISBLANK(A467),"",VLOOKUP(A467,'Tabla de equipos'!$B$3:$D$107,3,FALSE))</f>
        <v/>
      </c>
      <c r="G467" s="135" t="str">
        <f t="shared" si="8"/>
        <v/>
      </c>
    </row>
    <row r="468" spans="5:7" x14ac:dyDescent="0.2">
      <c r="E468" s="93" t="str">
        <f>IF(ISBLANK(A468),"",VLOOKUP(A468,'Tabla de equipos'!$B$3:$D$107,3,FALSE))</f>
        <v/>
      </c>
      <c r="G468" s="135" t="str">
        <f t="shared" si="8"/>
        <v/>
      </c>
    </row>
    <row r="469" spans="5:7" x14ac:dyDescent="0.2">
      <c r="E469" s="93" t="str">
        <f>IF(ISBLANK(A469),"",VLOOKUP(A469,'Tabla de equipos'!$B$3:$D$107,3,FALSE))</f>
        <v/>
      </c>
      <c r="G469" s="135" t="str">
        <f t="shared" si="8"/>
        <v/>
      </c>
    </row>
    <row r="470" spans="5:7" x14ac:dyDescent="0.2">
      <c r="E470" s="93" t="str">
        <f>IF(ISBLANK(A470),"",VLOOKUP(A470,'Tabla de equipos'!$B$3:$D$107,3,FALSE))</f>
        <v/>
      </c>
      <c r="G470" s="135" t="str">
        <f t="shared" si="8"/>
        <v/>
      </c>
    </row>
    <row r="471" spans="5:7" x14ac:dyDescent="0.2">
      <c r="E471" s="93" t="str">
        <f>IF(ISBLANK(A471),"",VLOOKUP(A471,'Tabla de equipos'!$B$3:$D$107,3,FALSE))</f>
        <v/>
      </c>
      <c r="G471" s="135" t="str">
        <f t="shared" si="8"/>
        <v/>
      </c>
    </row>
    <row r="472" spans="5:7" x14ac:dyDescent="0.2">
      <c r="E472" s="93" t="str">
        <f>IF(ISBLANK(A472),"",VLOOKUP(A472,'Tabla de equipos'!$B$3:$D$107,3,FALSE))</f>
        <v/>
      </c>
      <c r="G472" s="135" t="str">
        <f t="shared" si="8"/>
        <v/>
      </c>
    </row>
    <row r="473" spans="5:7" x14ac:dyDescent="0.2">
      <c r="E473" s="93" t="str">
        <f>IF(ISBLANK(A473),"",VLOOKUP(A473,'Tabla de equipos'!$B$3:$D$107,3,FALSE))</f>
        <v/>
      </c>
      <c r="G473" s="135" t="str">
        <f t="shared" si="8"/>
        <v/>
      </c>
    </row>
    <row r="474" spans="5:7" x14ac:dyDescent="0.2">
      <c r="E474" s="93" t="str">
        <f>IF(ISBLANK(A474),"",VLOOKUP(A474,'Tabla de equipos'!$B$3:$D$107,3,FALSE))</f>
        <v/>
      </c>
      <c r="G474" s="135" t="str">
        <f t="shared" si="8"/>
        <v/>
      </c>
    </row>
    <row r="475" spans="5:7" x14ac:dyDescent="0.2">
      <c r="E475" s="93" t="str">
        <f>IF(ISBLANK(A475),"",VLOOKUP(A475,'Tabla de equipos'!$B$3:$D$107,3,FALSE))</f>
        <v/>
      </c>
      <c r="G475" s="135" t="str">
        <f t="shared" si="8"/>
        <v/>
      </c>
    </row>
    <row r="476" spans="5:7" x14ac:dyDescent="0.2">
      <c r="E476" s="93" t="str">
        <f>IF(ISBLANK(A476),"",VLOOKUP(A476,'Tabla de equipos'!$B$3:$D$107,3,FALSE))</f>
        <v/>
      </c>
      <c r="G476" s="135" t="str">
        <f t="shared" si="8"/>
        <v/>
      </c>
    </row>
    <row r="477" spans="5:7" x14ac:dyDescent="0.2">
      <c r="E477" s="93" t="str">
        <f>IF(ISBLANK(A477),"",VLOOKUP(A477,'Tabla de equipos'!$B$3:$D$107,3,FALSE))</f>
        <v/>
      </c>
      <c r="G477" s="135" t="str">
        <f t="shared" si="8"/>
        <v/>
      </c>
    </row>
    <row r="478" spans="5:7" x14ac:dyDescent="0.2">
      <c r="E478" s="93" t="str">
        <f>IF(ISBLANK(A478),"",VLOOKUP(A478,'Tabla de equipos'!$B$3:$D$107,3,FALSE))</f>
        <v/>
      </c>
      <c r="G478" s="135" t="str">
        <f t="shared" si="8"/>
        <v/>
      </c>
    </row>
    <row r="479" spans="5:7" x14ac:dyDescent="0.2">
      <c r="E479" s="93" t="str">
        <f>IF(ISBLANK(A479),"",VLOOKUP(A479,'Tabla de equipos'!$B$3:$D$107,3,FALSE))</f>
        <v/>
      </c>
      <c r="G479" s="135" t="str">
        <f t="shared" si="8"/>
        <v/>
      </c>
    </row>
    <row r="480" spans="5:7" x14ac:dyDescent="0.2">
      <c r="E480" s="93" t="str">
        <f>IF(ISBLANK(A480),"",VLOOKUP(A480,'Tabla de equipos'!$B$3:$D$107,3,FALSE))</f>
        <v/>
      </c>
      <c r="G480" s="135" t="str">
        <f t="shared" si="8"/>
        <v/>
      </c>
    </row>
    <row r="481" spans="5:7" x14ac:dyDescent="0.2">
      <c r="E481" s="93" t="str">
        <f>IF(ISBLANK(A481),"",VLOOKUP(A481,'Tabla de equipos'!$B$3:$D$107,3,FALSE))</f>
        <v/>
      </c>
      <c r="G481" s="135" t="str">
        <f t="shared" si="8"/>
        <v/>
      </c>
    </row>
    <row r="482" spans="5:7" x14ac:dyDescent="0.2">
      <c r="E482" s="93" t="str">
        <f>IF(ISBLANK(A482),"",VLOOKUP(A482,'Tabla de equipos'!$B$3:$D$107,3,FALSE))</f>
        <v/>
      </c>
      <c r="G482" s="135" t="str">
        <f t="shared" si="8"/>
        <v/>
      </c>
    </row>
    <row r="483" spans="5:7" x14ac:dyDescent="0.2">
      <c r="E483" s="93" t="str">
        <f>IF(ISBLANK(A483),"",VLOOKUP(A483,'Tabla de equipos'!$B$3:$D$107,3,FALSE))</f>
        <v/>
      </c>
      <c r="G483" s="135" t="str">
        <f t="shared" si="8"/>
        <v/>
      </c>
    </row>
    <row r="484" spans="5:7" x14ac:dyDescent="0.2">
      <c r="E484" s="93" t="str">
        <f>IF(ISBLANK(A484),"",VLOOKUP(A484,'Tabla de equipos'!$B$3:$D$107,3,FALSE))</f>
        <v/>
      </c>
      <c r="G484" s="135" t="str">
        <f t="shared" si="8"/>
        <v/>
      </c>
    </row>
    <row r="485" spans="5:7" x14ac:dyDescent="0.2">
      <c r="E485" s="93" t="str">
        <f>IF(ISBLANK(A485),"",VLOOKUP(A485,'Tabla de equipos'!$B$3:$D$107,3,FALSE))</f>
        <v/>
      </c>
      <c r="G485" s="135" t="str">
        <f t="shared" si="8"/>
        <v/>
      </c>
    </row>
    <row r="486" spans="5:7" x14ac:dyDescent="0.2">
      <c r="E486" s="93" t="str">
        <f>IF(ISBLANK(A486),"",VLOOKUP(A486,'Tabla de equipos'!$B$3:$D$107,3,FALSE))</f>
        <v/>
      </c>
      <c r="G486" s="135" t="str">
        <f t="shared" si="8"/>
        <v/>
      </c>
    </row>
    <row r="487" spans="5:7" x14ac:dyDescent="0.2">
      <c r="E487" s="93" t="str">
        <f>IF(ISBLANK(A487),"",VLOOKUP(A487,'Tabla de equipos'!$B$3:$D$107,3,FALSE))</f>
        <v/>
      </c>
      <c r="G487" s="135" t="str">
        <f t="shared" si="8"/>
        <v/>
      </c>
    </row>
    <row r="488" spans="5:7" x14ac:dyDescent="0.2">
      <c r="E488" s="93" t="str">
        <f>IF(ISBLANK(A488),"",VLOOKUP(A488,'Tabla de equipos'!$B$3:$D$107,3,FALSE))</f>
        <v/>
      </c>
      <c r="G488" s="135" t="str">
        <f t="shared" si="8"/>
        <v/>
      </c>
    </row>
    <row r="489" spans="5:7" x14ac:dyDescent="0.2">
      <c r="E489" s="93" t="str">
        <f>IF(ISBLANK(A489),"",VLOOKUP(A489,'Tabla de equipos'!$B$3:$D$107,3,FALSE))</f>
        <v/>
      </c>
      <c r="G489" s="135" t="str">
        <f t="shared" si="8"/>
        <v/>
      </c>
    </row>
    <row r="490" spans="5:7" x14ac:dyDescent="0.2">
      <c r="E490" s="93" t="str">
        <f>IF(ISBLANK(A490),"",VLOOKUP(A490,'Tabla de equipos'!$B$3:$D$107,3,FALSE))</f>
        <v/>
      </c>
      <c r="G490" s="135" t="str">
        <f t="shared" si="8"/>
        <v/>
      </c>
    </row>
    <row r="491" spans="5:7" x14ac:dyDescent="0.2">
      <c r="E491" s="93" t="str">
        <f>IF(ISBLANK(A491),"",VLOOKUP(A491,'Tabla de equipos'!$B$3:$D$107,3,FALSE))</f>
        <v/>
      </c>
      <c r="G491" s="135" t="str">
        <f t="shared" si="8"/>
        <v/>
      </c>
    </row>
    <row r="492" spans="5:7" x14ac:dyDescent="0.2">
      <c r="E492" s="93" t="str">
        <f>IF(ISBLANK(A492),"",VLOOKUP(A492,'Tabla de equipos'!$B$3:$D$107,3,FALSE))</f>
        <v/>
      </c>
      <c r="G492" s="135" t="str">
        <f t="shared" si="8"/>
        <v/>
      </c>
    </row>
    <row r="493" spans="5:7" x14ac:dyDescent="0.2">
      <c r="E493" s="93" t="str">
        <f>IF(ISBLANK(A493),"",VLOOKUP(A493,'Tabla de equipos'!$B$3:$D$107,3,FALSE))</f>
        <v/>
      </c>
      <c r="G493" s="135" t="str">
        <f t="shared" si="8"/>
        <v/>
      </c>
    </row>
    <row r="494" spans="5:7" x14ac:dyDescent="0.2">
      <c r="E494" s="93" t="str">
        <f>IF(ISBLANK(A494),"",VLOOKUP(A494,'Tabla de equipos'!$B$3:$D$107,3,FALSE))</f>
        <v/>
      </c>
      <c r="G494" s="135" t="str">
        <f t="shared" si="8"/>
        <v/>
      </c>
    </row>
    <row r="495" spans="5:7" x14ac:dyDescent="0.2">
      <c r="E495" s="93" t="str">
        <f>IF(ISBLANK(A495),"",VLOOKUP(A495,'Tabla de equipos'!$B$3:$D$107,3,FALSE))</f>
        <v/>
      </c>
      <c r="G495" s="135" t="str">
        <f t="shared" si="8"/>
        <v/>
      </c>
    </row>
    <row r="496" spans="5:7" x14ac:dyDescent="0.2">
      <c r="E496" s="93" t="str">
        <f>IF(ISBLANK(A496),"",VLOOKUP(A496,'Tabla de equipos'!$B$3:$D$107,3,FALSE))</f>
        <v/>
      </c>
      <c r="G496" s="135" t="str">
        <f t="shared" si="8"/>
        <v/>
      </c>
    </row>
    <row r="497" spans="5:7" x14ac:dyDescent="0.2">
      <c r="E497" s="93" t="str">
        <f>IF(ISBLANK(A497),"",VLOOKUP(A497,'Tabla de equipos'!$B$3:$D$107,3,FALSE))</f>
        <v/>
      </c>
      <c r="G497" s="135" t="str">
        <f t="shared" si="8"/>
        <v/>
      </c>
    </row>
    <row r="498" spans="5:7" x14ac:dyDescent="0.2">
      <c r="E498" s="93" t="str">
        <f>IF(ISBLANK(A498),"",VLOOKUP(A498,'Tabla de equipos'!$B$3:$D$107,3,FALSE))</f>
        <v/>
      </c>
      <c r="G498" s="135" t="str">
        <f t="shared" si="8"/>
        <v/>
      </c>
    </row>
    <row r="499" spans="5:7" x14ac:dyDescent="0.2">
      <c r="E499" s="93" t="str">
        <f>IF(ISBLANK(A499),"",VLOOKUP(A499,'Tabla de equipos'!$B$3:$D$107,3,FALSE))</f>
        <v/>
      </c>
      <c r="G499" s="135" t="str">
        <f t="shared" si="8"/>
        <v/>
      </c>
    </row>
    <row r="500" spans="5:7" x14ac:dyDescent="0.2">
      <c r="E500" s="93" t="str">
        <f>IF(ISBLANK(A500),"",VLOOKUP(A500,'Tabla de equipos'!$B$3:$D$107,3,FALSE))</f>
        <v/>
      </c>
      <c r="G500" s="135" t="str">
        <f t="shared" si="8"/>
        <v/>
      </c>
    </row>
    <row r="501" spans="5:7" x14ac:dyDescent="0.2">
      <c r="E501" s="93" t="str">
        <f>IF(ISBLANK(A501),"",VLOOKUP(A501,'Tabla de equipos'!$B$3:$D$107,3,FALSE))</f>
        <v/>
      </c>
      <c r="G501" s="135" t="str">
        <f t="shared" si="8"/>
        <v/>
      </c>
    </row>
    <row r="502" spans="5:7" x14ac:dyDescent="0.2">
      <c r="E502" s="93" t="str">
        <f>IF(ISBLANK(A502),"",VLOOKUP(A502,'Tabla de equipos'!$B$3:$D$107,3,FALSE))</f>
        <v/>
      </c>
      <c r="G502" s="135" t="str">
        <f t="shared" si="8"/>
        <v/>
      </c>
    </row>
    <row r="503" spans="5:7" x14ac:dyDescent="0.2">
      <c r="E503" s="93" t="str">
        <f>IF(ISBLANK(A503),"",VLOOKUP(A503,'Tabla de equipos'!$B$3:$D$107,3,FALSE))</f>
        <v/>
      </c>
      <c r="G503" s="135" t="str">
        <f t="shared" si="8"/>
        <v/>
      </c>
    </row>
    <row r="504" spans="5:7" x14ac:dyDescent="0.2">
      <c r="E504" s="93" t="str">
        <f>IF(ISBLANK(A504),"",VLOOKUP(A504,'Tabla de equipos'!$B$3:$D$107,3,FALSE))</f>
        <v/>
      </c>
      <c r="G504" s="135" t="str">
        <f t="shared" si="8"/>
        <v/>
      </c>
    </row>
    <row r="505" spans="5:7" x14ac:dyDescent="0.2">
      <c r="E505" s="93" t="str">
        <f>IF(ISBLANK(A505),"",VLOOKUP(A505,'Tabla de equipos'!$B$3:$D$107,3,FALSE))</f>
        <v/>
      </c>
      <c r="G505" s="135" t="str">
        <f t="shared" si="8"/>
        <v/>
      </c>
    </row>
    <row r="506" spans="5:7" x14ac:dyDescent="0.2">
      <c r="E506" s="93" t="str">
        <f>IF(ISBLANK(A506),"",VLOOKUP(A506,'Tabla de equipos'!$B$3:$D$107,3,FALSE))</f>
        <v/>
      </c>
      <c r="G506" s="135" t="str">
        <f t="shared" si="8"/>
        <v/>
      </c>
    </row>
    <row r="507" spans="5:7" x14ac:dyDescent="0.2">
      <c r="E507" s="93" t="str">
        <f>IF(ISBLANK(A507),"",VLOOKUP(A507,'Tabla de equipos'!$B$3:$D$107,3,FALSE))</f>
        <v/>
      </c>
      <c r="G507" s="135" t="str">
        <f t="shared" si="8"/>
        <v/>
      </c>
    </row>
    <row r="508" spans="5:7" x14ac:dyDescent="0.2">
      <c r="E508" s="93" t="str">
        <f>IF(ISBLANK(A508),"",VLOOKUP(A508,'Tabla de equipos'!$B$3:$D$107,3,FALSE))</f>
        <v/>
      </c>
      <c r="G508" s="135" t="str">
        <f t="shared" si="8"/>
        <v/>
      </c>
    </row>
    <row r="509" spans="5:7" x14ac:dyDescent="0.2">
      <c r="E509" s="93" t="str">
        <f>IF(ISBLANK(A509),"",VLOOKUP(A509,'Tabla de equipos'!$B$3:$D$107,3,FALSE))</f>
        <v/>
      </c>
      <c r="G509" s="135" t="str">
        <f t="shared" si="8"/>
        <v/>
      </c>
    </row>
    <row r="510" spans="5:7" x14ac:dyDescent="0.2">
      <c r="E510" s="93" t="str">
        <f>IF(ISBLANK(A510),"",VLOOKUP(A510,'Tabla de equipos'!$B$3:$D$107,3,FALSE))</f>
        <v/>
      </c>
      <c r="G510" s="135" t="str">
        <f t="shared" si="8"/>
        <v/>
      </c>
    </row>
    <row r="511" spans="5:7" x14ac:dyDescent="0.2">
      <c r="E511" s="93" t="str">
        <f>IF(ISBLANK(A511),"",VLOOKUP(A511,'Tabla de equipos'!$B$3:$D$107,3,FALSE))</f>
        <v/>
      </c>
      <c r="G511" s="135" t="str">
        <f t="shared" si="8"/>
        <v/>
      </c>
    </row>
    <row r="512" spans="5:7" x14ac:dyDescent="0.2">
      <c r="E512" s="93" t="str">
        <f>IF(ISBLANK(A512),"",VLOOKUP(A512,'Tabla de equipos'!$B$3:$D$107,3,FALSE))</f>
        <v/>
      </c>
      <c r="G512" s="135" t="str">
        <f t="shared" si="8"/>
        <v/>
      </c>
    </row>
    <row r="513" spans="5:7" x14ac:dyDescent="0.2">
      <c r="E513" s="93" t="str">
        <f>IF(ISBLANK(A513),"",VLOOKUP(A513,'Tabla de equipos'!$B$3:$D$107,3,FALSE))</f>
        <v/>
      </c>
      <c r="G513" s="135" t="str">
        <f t="shared" si="8"/>
        <v/>
      </c>
    </row>
    <row r="514" spans="5:7" x14ac:dyDescent="0.2">
      <c r="E514" s="93" t="str">
        <f>IF(ISBLANK(A514),"",VLOOKUP(A514,'Tabla de equipos'!$B$3:$D$107,3,FALSE))</f>
        <v/>
      </c>
      <c r="G514" s="135" t="str">
        <f t="shared" si="8"/>
        <v/>
      </c>
    </row>
    <row r="515" spans="5:7" x14ac:dyDescent="0.2">
      <c r="E515" s="93" t="str">
        <f>IF(ISBLANK(A515),"",VLOOKUP(A515,'Tabla de equipos'!$B$3:$D$107,3,FALSE))</f>
        <v/>
      </c>
      <c r="G515" s="135" t="str">
        <f t="shared" si="8"/>
        <v/>
      </c>
    </row>
    <row r="516" spans="5:7" x14ac:dyDescent="0.2">
      <c r="E516" s="93" t="str">
        <f>IF(ISBLANK(A516),"",VLOOKUP(A516,'Tabla de equipos'!$B$3:$D$107,3,FALSE))</f>
        <v/>
      </c>
      <c r="G516" s="135" t="str">
        <f t="shared" si="8"/>
        <v/>
      </c>
    </row>
    <row r="517" spans="5:7" x14ac:dyDescent="0.2">
      <c r="E517" s="93" t="str">
        <f>IF(ISBLANK(A517),"",VLOOKUP(A517,'Tabla de equipos'!$B$3:$D$107,3,FALSE))</f>
        <v/>
      </c>
      <c r="G517" s="135" t="str">
        <f t="shared" ref="G517:G580" si="9">IF(AND(F517="",A517=""),"",IF(AND(A517&lt;&gt;"",F517=""),"Falta incluir unidades",IF(AND(A517&lt;&gt;"",F517&gt;0),"","Falta elegir equipo/soporte")))</f>
        <v/>
      </c>
    </row>
    <row r="518" spans="5:7" x14ac:dyDescent="0.2">
      <c r="E518" s="93" t="str">
        <f>IF(ISBLANK(A518),"",VLOOKUP(A518,'Tabla de equipos'!$B$3:$D$107,3,FALSE))</f>
        <v/>
      </c>
      <c r="G518" s="135" t="str">
        <f t="shared" si="9"/>
        <v/>
      </c>
    </row>
    <row r="519" spans="5:7" x14ac:dyDescent="0.2">
      <c r="E519" s="93" t="str">
        <f>IF(ISBLANK(A519),"",VLOOKUP(A519,'Tabla de equipos'!$B$3:$D$107,3,FALSE))</f>
        <v/>
      </c>
      <c r="G519" s="135" t="str">
        <f t="shared" si="9"/>
        <v/>
      </c>
    </row>
    <row r="520" spans="5:7" x14ac:dyDescent="0.2">
      <c r="E520" s="93" t="str">
        <f>IF(ISBLANK(A520),"",VLOOKUP(A520,'Tabla de equipos'!$B$3:$D$107,3,FALSE))</f>
        <v/>
      </c>
      <c r="G520" s="135" t="str">
        <f t="shared" si="9"/>
        <v/>
      </c>
    </row>
    <row r="521" spans="5:7" x14ac:dyDescent="0.2">
      <c r="E521" s="93" t="str">
        <f>IF(ISBLANK(A521),"",VLOOKUP(A521,'Tabla de equipos'!$B$3:$D$107,3,FALSE))</f>
        <v/>
      </c>
      <c r="G521" s="135" t="str">
        <f t="shared" si="9"/>
        <v/>
      </c>
    </row>
    <row r="522" spans="5:7" x14ac:dyDescent="0.2">
      <c r="E522" s="93" t="str">
        <f>IF(ISBLANK(A522),"",VLOOKUP(A522,'Tabla de equipos'!$B$3:$D$107,3,FALSE))</f>
        <v/>
      </c>
      <c r="G522" s="135" t="str">
        <f t="shared" si="9"/>
        <v/>
      </c>
    </row>
    <row r="523" spans="5:7" x14ac:dyDescent="0.2">
      <c r="E523" s="93" t="str">
        <f>IF(ISBLANK(A523),"",VLOOKUP(A523,'Tabla de equipos'!$B$3:$D$107,3,FALSE))</f>
        <v/>
      </c>
      <c r="G523" s="135" t="str">
        <f t="shared" si="9"/>
        <v/>
      </c>
    </row>
    <row r="524" spans="5:7" x14ac:dyDescent="0.2">
      <c r="E524" s="93" t="str">
        <f>IF(ISBLANK(A524),"",VLOOKUP(A524,'Tabla de equipos'!$B$3:$D$107,3,FALSE))</f>
        <v/>
      </c>
      <c r="G524" s="135" t="str">
        <f t="shared" si="9"/>
        <v/>
      </c>
    </row>
    <row r="525" spans="5:7" x14ac:dyDescent="0.2">
      <c r="E525" s="93" t="str">
        <f>IF(ISBLANK(A525),"",VLOOKUP(A525,'Tabla de equipos'!$B$3:$D$107,3,FALSE))</f>
        <v/>
      </c>
      <c r="G525" s="135" t="str">
        <f t="shared" si="9"/>
        <v/>
      </c>
    </row>
    <row r="526" spans="5:7" x14ac:dyDescent="0.2">
      <c r="E526" s="93" t="str">
        <f>IF(ISBLANK(A526),"",VLOOKUP(A526,'Tabla de equipos'!$B$3:$D$107,3,FALSE))</f>
        <v/>
      </c>
      <c r="G526" s="135" t="str">
        <f t="shared" si="9"/>
        <v/>
      </c>
    </row>
    <row r="527" spans="5:7" x14ac:dyDescent="0.2">
      <c r="E527" s="93" t="str">
        <f>IF(ISBLANK(A527),"",VLOOKUP(A527,'Tabla de equipos'!$B$3:$D$107,3,FALSE))</f>
        <v/>
      </c>
      <c r="G527" s="135" t="str">
        <f t="shared" si="9"/>
        <v/>
      </c>
    </row>
    <row r="528" spans="5:7" x14ac:dyDescent="0.2">
      <c r="E528" s="93" t="str">
        <f>IF(ISBLANK(A528),"",VLOOKUP(A528,'Tabla de equipos'!$B$3:$D$107,3,FALSE))</f>
        <v/>
      </c>
      <c r="G528" s="135" t="str">
        <f t="shared" si="9"/>
        <v/>
      </c>
    </row>
    <row r="529" spans="5:7" x14ac:dyDescent="0.2">
      <c r="E529" s="93" t="str">
        <f>IF(ISBLANK(A529),"",VLOOKUP(A529,'Tabla de equipos'!$B$3:$D$107,3,FALSE))</f>
        <v/>
      </c>
      <c r="G529" s="135" t="str">
        <f t="shared" si="9"/>
        <v/>
      </c>
    </row>
    <row r="530" spans="5:7" x14ac:dyDescent="0.2">
      <c r="E530" s="93" t="str">
        <f>IF(ISBLANK(A530),"",VLOOKUP(A530,'Tabla de equipos'!$B$3:$D$107,3,FALSE))</f>
        <v/>
      </c>
      <c r="G530" s="135" t="str">
        <f t="shared" si="9"/>
        <v/>
      </c>
    </row>
    <row r="531" spans="5:7" x14ac:dyDescent="0.2">
      <c r="E531" s="93" t="str">
        <f>IF(ISBLANK(A531),"",VLOOKUP(A531,'Tabla de equipos'!$B$3:$D$107,3,FALSE))</f>
        <v/>
      </c>
      <c r="G531" s="135" t="str">
        <f t="shared" si="9"/>
        <v/>
      </c>
    </row>
    <row r="532" spans="5:7" x14ac:dyDescent="0.2">
      <c r="E532" s="93" t="str">
        <f>IF(ISBLANK(A532),"",VLOOKUP(A532,'Tabla de equipos'!$B$3:$D$107,3,FALSE))</f>
        <v/>
      </c>
      <c r="G532" s="135" t="str">
        <f t="shared" si="9"/>
        <v/>
      </c>
    </row>
    <row r="533" spans="5:7" x14ac:dyDescent="0.2">
      <c r="E533" s="93" t="str">
        <f>IF(ISBLANK(A533),"",VLOOKUP(A533,'Tabla de equipos'!$B$3:$D$107,3,FALSE))</f>
        <v/>
      </c>
      <c r="G533" s="135" t="str">
        <f t="shared" si="9"/>
        <v/>
      </c>
    </row>
    <row r="534" spans="5:7" x14ac:dyDescent="0.2">
      <c r="E534" s="93" t="str">
        <f>IF(ISBLANK(A534),"",VLOOKUP(A534,'Tabla de equipos'!$B$3:$D$107,3,FALSE))</f>
        <v/>
      </c>
      <c r="G534" s="135" t="str">
        <f t="shared" si="9"/>
        <v/>
      </c>
    </row>
    <row r="535" spans="5:7" x14ac:dyDescent="0.2">
      <c r="E535" s="93" t="str">
        <f>IF(ISBLANK(A535),"",VLOOKUP(A535,'Tabla de equipos'!$B$3:$D$107,3,FALSE))</f>
        <v/>
      </c>
      <c r="G535" s="135" t="str">
        <f t="shared" si="9"/>
        <v/>
      </c>
    </row>
    <row r="536" spans="5:7" x14ac:dyDescent="0.2">
      <c r="E536" s="93" t="str">
        <f>IF(ISBLANK(A536),"",VLOOKUP(A536,'Tabla de equipos'!$B$3:$D$107,3,FALSE))</f>
        <v/>
      </c>
      <c r="G536" s="135" t="str">
        <f t="shared" si="9"/>
        <v/>
      </c>
    </row>
    <row r="537" spans="5:7" x14ac:dyDescent="0.2">
      <c r="E537" s="93" t="str">
        <f>IF(ISBLANK(A537),"",VLOOKUP(A537,'Tabla de equipos'!$B$3:$D$107,3,FALSE))</f>
        <v/>
      </c>
      <c r="G537" s="135" t="str">
        <f t="shared" si="9"/>
        <v/>
      </c>
    </row>
    <row r="538" spans="5:7" x14ac:dyDescent="0.2">
      <c r="E538" s="93" t="str">
        <f>IF(ISBLANK(A538),"",VLOOKUP(A538,'Tabla de equipos'!$B$3:$D$107,3,FALSE))</f>
        <v/>
      </c>
      <c r="G538" s="135" t="str">
        <f t="shared" si="9"/>
        <v/>
      </c>
    </row>
    <row r="539" spans="5:7" x14ac:dyDescent="0.2">
      <c r="E539" s="93" t="str">
        <f>IF(ISBLANK(A539),"",VLOOKUP(A539,'Tabla de equipos'!$B$3:$D$107,3,FALSE))</f>
        <v/>
      </c>
      <c r="G539" s="135" t="str">
        <f t="shared" si="9"/>
        <v/>
      </c>
    </row>
    <row r="540" spans="5:7" x14ac:dyDescent="0.2">
      <c r="E540" s="93" t="str">
        <f>IF(ISBLANK(A540),"",VLOOKUP(A540,'Tabla de equipos'!$B$3:$D$107,3,FALSE))</f>
        <v/>
      </c>
      <c r="G540" s="135" t="str">
        <f t="shared" si="9"/>
        <v/>
      </c>
    </row>
    <row r="541" spans="5:7" x14ac:dyDescent="0.2">
      <c r="E541" s="93" t="str">
        <f>IF(ISBLANK(A541),"",VLOOKUP(A541,'Tabla de equipos'!$B$3:$D$107,3,FALSE))</f>
        <v/>
      </c>
      <c r="G541" s="135" t="str">
        <f t="shared" si="9"/>
        <v/>
      </c>
    </row>
    <row r="542" spans="5:7" x14ac:dyDescent="0.2">
      <c r="E542" s="93" t="str">
        <f>IF(ISBLANK(A542),"",VLOOKUP(A542,'Tabla de equipos'!$B$3:$D$107,3,FALSE))</f>
        <v/>
      </c>
      <c r="G542" s="135" t="str">
        <f t="shared" si="9"/>
        <v/>
      </c>
    </row>
    <row r="543" spans="5:7" x14ac:dyDescent="0.2">
      <c r="E543" s="93" t="str">
        <f>IF(ISBLANK(A543),"",VLOOKUP(A543,'Tabla de equipos'!$B$3:$D$107,3,FALSE))</f>
        <v/>
      </c>
      <c r="G543" s="135" t="str">
        <f t="shared" si="9"/>
        <v/>
      </c>
    </row>
    <row r="544" spans="5:7" x14ac:dyDescent="0.2">
      <c r="E544" s="93" t="str">
        <f>IF(ISBLANK(A544),"",VLOOKUP(A544,'Tabla de equipos'!$B$3:$D$107,3,FALSE))</f>
        <v/>
      </c>
      <c r="G544" s="135" t="str">
        <f t="shared" si="9"/>
        <v/>
      </c>
    </row>
    <row r="545" spans="5:7" x14ac:dyDescent="0.2">
      <c r="E545" s="93" t="str">
        <f>IF(ISBLANK(A545),"",VLOOKUP(A545,'Tabla de equipos'!$B$3:$D$107,3,FALSE))</f>
        <v/>
      </c>
      <c r="G545" s="135" t="str">
        <f t="shared" si="9"/>
        <v/>
      </c>
    </row>
    <row r="546" spans="5:7" x14ac:dyDescent="0.2">
      <c r="E546" s="93" t="str">
        <f>IF(ISBLANK(A546),"",VLOOKUP(A546,'Tabla de equipos'!$B$3:$D$107,3,FALSE))</f>
        <v/>
      </c>
      <c r="G546" s="135" t="str">
        <f t="shared" si="9"/>
        <v/>
      </c>
    </row>
    <row r="547" spans="5:7" x14ac:dyDescent="0.2">
      <c r="E547" s="93" t="str">
        <f>IF(ISBLANK(A547),"",VLOOKUP(A547,'Tabla de equipos'!$B$3:$D$107,3,FALSE))</f>
        <v/>
      </c>
      <c r="G547" s="135" t="str">
        <f t="shared" si="9"/>
        <v/>
      </c>
    </row>
    <row r="548" spans="5:7" x14ac:dyDescent="0.2">
      <c r="E548" s="93" t="str">
        <f>IF(ISBLANK(A548),"",VLOOKUP(A548,'Tabla de equipos'!$B$3:$D$107,3,FALSE))</f>
        <v/>
      </c>
      <c r="G548" s="135" t="str">
        <f t="shared" si="9"/>
        <v/>
      </c>
    </row>
    <row r="549" spans="5:7" x14ac:dyDescent="0.2">
      <c r="E549" s="93" t="str">
        <f>IF(ISBLANK(A549),"",VLOOKUP(A549,'Tabla de equipos'!$B$3:$D$107,3,FALSE))</f>
        <v/>
      </c>
      <c r="G549" s="135" t="str">
        <f t="shared" si="9"/>
        <v/>
      </c>
    </row>
    <row r="550" spans="5:7" x14ac:dyDescent="0.2">
      <c r="E550" s="93" t="str">
        <f>IF(ISBLANK(A550),"",VLOOKUP(A550,'Tabla de equipos'!$B$3:$D$107,3,FALSE))</f>
        <v/>
      </c>
      <c r="G550" s="135" t="str">
        <f t="shared" si="9"/>
        <v/>
      </c>
    </row>
    <row r="551" spans="5:7" x14ac:dyDescent="0.2">
      <c r="E551" s="93" t="str">
        <f>IF(ISBLANK(A551),"",VLOOKUP(A551,'Tabla de equipos'!$B$3:$D$107,3,FALSE))</f>
        <v/>
      </c>
      <c r="G551" s="135" t="str">
        <f t="shared" si="9"/>
        <v/>
      </c>
    </row>
    <row r="552" spans="5:7" x14ac:dyDescent="0.2">
      <c r="E552" s="93" t="str">
        <f>IF(ISBLANK(A552),"",VLOOKUP(A552,'Tabla de equipos'!$B$3:$D$107,3,FALSE))</f>
        <v/>
      </c>
      <c r="G552" s="135" t="str">
        <f t="shared" si="9"/>
        <v/>
      </c>
    </row>
    <row r="553" spans="5:7" x14ac:dyDescent="0.2">
      <c r="E553" s="93" t="str">
        <f>IF(ISBLANK(A553),"",VLOOKUP(A553,'Tabla de equipos'!$B$3:$D$107,3,FALSE))</f>
        <v/>
      </c>
      <c r="G553" s="135" t="str">
        <f t="shared" si="9"/>
        <v/>
      </c>
    </row>
    <row r="554" spans="5:7" x14ac:dyDescent="0.2">
      <c r="E554" s="93" t="str">
        <f>IF(ISBLANK(A554),"",VLOOKUP(A554,'Tabla de equipos'!$B$3:$D$107,3,FALSE))</f>
        <v/>
      </c>
      <c r="G554" s="135" t="str">
        <f t="shared" si="9"/>
        <v/>
      </c>
    </row>
    <row r="555" spans="5:7" x14ac:dyDescent="0.2">
      <c r="E555" s="93" t="str">
        <f>IF(ISBLANK(A555),"",VLOOKUP(A555,'Tabla de equipos'!$B$3:$D$107,3,FALSE))</f>
        <v/>
      </c>
      <c r="G555" s="135" t="str">
        <f t="shared" si="9"/>
        <v/>
      </c>
    </row>
    <row r="556" spans="5:7" x14ac:dyDescent="0.2">
      <c r="E556" s="93" t="str">
        <f>IF(ISBLANK(A556),"",VLOOKUP(A556,'Tabla de equipos'!$B$3:$D$107,3,FALSE))</f>
        <v/>
      </c>
      <c r="G556" s="135" t="str">
        <f t="shared" si="9"/>
        <v/>
      </c>
    </row>
    <row r="557" spans="5:7" x14ac:dyDescent="0.2">
      <c r="E557" s="93" t="str">
        <f>IF(ISBLANK(A557),"",VLOOKUP(A557,'Tabla de equipos'!$B$3:$D$107,3,FALSE))</f>
        <v/>
      </c>
      <c r="G557" s="135" t="str">
        <f t="shared" si="9"/>
        <v/>
      </c>
    </row>
    <row r="558" spans="5:7" x14ac:dyDescent="0.2">
      <c r="E558" s="93" t="str">
        <f>IF(ISBLANK(A558),"",VLOOKUP(A558,'Tabla de equipos'!$B$3:$D$107,3,FALSE))</f>
        <v/>
      </c>
      <c r="G558" s="135" t="str">
        <f t="shared" si="9"/>
        <v/>
      </c>
    </row>
    <row r="559" spans="5:7" x14ac:dyDescent="0.2">
      <c r="E559" s="93" t="str">
        <f>IF(ISBLANK(A559),"",VLOOKUP(A559,'Tabla de equipos'!$B$3:$D$107,3,FALSE))</f>
        <v/>
      </c>
      <c r="G559" s="135" t="str">
        <f t="shared" si="9"/>
        <v/>
      </c>
    </row>
    <row r="560" spans="5:7" x14ac:dyDescent="0.2">
      <c r="E560" s="93" t="str">
        <f>IF(ISBLANK(A560),"",VLOOKUP(A560,'Tabla de equipos'!$B$3:$D$107,3,FALSE))</f>
        <v/>
      </c>
      <c r="G560" s="135" t="str">
        <f t="shared" si="9"/>
        <v/>
      </c>
    </row>
    <row r="561" spans="5:7" x14ac:dyDescent="0.2">
      <c r="E561" s="93" t="str">
        <f>IF(ISBLANK(A561),"",VLOOKUP(A561,'Tabla de equipos'!$B$3:$D$107,3,FALSE))</f>
        <v/>
      </c>
      <c r="G561" s="135" t="str">
        <f t="shared" si="9"/>
        <v/>
      </c>
    </row>
    <row r="562" spans="5:7" x14ac:dyDescent="0.2">
      <c r="E562" s="93" t="str">
        <f>IF(ISBLANK(A562),"",VLOOKUP(A562,'Tabla de equipos'!$B$3:$D$107,3,FALSE))</f>
        <v/>
      </c>
      <c r="G562" s="135" t="str">
        <f t="shared" si="9"/>
        <v/>
      </c>
    </row>
    <row r="563" spans="5:7" x14ac:dyDescent="0.2">
      <c r="E563" s="93" t="str">
        <f>IF(ISBLANK(A563),"",VLOOKUP(A563,'Tabla de equipos'!$B$3:$D$107,3,FALSE))</f>
        <v/>
      </c>
      <c r="G563" s="135" t="str">
        <f t="shared" si="9"/>
        <v/>
      </c>
    </row>
    <row r="564" spans="5:7" x14ac:dyDescent="0.2">
      <c r="E564" s="93" t="str">
        <f>IF(ISBLANK(A564),"",VLOOKUP(A564,'Tabla de equipos'!$B$3:$D$107,3,FALSE))</f>
        <v/>
      </c>
      <c r="G564" s="135" t="str">
        <f t="shared" si="9"/>
        <v/>
      </c>
    </row>
    <row r="565" spans="5:7" x14ac:dyDescent="0.2">
      <c r="E565" s="93" t="str">
        <f>IF(ISBLANK(A565),"",VLOOKUP(A565,'Tabla de equipos'!$B$3:$D$107,3,FALSE))</f>
        <v/>
      </c>
      <c r="G565" s="135" t="str">
        <f t="shared" si="9"/>
        <v/>
      </c>
    </row>
    <row r="566" spans="5:7" x14ac:dyDescent="0.2">
      <c r="E566" s="93" t="str">
        <f>IF(ISBLANK(A566),"",VLOOKUP(A566,'Tabla de equipos'!$B$3:$D$107,3,FALSE))</f>
        <v/>
      </c>
      <c r="G566" s="135" t="str">
        <f t="shared" si="9"/>
        <v/>
      </c>
    </row>
    <row r="567" spans="5:7" x14ac:dyDescent="0.2">
      <c r="E567" s="93" t="str">
        <f>IF(ISBLANK(A567),"",VLOOKUP(A567,'Tabla de equipos'!$B$3:$D$107,3,FALSE))</f>
        <v/>
      </c>
      <c r="G567" s="135" t="str">
        <f t="shared" si="9"/>
        <v/>
      </c>
    </row>
    <row r="568" spans="5:7" x14ac:dyDescent="0.2">
      <c r="E568" s="93" t="str">
        <f>IF(ISBLANK(A568),"",VLOOKUP(A568,'Tabla de equipos'!$B$3:$D$107,3,FALSE))</f>
        <v/>
      </c>
      <c r="G568" s="135" t="str">
        <f t="shared" si="9"/>
        <v/>
      </c>
    </row>
    <row r="569" spans="5:7" x14ac:dyDescent="0.2">
      <c r="E569" s="93" t="str">
        <f>IF(ISBLANK(A569),"",VLOOKUP(A569,'Tabla de equipos'!$B$3:$D$107,3,FALSE))</f>
        <v/>
      </c>
      <c r="G569" s="135" t="str">
        <f t="shared" si="9"/>
        <v/>
      </c>
    </row>
    <row r="570" spans="5:7" x14ac:dyDescent="0.2">
      <c r="E570" s="93" t="str">
        <f>IF(ISBLANK(A570),"",VLOOKUP(A570,'Tabla de equipos'!$B$3:$D$107,3,FALSE))</f>
        <v/>
      </c>
      <c r="G570" s="135" t="str">
        <f t="shared" si="9"/>
        <v/>
      </c>
    </row>
    <row r="571" spans="5:7" x14ac:dyDescent="0.2">
      <c r="E571" s="93" t="str">
        <f>IF(ISBLANK(A571),"",VLOOKUP(A571,'Tabla de equipos'!$B$3:$D$107,3,FALSE))</f>
        <v/>
      </c>
      <c r="G571" s="135" t="str">
        <f t="shared" si="9"/>
        <v/>
      </c>
    </row>
    <row r="572" spans="5:7" x14ac:dyDescent="0.2">
      <c r="E572" s="93" t="str">
        <f>IF(ISBLANK(A572),"",VLOOKUP(A572,'Tabla de equipos'!$B$3:$D$107,3,FALSE))</f>
        <v/>
      </c>
      <c r="G572" s="135" t="str">
        <f t="shared" si="9"/>
        <v/>
      </c>
    </row>
    <row r="573" spans="5:7" x14ac:dyDescent="0.2">
      <c r="E573" s="93" t="str">
        <f>IF(ISBLANK(A573),"",VLOOKUP(A573,'Tabla de equipos'!$B$3:$D$107,3,FALSE))</f>
        <v/>
      </c>
      <c r="G573" s="135" t="str">
        <f t="shared" si="9"/>
        <v/>
      </c>
    </row>
    <row r="574" spans="5:7" x14ac:dyDescent="0.2">
      <c r="E574" s="93" t="str">
        <f>IF(ISBLANK(A574),"",VLOOKUP(A574,'Tabla de equipos'!$B$3:$D$107,3,FALSE))</f>
        <v/>
      </c>
      <c r="G574" s="135" t="str">
        <f t="shared" si="9"/>
        <v/>
      </c>
    </row>
    <row r="575" spans="5:7" x14ac:dyDescent="0.2">
      <c r="E575" s="93" t="str">
        <f>IF(ISBLANK(A575),"",VLOOKUP(A575,'Tabla de equipos'!$B$3:$D$107,3,FALSE))</f>
        <v/>
      </c>
      <c r="G575" s="135" t="str">
        <f t="shared" si="9"/>
        <v/>
      </c>
    </row>
    <row r="576" spans="5:7" x14ac:dyDescent="0.2">
      <c r="E576" s="93" t="str">
        <f>IF(ISBLANK(A576),"",VLOOKUP(A576,'Tabla de equipos'!$B$3:$D$107,3,FALSE))</f>
        <v/>
      </c>
      <c r="G576" s="135" t="str">
        <f t="shared" si="9"/>
        <v/>
      </c>
    </row>
    <row r="577" spans="5:7" x14ac:dyDescent="0.2">
      <c r="E577" s="93" t="str">
        <f>IF(ISBLANK(A577),"",VLOOKUP(A577,'Tabla de equipos'!$B$3:$D$107,3,FALSE))</f>
        <v/>
      </c>
      <c r="G577" s="135" t="str">
        <f t="shared" si="9"/>
        <v/>
      </c>
    </row>
    <row r="578" spans="5:7" x14ac:dyDescent="0.2">
      <c r="E578" s="93" t="str">
        <f>IF(ISBLANK(A578),"",VLOOKUP(A578,'Tabla de equipos'!$B$3:$D$107,3,FALSE))</f>
        <v/>
      </c>
      <c r="G578" s="135" t="str">
        <f t="shared" si="9"/>
        <v/>
      </c>
    </row>
    <row r="579" spans="5:7" x14ac:dyDescent="0.2">
      <c r="E579" s="93" t="str">
        <f>IF(ISBLANK(A579),"",VLOOKUP(A579,'Tabla de equipos'!$B$3:$D$107,3,FALSE))</f>
        <v/>
      </c>
      <c r="G579" s="135" t="str">
        <f t="shared" si="9"/>
        <v/>
      </c>
    </row>
    <row r="580" spans="5:7" x14ac:dyDescent="0.2">
      <c r="E580" s="93" t="str">
        <f>IF(ISBLANK(A580),"",VLOOKUP(A580,'Tabla de equipos'!$B$3:$D$107,3,FALSE))</f>
        <v/>
      </c>
      <c r="G580" s="135" t="str">
        <f t="shared" si="9"/>
        <v/>
      </c>
    </row>
    <row r="581" spans="5:7" x14ac:dyDescent="0.2">
      <c r="E581" s="93" t="str">
        <f>IF(ISBLANK(A581),"",VLOOKUP(A581,'Tabla de equipos'!$B$3:$D$107,3,FALSE))</f>
        <v/>
      </c>
      <c r="G581" s="135" t="str">
        <f t="shared" ref="G581:G644" si="10">IF(AND(F581="",A581=""),"",IF(AND(A581&lt;&gt;"",F581=""),"Falta incluir unidades",IF(AND(A581&lt;&gt;"",F581&gt;0),"","Falta elegir equipo/soporte")))</f>
        <v/>
      </c>
    </row>
    <row r="582" spans="5:7" x14ac:dyDescent="0.2">
      <c r="E582" s="93" t="str">
        <f>IF(ISBLANK(A582),"",VLOOKUP(A582,'Tabla de equipos'!$B$3:$D$107,3,FALSE))</f>
        <v/>
      </c>
      <c r="G582" s="135" t="str">
        <f t="shared" si="10"/>
        <v/>
      </c>
    </row>
    <row r="583" spans="5:7" x14ac:dyDescent="0.2">
      <c r="E583" s="93" t="str">
        <f>IF(ISBLANK(A583),"",VLOOKUP(A583,'Tabla de equipos'!$B$3:$D$107,3,FALSE))</f>
        <v/>
      </c>
      <c r="G583" s="135" t="str">
        <f t="shared" si="10"/>
        <v/>
      </c>
    </row>
    <row r="584" spans="5:7" x14ac:dyDescent="0.2">
      <c r="E584" s="93" t="str">
        <f>IF(ISBLANK(A584),"",VLOOKUP(A584,'Tabla de equipos'!$B$3:$D$107,3,FALSE))</f>
        <v/>
      </c>
      <c r="G584" s="135" t="str">
        <f t="shared" si="10"/>
        <v/>
      </c>
    </row>
    <row r="585" spans="5:7" x14ac:dyDescent="0.2">
      <c r="E585" s="93" t="str">
        <f>IF(ISBLANK(A585),"",VLOOKUP(A585,'Tabla de equipos'!$B$3:$D$107,3,FALSE))</f>
        <v/>
      </c>
      <c r="G585" s="135" t="str">
        <f t="shared" si="10"/>
        <v/>
      </c>
    </row>
    <row r="586" spans="5:7" x14ac:dyDescent="0.2">
      <c r="E586" s="93" t="str">
        <f>IF(ISBLANK(A586),"",VLOOKUP(A586,'Tabla de equipos'!$B$3:$D$107,3,FALSE))</f>
        <v/>
      </c>
      <c r="G586" s="135" t="str">
        <f t="shared" si="10"/>
        <v/>
      </c>
    </row>
    <row r="587" spans="5:7" x14ac:dyDescent="0.2">
      <c r="E587" s="93" t="str">
        <f>IF(ISBLANK(A587),"",VLOOKUP(A587,'Tabla de equipos'!$B$3:$D$107,3,FALSE))</f>
        <v/>
      </c>
      <c r="G587" s="135" t="str">
        <f t="shared" si="10"/>
        <v/>
      </c>
    </row>
    <row r="588" spans="5:7" x14ac:dyDescent="0.2">
      <c r="E588" s="93" t="str">
        <f>IF(ISBLANK(A588),"",VLOOKUP(A588,'Tabla de equipos'!$B$3:$D$107,3,FALSE))</f>
        <v/>
      </c>
      <c r="G588" s="135" t="str">
        <f t="shared" si="10"/>
        <v/>
      </c>
    </row>
    <row r="589" spans="5:7" x14ac:dyDescent="0.2">
      <c r="E589" s="93" t="str">
        <f>IF(ISBLANK(A589),"",VLOOKUP(A589,'Tabla de equipos'!$B$3:$D$107,3,FALSE))</f>
        <v/>
      </c>
      <c r="G589" s="135" t="str">
        <f t="shared" si="10"/>
        <v/>
      </c>
    </row>
    <row r="590" spans="5:7" x14ac:dyDescent="0.2">
      <c r="E590" s="93" t="str">
        <f>IF(ISBLANK(A590),"",VLOOKUP(A590,'Tabla de equipos'!$B$3:$D$107,3,FALSE))</f>
        <v/>
      </c>
      <c r="G590" s="135" t="str">
        <f t="shared" si="10"/>
        <v/>
      </c>
    </row>
    <row r="591" spans="5:7" x14ac:dyDescent="0.2">
      <c r="E591" s="93" t="str">
        <f>IF(ISBLANK(A591),"",VLOOKUP(A591,'Tabla de equipos'!$B$3:$D$107,3,FALSE))</f>
        <v/>
      </c>
      <c r="G591" s="135" t="str">
        <f t="shared" si="10"/>
        <v/>
      </c>
    </row>
    <row r="592" spans="5:7" x14ac:dyDescent="0.2">
      <c r="E592" s="93" t="str">
        <f>IF(ISBLANK(A592),"",VLOOKUP(A592,'Tabla de equipos'!$B$3:$D$107,3,FALSE))</f>
        <v/>
      </c>
      <c r="G592" s="135" t="str">
        <f t="shared" si="10"/>
        <v/>
      </c>
    </row>
    <row r="593" spans="5:7" x14ac:dyDescent="0.2">
      <c r="E593" s="93" t="str">
        <f>IF(ISBLANK(A593),"",VLOOKUP(A593,'Tabla de equipos'!$B$3:$D$107,3,FALSE))</f>
        <v/>
      </c>
      <c r="G593" s="135" t="str">
        <f t="shared" si="10"/>
        <v/>
      </c>
    </row>
    <row r="594" spans="5:7" x14ac:dyDescent="0.2">
      <c r="E594" s="93" t="str">
        <f>IF(ISBLANK(A594),"",VLOOKUP(A594,'Tabla de equipos'!$B$3:$D$107,3,FALSE))</f>
        <v/>
      </c>
      <c r="G594" s="135" t="str">
        <f t="shared" si="10"/>
        <v/>
      </c>
    </row>
    <row r="595" spans="5:7" x14ac:dyDescent="0.2">
      <c r="E595" s="93" t="str">
        <f>IF(ISBLANK(A595),"",VLOOKUP(A595,'Tabla de equipos'!$B$3:$D$107,3,FALSE))</f>
        <v/>
      </c>
      <c r="G595" s="135" t="str">
        <f t="shared" si="10"/>
        <v/>
      </c>
    </row>
    <row r="596" spans="5:7" x14ac:dyDescent="0.2">
      <c r="E596" s="93" t="str">
        <f>IF(ISBLANK(A596),"",VLOOKUP(A596,'Tabla de equipos'!$B$3:$D$107,3,FALSE))</f>
        <v/>
      </c>
      <c r="G596" s="135" t="str">
        <f t="shared" si="10"/>
        <v/>
      </c>
    </row>
    <row r="597" spans="5:7" x14ac:dyDescent="0.2">
      <c r="E597" s="93" t="str">
        <f>IF(ISBLANK(A597),"",VLOOKUP(A597,'Tabla de equipos'!$B$3:$D$107,3,FALSE))</f>
        <v/>
      </c>
      <c r="G597" s="135" t="str">
        <f t="shared" si="10"/>
        <v/>
      </c>
    </row>
    <row r="598" spans="5:7" x14ac:dyDescent="0.2">
      <c r="E598" s="93" t="str">
        <f>IF(ISBLANK(A598),"",VLOOKUP(A598,'Tabla de equipos'!$B$3:$D$107,3,FALSE))</f>
        <v/>
      </c>
      <c r="G598" s="135" t="str">
        <f t="shared" si="10"/>
        <v/>
      </c>
    </row>
    <row r="599" spans="5:7" x14ac:dyDescent="0.2">
      <c r="E599" s="93" t="str">
        <f>IF(ISBLANK(A599),"",VLOOKUP(A599,'Tabla de equipos'!$B$3:$D$107,3,FALSE))</f>
        <v/>
      </c>
      <c r="G599" s="135" t="str">
        <f t="shared" si="10"/>
        <v/>
      </c>
    </row>
    <row r="600" spans="5:7" x14ac:dyDescent="0.2">
      <c r="E600" s="93" t="str">
        <f>IF(ISBLANK(A600),"",VLOOKUP(A600,'Tabla de equipos'!$B$3:$D$107,3,FALSE))</f>
        <v/>
      </c>
      <c r="G600" s="135" t="str">
        <f t="shared" si="10"/>
        <v/>
      </c>
    </row>
    <row r="601" spans="5:7" x14ac:dyDescent="0.2">
      <c r="E601" s="93" t="str">
        <f>IF(ISBLANK(A601),"",VLOOKUP(A601,'Tabla de equipos'!$B$3:$D$107,3,FALSE))</f>
        <v/>
      </c>
      <c r="G601" s="135" t="str">
        <f t="shared" si="10"/>
        <v/>
      </c>
    </row>
    <row r="602" spans="5:7" x14ac:dyDescent="0.2">
      <c r="E602" s="93" t="str">
        <f>IF(ISBLANK(A602),"",VLOOKUP(A602,'Tabla de equipos'!$B$3:$D$107,3,FALSE))</f>
        <v/>
      </c>
      <c r="G602" s="135" t="str">
        <f t="shared" si="10"/>
        <v/>
      </c>
    </row>
    <row r="603" spans="5:7" x14ac:dyDescent="0.2">
      <c r="E603" s="93" t="str">
        <f>IF(ISBLANK(A603),"",VLOOKUP(A603,'Tabla de equipos'!$B$3:$D$107,3,FALSE))</f>
        <v/>
      </c>
      <c r="G603" s="135" t="str">
        <f t="shared" si="10"/>
        <v/>
      </c>
    </row>
    <row r="604" spans="5:7" x14ac:dyDescent="0.2">
      <c r="E604" s="93" t="str">
        <f>IF(ISBLANK(A604),"",VLOOKUP(A604,'Tabla de equipos'!$B$3:$D$107,3,FALSE))</f>
        <v/>
      </c>
      <c r="G604" s="135" t="str">
        <f t="shared" si="10"/>
        <v/>
      </c>
    </row>
    <row r="605" spans="5:7" x14ac:dyDescent="0.2">
      <c r="E605" s="93" t="str">
        <f>IF(ISBLANK(A605),"",VLOOKUP(A605,'Tabla de equipos'!$B$3:$D$107,3,FALSE))</f>
        <v/>
      </c>
      <c r="G605" s="135" t="str">
        <f t="shared" si="10"/>
        <v/>
      </c>
    </row>
    <row r="606" spans="5:7" x14ac:dyDescent="0.2">
      <c r="E606" s="93" t="str">
        <f>IF(ISBLANK(A606),"",VLOOKUP(A606,'Tabla de equipos'!$B$3:$D$107,3,FALSE))</f>
        <v/>
      </c>
      <c r="G606" s="135" t="str">
        <f t="shared" si="10"/>
        <v/>
      </c>
    </row>
    <row r="607" spans="5:7" x14ac:dyDescent="0.2">
      <c r="E607" s="93" t="str">
        <f>IF(ISBLANK(A607),"",VLOOKUP(A607,'Tabla de equipos'!$B$3:$D$107,3,FALSE))</f>
        <v/>
      </c>
      <c r="G607" s="135" t="str">
        <f t="shared" si="10"/>
        <v/>
      </c>
    </row>
    <row r="608" spans="5:7" x14ac:dyDescent="0.2">
      <c r="E608" s="93" t="str">
        <f>IF(ISBLANK(A608),"",VLOOKUP(A608,'Tabla de equipos'!$B$3:$D$107,3,FALSE))</f>
        <v/>
      </c>
      <c r="G608" s="135" t="str">
        <f t="shared" si="10"/>
        <v/>
      </c>
    </row>
    <row r="609" spans="5:7" x14ac:dyDescent="0.2">
      <c r="E609" s="93" t="str">
        <f>IF(ISBLANK(A609),"",VLOOKUP(A609,'Tabla de equipos'!$B$3:$D$107,3,FALSE))</f>
        <v/>
      </c>
      <c r="G609" s="135" t="str">
        <f t="shared" si="10"/>
        <v/>
      </c>
    </row>
    <row r="610" spans="5:7" x14ac:dyDescent="0.2">
      <c r="E610" s="93" t="str">
        <f>IF(ISBLANK(A610),"",VLOOKUP(A610,'Tabla de equipos'!$B$3:$D$107,3,FALSE))</f>
        <v/>
      </c>
      <c r="G610" s="135" t="str">
        <f t="shared" si="10"/>
        <v/>
      </c>
    </row>
    <row r="611" spans="5:7" x14ac:dyDescent="0.2">
      <c r="E611" s="93" t="str">
        <f>IF(ISBLANK(A611),"",VLOOKUP(A611,'Tabla de equipos'!$B$3:$D$107,3,FALSE))</f>
        <v/>
      </c>
      <c r="G611" s="135" t="str">
        <f t="shared" si="10"/>
        <v/>
      </c>
    </row>
    <row r="612" spans="5:7" x14ac:dyDescent="0.2">
      <c r="E612" s="93" t="str">
        <f>IF(ISBLANK(A612),"",VLOOKUP(A612,'Tabla de equipos'!$B$3:$D$107,3,FALSE))</f>
        <v/>
      </c>
      <c r="G612" s="135" t="str">
        <f t="shared" si="10"/>
        <v/>
      </c>
    </row>
    <row r="613" spans="5:7" x14ac:dyDescent="0.2">
      <c r="E613" s="93" t="str">
        <f>IF(ISBLANK(A613),"",VLOOKUP(A613,'Tabla de equipos'!$B$3:$D$107,3,FALSE))</f>
        <v/>
      </c>
      <c r="G613" s="135" t="str">
        <f t="shared" si="10"/>
        <v/>
      </c>
    </row>
    <row r="614" spans="5:7" x14ac:dyDescent="0.2">
      <c r="E614" s="93" t="str">
        <f>IF(ISBLANK(A614),"",VLOOKUP(A614,'Tabla de equipos'!$B$3:$D$107,3,FALSE))</f>
        <v/>
      </c>
      <c r="G614" s="135" t="str">
        <f t="shared" si="10"/>
        <v/>
      </c>
    </row>
    <row r="615" spans="5:7" x14ac:dyDescent="0.2">
      <c r="E615" s="93" t="str">
        <f>IF(ISBLANK(A615),"",VLOOKUP(A615,'Tabla de equipos'!$B$3:$D$107,3,FALSE))</f>
        <v/>
      </c>
      <c r="G615" s="135" t="str">
        <f t="shared" si="10"/>
        <v/>
      </c>
    </row>
    <row r="616" spans="5:7" x14ac:dyDescent="0.2">
      <c r="E616" s="93" t="str">
        <f>IF(ISBLANK(A616),"",VLOOKUP(A616,'Tabla de equipos'!$B$3:$D$107,3,FALSE))</f>
        <v/>
      </c>
      <c r="G616" s="135" t="str">
        <f t="shared" si="10"/>
        <v/>
      </c>
    </row>
    <row r="617" spans="5:7" x14ac:dyDescent="0.2">
      <c r="E617" s="93" t="str">
        <f>IF(ISBLANK(A617),"",VLOOKUP(A617,'Tabla de equipos'!$B$3:$D$107,3,FALSE))</f>
        <v/>
      </c>
      <c r="G617" s="135" t="str">
        <f t="shared" si="10"/>
        <v/>
      </c>
    </row>
    <row r="618" spans="5:7" x14ac:dyDescent="0.2">
      <c r="E618" s="93" t="str">
        <f>IF(ISBLANK(A618),"",VLOOKUP(A618,'Tabla de equipos'!$B$3:$D$107,3,FALSE))</f>
        <v/>
      </c>
      <c r="G618" s="135" t="str">
        <f t="shared" si="10"/>
        <v/>
      </c>
    </row>
    <row r="619" spans="5:7" x14ac:dyDescent="0.2">
      <c r="E619" s="93" t="str">
        <f>IF(ISBLANK(A619),"",VLOOKUP(A619,'Tabla de equipos'!$B$3:$D$107,3,FALSE))</f>
        <v/>
      </c>
      <c r="G619" s="135" t="str">
        <f t="shared" si="10"/>
        <v/>
      </c>
    </row>
    <row r="620" spans="5:7" x14ac:dyDescent="0.2">
      <c r="E620" s="93" t="str">
        <f>IF(ISBLANK(A620),"",VLOOKUP(A620,'Tabla de equipos'!$B$3:$D$107,3,FALSE))</f>
        <v/>
      </c>
      <c r="G620" s="135" t="str">
        <f t="shared" si="10"/>
        <v/>
      </c>
    </row>
    <row r="621" spans="5:7" x14ac:dyDescent="0.2">
      <c r="E621" s="93" t="str">
        <f>IF(ISBLANK(A621),"",VLOOKUP(A621,'Tabla de equipos'!$B$3:$D$107,3,FALSE))</f>
        <v/>
      </c>
      <c r="G621" s="135" t="str">
        <f t="shared" si="10"/>
        <v/>
      </c>
    </row>
    <row r="622" spans="5:7" x14ac:dyDescent="0.2">
      <c r="E622" s="93" t="str">
        <f>IF(ISBLANK(A622),"",VLOOKUP(A622,'Tabla de equipos'!$B$3:$D$107,3,FALSE))</f>
        <v/>
      </c>
      <c r="G622" s="135" t="str">
        <f t="shared" si="10"/>
        <v/>
      </c>
    </row>
    <row r="623" spans="5:7" x14ac:dyDescent="0.2">
      <c r="E623" s="93" t="str">
        <f>IF(ISBLANK(A623),"",VLOOKUP(A623,'Tabla de equipos'!$B$3:$D$107,3,FALSE))</f>
        <v/>
      </c>
      <c r="G623" s="135" t="str">
        <f t="shared" si="10"/>
        <v/>
      </c>
    </row>
    <row r="624" spans="5:7" x14ac:dyDescent="0.2">
      <c r="E624" s="93" t="str">
        <f>IF(ISBLANK(A624),"",VLOOKUP(A624,'Tabla de equipos'!$B$3:$D$107,3,FALSE))</f>
        <v/>
      </c>
      <c r="G624" s="135" t="str">
        <f t="shared" si="10"/>
        <v/>
      </c>
    </row>
    <row r="625" spans="5:7" x14ac:dyDescent="0.2">
      <c r="E625" s="93" t="str">
        <f>IF(ISBLANK(A625),"",VLOOKUP(A625,'Tabla de equipos'!$B$3:$D$107,3,FALSE))</f>
        <v/>
      </c>
      <c r="G625" s="135" t="str">
        <f t="shared" si="10"/>
        <v/>
      </c>
    </row>
    <row r="626" spans="5:7" x14ac:dyDescent="0.2">
      <c r="E626" s="93" t="str">
        <f>IF(ISBLANK(A626),"",VLOOKUP(A626,'Tabla de equipos'!$B$3:$D$107,3,FALSE))</f>
        <v/>
      </c>
      <c r="G626" s="135" t="str">
        <f t="shared" si="10"/>
        <v/>
      </c>
    </row>
    <row r="627" spans="5:7" x14ac:dyDescent="0.2">
      <c r="E627" s="93" t="str">
        <f>IF(ISBLANK(A627),"",VLOOKUP(A627,'Tabla de equipos'!$B$3:$D$107,3,FALSE))</f>
        <v/>
      </c>
      <c r="G627" s="135" t="str">
        <f t="shared" si="10"/>
        <v/>
      </c>
    </row>
    <row r="628" spans="5:7" x14ac:dyDescent="0.2">
      <c r="E628" s="93" t="str">
        <f>IF(ISBLANK(A628),"",VLOOKUP(A628,'Tabla de equipos'!$B$3:$D$107,3,FALSE))</f>
        <v/>
      </c>
      <c r="G628" s="135" t="str">
        <f t="shared" si="10"/>
        <v/>
      </c>
    </row>
    <row r="629" spans="5:7" x14ac:dyDescent="0.2">
      <c r="E629" s="93" t="str">
        <f>IF(ISBLANK(A629),"",VLOOKUP(A629,'Tabla de equipos'!$B$3:$D$107,3,FALSE))</f>
        <v/>
      </c>
      <c r="G629" s="135" t="str">
        <f t="shared" si="10"/>
        <v/>
      </c>
    </row>
    <row r="630" spans="5:7" x14ac:dyDescent="0.2">
      <c r="E630" s="93" t="str">
        <f>IF(ISBLANK(A630),"",VLOOKUP(A630,'Tabla de equipos'!$B$3:$D$107,3,FALSE))</f>
        <v/>
      </c>
      <c r="G630" s="135" t="str">
        <f t="shared" si="10"/>
        <v/>
      </c>
    </row>
    <row r="631" spans="5:7" x14ac:dyDescent="0.2">
      <c r="E631" s="93" t="str">
        <f>IF(ISBLANK(A631),"",VLOOKUP(A631,'Tabla de equipos'!$B$3:$D$107,3,FALSE))</f>
        <v/>
      </c>
      <c r="G631" s="135" t="str">
        <f t="shared" si="10"/>
        <v/>
      </c>
    </row>
    <row r="632" spans="5:7" x14ac:dyDescent="0.2">
      <c r="E632" s="93" t="str">
        <f>IF(ISBLANK(A632),"",VLOOKUP(A632,'Tabla de equipos'!$B$3:$D$107,3,FALSE))</f>
        <v/>
      </c>
      <c r="G632" s="135" t="str">
        <f t="shared" si="10"/>
        <v/>
      </c>
    </row>
    <row r="633" spans="5:7" x14ac:dyDescent="0.2">
      <c r="E633" s="93" t="str">
        <f>IF(ISBLANK(A633),"",VLOOKUP(A633,'Tabla de equipos'!$B$3:$D$107,3,FALSE))</f>
        <v/>
      </c>
      <c r="G633" s="135" t="str">
        <f t="shared" si="10"/>
        <v/>
      </c>
    </row>
    <row r="634" spans="5:7" x14ac:dyDescent="0.2">
      <c r="E634" s="93" t="str">
        <f>IF(ISBLANK(A634),"",VLOOKUP(A634,'Tabla de equipos'!$B$3:$D$107,3,FALSE))</f>
        <v/>
      </c>
      <c r="G634" s="135" t="str">
        <f t="shared" si="10"/>
        <v/>
      </c>
    </row>
    <row r="635" spans="5:7" x14ac:dyDescent="0.2">
      <c r="E635" s="93" t="str">
        <f>IF(ISBLANK(A635),"",VLOOKUP(A635,'Tabla de equipos'!$B$3:$D$107,3,FALSE))</f>
        <v/>
      </c>
      <c r="G635" s="135" t="str">
        <f t="shared" si="10"/>
        <v/>
      </c>
    </row>
    <row r="636" spans="5:7" x14ac:dyDescent="0.2">
      <c r="E636" s="93" t="str">
        <f>IF(ISBLANK(A636),"",VLOOKUP(A636,'Tabla de equipos'!$B$3:$D$107,3,FALSE))</f>
        <v/>
      </c>
      <c r="G636" s="135" t="str">
        <f t="shared" si="10"/>
        <v/>
      </c>
    </row>
    <row r="637" spans="5:7" x14ac:dyDescent="0.2">
      <c r="E637" s="93" t="str">
        <f>IF(ISBLANK(A637),"",VLOOKUP(A637,'Tabla de equipos'!$B$3:$D$107,3,FALSE))</f>
        <v/>
      </c>
      <c r="G637" s="135" t="str">
        <f t="shared" si="10"/>
        <v/>
      </c>
    </row>
    <row r="638" spans="5:7" x14ac:dyDescent="0.2">
      <c r="E638" s="93" t="str">
        <f>IF(ISBLANK(A638),"",VLOOKUP(A638,'Tabla de equipos'!$B$3:$D$107,3,FALSE))</f>
        <v/>
      </c>
      <c r="G638" s="135" t="str">
        <f t="shared" si="10"/>
        <v/>
      </c>
    </row>
    <row r="639" spans="5:7" x14ac:dyDescent="0.2">
      <c r="E639" s="93" t="str">
        <f>IF(ISBLANK(A639),"",VLOOKUP(A639,'Tabla de equipos'!$B$3:$D$107,3,FALSE))</f>
        <v/>
      </c>
      <c r="G639" s="135" t="str">
        <f t="shared" si="10"/>
        <v/>
      </c>
    </row>
    <row r="640" spans="5:7" x14ac:dyDescent="0.2">
      <c r="E640" s="93" t="str">
        <f>IF(ISBLANK(A640),"",VLOOKUP(A640,'Tabla de equipos'!$B$3:$D$107,3,FALSE))</f>
        <v/>
      </c>
      <c r="G640" s="135" t="str">
        <f t="shared" si="10"/>
        <v/>
      </c>
    </row>
    <row r="641" spans="5:7" x14ac:dyDescent="0.2">
      <c r="E641" s="93" t="str">
        <f>IF(ISBLANK(A641),"",VLOOKUP(A641,'Tabla de equipos'!$B$3:$D$107,3,FALSE))</f>
        <v/>
      </c>
      <c r="G641" s="135" t="str">
        <f t="shared" si="10"/>
        <v/>
      </c>
    </row>
    <row r="642" spans="5:7" x14ac:dyDescent="0.2">
      <c r="E642" s="93" t="str">
        <f>IF(ISBLANK(A642),"",VLOOKUP(A642,'Tabla de equipos'!$B$3:$D$107,3,FALSE))</f>
        <v/>
      </c>
      <c r="G642" s="135" t="str">
        <f t="shared" si="10"/>
        <v/>
      </c>
    </row>
    <row r="643" spans="5:7" x14ac:dyDescent="0.2">
      <c r="E643" s="93" t="str">
        <f>IF(ISBLANK(A643),"",VLOOKUP(A643,'Tabla de equipos'!$B$3:$D$107,3,FALSE))</f>
        <v/>
      </c>
      <c r="G643" s="135" t="str">
        <f t="shared" si="10"/>
        <v/>
      </c>
    </row>
    <row r="644" spans="5:7" x14ac:dyDescent="0.2">
      <c r="E644" s="93" t="str">
        <f>IF(ISBLANK(A644),"",VLOOKUP(A644,'Tabla de equipos'!$B$3:$D$107,3,FALSE))</f>
        <v/>
      </c>
      <c r="G644" s="135" t="str">
        <f t="shared" si="10"/>
        <v/>
      </c>
    </row>
    <row r="645" spans="5:7" x14ac:dyDescent="0.2">
      <c r="E645" s="93" t="str">
        <f>IF(ISBLANK(A645),"",VLOOKUP(A645,'Tabla de equipos'!$B$3:$D$107,3,FALSE))</f>
        <v/>
      </c>
      <c r="G645" s="135" t="str">
        <f t="shared" ref="G645:G708" si="11">IF(AND(F645="",A645=""),"",IF(AND(A645&lt;&gt;"",F645=""),"Falta incluir unidades",IF(AND(A645&lt;&gt;"",F645&gt;0),"","Falta elegir equipo/soporte")))</f>
        <v/>
      </c>
    </row>
    <row r="646" spans="5:7" x14ac:dyDescent="0.2">
      <c r="E646" s="93" t="str">
        <f>IF(ISBLANK(A646),"",VLOOKUP(A646,'Tabla de equipos'!$B$3:$D$107,3,FALSE))</f>
        <v/>
      </c>
      <c r="G646" s="135" t="str">
        <f t="shared" si="11"/>
        <v/>
      </c>
    </row>
    <row r="647" spans="5:7" x14ac:dyDescent="0.2">
      <c r="E647" s="93" t="str">
        <f>IF(ISBLANK(A647),"",VLOOKUP(A647,'Tabla de equipos'!$B$3:$D$107,3,FALSE))</f>
        <v/>
      </c>
      <c r="G647" s="135" t="str">
        <f t="shared" si="11"/>
        <v/>
      </c>
    </row>
    <row r="648" spans="5:7" x14ac:dyDescent="0.2">
      <c r="E648" s="93" t="str">
        <f>IF(ISBLANK(A648),"",VLOOKUP(A648,'Tabla de equipos'!$B$3:$D$107,3,FALSE))</f>
        <v/>
      </c>
      <c r="G648" s="135" t="str">
        <f t="shared" si="11"/>
        <v/>
      </c>
    </row>
    <row r="649" spans="5:7" x14ac:dyDescent="0.2">
      <c r="E649" s="93" t="str">
        <f>IF(ISBLANK(A649),"",VLOOKUP(A649,'Tabla de equipos'!$B$3:$D$107,3,FALSE))</f>
        <v/>
      </c>
      <c r="G649" s="135" t="str">
        <f t="shared" si="11"/>
        <v/>
      </c>
    </row>
    <row r="650" spans="5:7" x14ac:dyDescent="0.2">
      <c r="E650" s="93" t="str">
        <f>IF(ISBLANK(A650),"",VLOOKUP(A650,'Tabla de equipos'!$B$3:$D$107,3,FALSE))</f>
        <v/>
      </c>
      <c r="G650" s="135" t="str">
        <f t="shared" si="11"/>
        <v/>
      </c>
    </row>
    <row r="651" spans="5:7" x14ac:dyDescent="0.2">
      <c r="E651" s="93" t="str">
        <f>IF(ISBLANK(A651),"",VLOOKUP(A651,'Tabla de equipos'!$B$3:$D$107,3,FALSE))</f>
        <v/>
      </c>
      <c r="G651" s="135" t="str">
        <f t="shared" si="11"/>
        <v/>
      </c>
    </row>
    <row r="652" spans="5:7" x14ac:dyDescent="0.2">
      <c r="E652" s="93" t="str">
        <f>IF(ISBLANK(A652),"",VLOOKUP(A652,'Tabla de equipos'!$B$3:$D$107,3,FALSE))</f>
        <v/>
      </c>
      <c r="G652" s="135" t="str">
        <f t="shared" si="11"/>
        <v/>
      </c>
    </row>
    <row r="653" spans="5:7" x14ac:dyDescent="0.2">
      <c r="E653" s="93" t="str">
        <f>IF(ISBLANK(A653),"",VLOOKUP(A653,'Tabla de equipos'!$B$3:$D$107,3,FALSE))</f>
        <v/>
      </c>
      <c r="G653" s="135" t="str">
        <f t="shared" si="11"/>
        <v/>
      </c>
    </row>
    <row r="654" spans="5:7" x14ac:dyDescent="0.2">
      <c r="E654" s="93" t="str">
        <f>IF(ISBLANK(A654),"",VLOOKUP(A654,'Tabla de equipos'!$B$3:$D$107,3,FALSE))</f>
        <v/>
      </c>
      <c r="G654" s="135" t="str">
        <f t="shared" si="11"/>
        <v/>
      </c>
    </row>
    <row r="655" spans="5:7" x14ac:dyDescent="0.2">
      <c r="E655" s="93" t="str">
        <f>IF(ISBLANK(A655),"",VLOOKUP(A655,'Tabla de equipos'!$B$3:$D$107,3,FALSE))</f>
        <v/>
      </c>
      <c r="G655" s="135" t="str">
        <f t="shared" si="11"/>
        <v/>
      </c>
    </row>
    <row r="656" spans="5:7" x14ac:dyDescent="0.2">
      <c r="E656" s="93" t="str">
        <f>IF(ISBLANK(A656),"",VLOOKUP(A656,'Tabla de equipos'!$B$3:$D$107,3,FALSE))</f>
        <v/>
      </c>
      <c r="G656" s="135" t="str">
        <f t="shared" si="11"/>
        <v/>
      </c>
    </row>
    <row r="657" spans="5:7" x14ac:dyDescent="0.2">
      <c r="E657" s="93" t="str">
        <f>IF(ISBLANK(A657),"",VLOOKUP(A657,'Tabla de equipos'!$B$3:$D$107,3,FALSE))</f>
        <v/>
      </c>
      <c r="G657" s="135" t="str">
        <f t="shared" si="11"/>
        <v/>
      </c>
    </row>
    <row r="658" spans="5:7" x14ac:dyDescent="0.2">
      <c r="E658" s="93" t="str">
        <f>IF(ISBLANK(A658),"",VLOOKUP(A658,'Tabla de equipos'!$B$3:$D$107,3,FALSE))</f>
        <v/>
      </c>
      <c r="G658" s="135" t="str">
        <f t="shared" si="11"/>
        <v/>
      </c>
    </row>
    <row r="659" spans="5:7" x14ac:dyDescent="0.2">
      <c r="E659" s="93" t="str">
        <f>IF(ISBLANK(A659),"",VLOOKUP(A659,'Tabla de equipos'!$B$3:$D$107,3,FALSE))</f>
        <v/>
      </c>
      <c r="G659" s="135" t="str">
        <f t="shared" si="11"/>
        <v/>
      </c>
    </row>
    <row r="660" spans="5:7" x14ac:dyDescent="0.2">
      <c r="E660" s="93" t="str">
        <f>IF(ISBLANK(A660),"",VLOOKUP(A660,'Tabla de equipos'!$B$3:$D$107,3,FALSE))</f>
        <v/>
      </c>
      <c r="G660" s="135" t="str">
        <f t="shared" si="11"/>
        <v/>
      </c>
    </row>
    <row r="661" spans="5:7" x14ac:dyDescent="0.2">
      <c r="E661" s="93" t="str">
        <f>IF(ISBLANK(A661),"",VLOOKUP(A661,'Tabla de equipos'!$B$3:$D$107,3,FALSE))</f>
        <v/>
      </c>
      <c r="G661" s="135" t="str">
        <f t="shared" si="11"/>
        <v/>
      </c>
    </row>
    <row r="662" spans="5:7" x14ac:dyDescent="0.2">
      <c r="E662" s="93" t="str">
        <f>IF(ISBLANK(A662),"",VLOOKUP(A662,'Tabla de equipos'!$B$3:$D$107,3,FALSE))</f>
        <v/>
      </c>
      <c r="G662" s="135" t="str">
        <f t="shared" si="11"/>
        <v/>
      </c>
    </row>
    <row r="663" spans="5:7" x14ac:dyDescent="0.2">
      <c r="E663" s="93" t="str">
        <f>IF(ISBLANK(A663),"",VLOOKUP(A663,'Tabla de equipos'!$B$3:$D$107,3,FALSE))</f>
        <v/>
      </c>
      <c r="G663" s="135" t="str">
        <f t="shared" si="11"/>
        <v/>
      </c>
    </row>
    <row r="664" spans="5:7" x14ac:dyDescent="0.2">
      <c r="E664" s="93" t="str">
        <f>IF(ISBLANK(A664),"",VLOOKUP(A664,'Tabla de equipos'!$B$3:$D$107,3,FALSE))</f>
        <v/>
      </c>
      <c r="G664" s="135" t="str">
        <f t="shared" si="11"/>
        <v/>
      </c>
    </row>
    <row r="665" spans="5:7" x14ac:dyDescent="0.2">
      <c r="E665" s="93" t="str">
        <f>IF(ISBLANK(A665),"",VLOOKUP(A665,'Tabla de equipos'!$B$3:$D$107,3,FALSE))</f>
        <v/>
      </c>
      <c r="G665" s="135" t="str">
        <f t="shared" si="11"/>
        <v/>
      </c>
    </row>
    <row r="666" spans="5:7" x14ac:dyDescent="0.2">
      <c r="E666" s="93" t="str">
        <f>IF(ISBLANK(A666),"",VLOOKUP(A666,'Tabla de equipos'!$B$3:$D$107,3,FALSE))</f>
        <v/>
      </c>
      <c r="G666" s="135" t="str">
        <f t="shared" si="11"/>
        <v/>
      </c>
    </row>
    <row r="667" spans="5:7" x14ac:dyDescent="0.2">
      <c r="E667" s="93" t="str">
        <f>IF(ISBLANK(A667),"",VLOOKUP(A667,'Tabla de equipos'!$B$3:$D$107,3,FALSE))</f>
        <v/>
      </c>
      <c r="G667" s="135" t="str">
        <f t="shared" si="11"/>
        <v/>
      </c>
    </row>
    <row r="668" spans="5:7" x14ac:dyDescent="0.2">
      <c r="E668" s="93" t="str">
        <f>IF(ISBLANK(A668),"",VLOOKUP(A668,'Tabla de equipos'!$B$3:$D$107,3,FALSE))</f>
        <v/>
      </c>
      <c r="G668" s="135" t="str">
        <f t="shared" si="11"/>
        <v/>
      </c>
    </row>
    <row r="669" spans="5:7" x14ac:dyDescent="0.2">
      <c r="E669" s="93" t="str">
        <f>IF(ISBLANK(A669),"",VLOOKUP(A669,'Tabla de equipos'!$B$3:$D$107,3,FALSE))</f>
        <v/>
      </c>
      <c r="G669" s="135" t="str">
        <f t="shared" si="11"/>
        <v/>
      </c>
    </row>
    <row r="670" spans="5:7" x14ac:dyDescent="0.2">
      <c r="E670" s="93" t="str">
        <f>IF(ISBLANK(A670),"",VLOOKUP(A670,'Tabla de equipos'!$B$3:$D$107,3,FALSE))</f>
        <v/>
      </c>
      <c r="G670" s="135" t="str">
        <f t="shared" si="11"/>
        <v/>
      </c>
    </row>
    <row r="671" spans="5:7" x14ac:dyDescent="0.2">
      <c r="E671" s="93" t="str">
        <f>IF(ISBLANK(A671),"",VLOOKUP(A671,'Tabla de equipos'!$B$3:$D$107,3,FALSE))</f>
        <v/>
      </c>
      <c r="G671" s="135" t="str">
        <f t="shared" si="11"/>
        <v/>
      </c>
    </row>
    <row r="672" spans="5:7" x14ac:dyDescent="0.2">
      <c r="E672" s="93" t="str">
        <f>IF(ISBLANK(A672),"",VLOOKUP(A672,'Tabla de equipos'!$B$3:$D$107,3,FALSE))</f>
        <v/>
      </c>
      <c r="G672" s="135" t="str">
        <f t="shared" si="11"/>
        <v/>
      </c>
    </row>
    <row r="673" spans="5:7" x14ac:dyDescent="0.2">
      <c r="E673" s="93" t="str">
        <f>IF(ISBLANK(A673),"",VLOOKUP(A673,'Tabla de equipos'!$B$3:$D$107,3,FALSE))</f>
        <v/>
      </c>
      <c r="G673" s="135" t="str">
        <f t="shared" si="11"/>
        <v/>
      </c>
    </row>
    <row r="674" spans="5:7" x14ac:dyDescent="0.2">
      <c r="E674" s="93" t="str">
        <f>IF(ISBLANK(A674),"",VLOOKUP(A674,'Tabla de equipos'!$B$3:$D$107,3,FALSE))</f>
        <v/>
      </c>
      <c r="G674" s="135" t="str">
        <f t="shared" si="11"/>
        <v/>
      </c>
    </row>
    <row r="675" spans="5:7" x14ac:dyDescent="0.2">
      <c r="E675" s="93" t="str">
        <f>IF(ISBLANK(A675),"",VLOOKUP(A675,'Tabla de equipos'!$B$3:$D$107,3,FALSE))</f>
        <v/>
      </c>
      <c r="G675" s="135" t="str">
        <f t="shared" si="11"/>
        <v/>
      </c>
    </row>
    <row r="676" spans="5:7" x14ac:dyDescent="0.2">
      <c r="E676" s="93" t="str">
        <f>IF(ISBLANK(A676),"",VLOOKUP(A676,'Tabla de equipos'!$B$3:$D$107,3,FALSE))</f>
        <v/>
      </c>
      <c r="G676" s="135" t="str">
        <f t="shared" si="11"/>
        <v/>
      </c>
    </row>
    <row r="677" spans="5:7" x14ac:dyDescent="0.2">
      <c r="E677" s="93" t="str">
        <f>IF(ISBLANK(A677),"",VLOOKUP(A677,'Tabla de equipos'!$B$3:$D$107,3,FALSE))</f>
        <v/>
      </c>
      <c r="G677" s="135" t="str">
        <f t="shared" si="11"/>
        <v/>
      </c>
    </row>
    <row r="678" spans="5:7" x14ac:dyDescent="0.2">
      <c r="E678" s="93" t="str">
        <f>IF(ISBLANK(A678),"",VLOOKUP(A678,'Tabla de equipos'!$B$3:$D$107,3,FALSE))</f>
        <v/>
      </c>
      <c r="G678" s="135" t="str">
        <f t="shared" si="11"/>
        <v/>
      </c>
    </row>
    <row r="679" spans="5:7" x14ac:dyDescent="0.2">
      <c r="E679" s="93" t="str">
        <f>IF(ISBLANK(A679),"",VLOOKUP(A679,'Tabla de equipos'!$B$3:$D$107,3,FALSE))</f>
        <v/>
      </c>
      <c r="G679" s="135" t="str">
        <f t="shared" si="11"/>
        <v/>
      </c>
    </row>
    <row r="680" spans="5:7" x14ac:dyDescent="0.2">
      <c r="E680" s="93" t="str">
        <f>IF(ISBLANK(A680),"",VLOOKUP(A680,'Tabla de equipos'!$B$3:$D$107,3,FALSE))</f>
        <v/>
      </c>
      <c r="G680" s="135" t="str">
        <f t="shared" si="11"/>
        <v/>
      </c>
    </row>
    <row r="681" spans="5:7" x14ac:dyDescent="0.2">
      <c r="E681" s="93" t="str">
        <f>IF(ISBLANK(A681),"",VLOOKUP(A681,'Tabla de equipos'!$B$3:$D$107,3,FALSE))</f>
        <v/>
      </c>
      <c r="G681" s="135" t="str">
        <f t="shared" si="11"/>
        <v/>
      </c>
    </row>
    <row r="682" spans="5:7" x14ac:dyDescent="0.2">
      <c r="E682" s="93" t="str">
        <f>IF(ISBLANK(A682),"",VLOOKUP(A682,'Tabla de equipos'!$B$3:$D$107,3,FALSE))</f>
        <v/>
      </c>
      <c r="G682" s="135" t="str">
        <f t="shared" si="11"/>
        <v/>
      </c>
    </row>
    <row r="683" spans="5:7" x14ac:dyDescent="0.2">
      <c r="E683" s="93" t="str">
        <f>IF(ISBLANK(A683),"",VLOOKUP(A683,'Tabla de equipos'!$B$3:$D$107,3,FALSE))</f>
        <v/>
      </c>
      <c r="G683" s="135" t="str">
        <f t="shared" si="11"/>
        <v/>
      </c>
    </row>
    <row r="684" spans="5:7" x14ac:dyDescent="0.2">
      <c r="E684" s="93" t="str">
        <f>IF(ISBLANK(A684),"",VLOOKUP(A684,'Tabla de equipos'!$B$3:$D$107,3,FALSE))</f>
        <v/>
      </c>
      <c r="G684" s="135" t="str">
        <f t="shared" si="11"/>
        <v/>
      </c>
    </row>
    <row r="685" spans="5:7" x14ac:dyDescent="0.2">
      <c r="E685" s="93" t="str">
        <f>IF(ISBLANK(A685),"",VLOOKUP(A685,'Tabla de equipos'!$B$3:$D$107,3,FALSE))</f>
        <v/>
      </c>
      <c r="G685" s="135" t="str">
        <f t="shared" si="11"/>
        <v/>
      </c>
    </row>
    <row r="686" spans="5:7" x14ac:dyDescent="0.2">
      <c r="E686" s="93" t="str">
        <f>IF(ISBLANK(A686),"",VLOOKUP(A686,'Tabla de equipos'!$B$3:$D$107,3,FALSE))</f>
        <v/>
      </c>
      <c r="G686" s="135" t="str">
        <f t="shared" si="11"/>
        <v/>
      </c>
    </row>
    <row r="687" spans="5:7" x14ac:dyDescent="0.2">
      <c r="E687" s="93" t="str">
        <f>IF(ISBLANK(A687),"",VLOOKUP(A687,'Tabla de equipos'!$B$3:$D$107,3,FALSE))</f>
        <v/>
      </c>
      <c r="G687" s="135" t="str">
        <f t="shared" si="11"/>
        <v/>
      </c>
    </row>
    <row r="688" spans="5:7" x14ac:dyDescent="0.2">
      <c r="E688" s="93" t="str">
        <f>IF(ISBLANK(A688),"",VLOOKUP(A688,'Tabla de equipos'!$B$3:$D$107,3,FALSE))</f>
        <v/>
      </c>
      <c r="G688" s="135" t="str">
        <f t="shared" si="11"/>
        <v/>
      </c>
    </row>
    <row r="689" spans="5:7" x14ac:dyDescent="0.2">
      <c r="E689" s="93" t="str">
        <f>IF(ISBLANK(A689),"",VLOOKUP(A689,'Tabla de equipos'!$B$3:$D$107,3,FALSE))</f>
        <v/>
      </c>
      <c r="G689" s="135" t="str">
        <f t="shared" si="11"/>
        <v/>
      </c>
    </row>
    <row r="690" spans="5:7" x14ac:dyDescent="0.2">
      <c r="E690" s="93" t="str">
        <f>IF(ISBLANK(A690),"",VLOOKUP(A690,'Tabla de equipos'!$B$3:$D$107,3,FALSE))</f>
        <v/>
      </c>
      <c r="G690" s="135" t="str">
        <f t="shared" si="11"/>
        <v/>
      </c>
    </row>
    <row r="691" spans="5:7" x14ac:dyDescent="0.2">
      <c r="E691" s="93" t="str">
        <f>IF(ISBLANK(A691),"",VLOOKUP(A691,'Tabla de equipos'!$B$3:$D$107,3,FALSE))</f>
        <v/>
      </c>
      <c r="G691" s="135" t="str">
        <f t="shared" si="11"/>
        <v/>
      </c>
    </row>
    <row r="692" spans="5:7" x14ac:dyDescent="0.2">
      <c r="E692" s="93" t="str">
        <f>IF(ISBLANK(A692),"",VLOOKUP(A692,'Tabla de equipos'!$B$3:$D$107,3,FALSE))</f>
        <v/>
      </c>
      <c r="G692" s="135" t="str">
        <f t="shared" si="11"/>
        <v/>
      </c>
    </row>
    <row r="693" spans="5:7" x14ac:dyDescent="0.2">
      <c r="E693" s="93" t="str">
        <f>IF(ISBLANK(A693),"",VLOOKUP(A693,'Tabla de equipos'!$B$3:$D$107,3,FALSE))</f>
        <v/>
      </c>
      <c r="G693" s="135" t="str">
        <f t="shared" si="11"/>
        <v/>
      </c>
    </row>
    <row r="694" spans="5:7" x14ac:dyDescent="0.2">
      <c r="E694" s="93" t="str">
        <f>IF(ISBLANK(A694),"",VLOOKUP(A694,'Tabla de equipos'!$B$3:$D$107,3,FALSE))</f>
        <v/>
      </c>
      <c r="G694" s="135" t="str">
        <f t="shared" si="11"/>
        <v/>
      </c>
    </row>
    <row r="695" spans="5:7" x14ac:dyDescent="0.2">
      <c r="E695" s="93" t="str">
        <f>IF(ISBLANK(A695),"",VLOOKUP(A695,'Tabla de equipos'!$B$3:$D$107,3,FALSE))</f>
        <v/>
      </c>
      <c r="G695" s="135" t="str">
        <f t="shared" si="11"/>
        <v/>
      </c>
    </row>
    <row r="696" spans="5:7" x14ac:dyDescent="0.2">
      <c r="E696" s="93" t="str">
        <f>IF(ISBLANK(A696),"",VLOOKUP(A696,'Tabla de equipos'!$B$3:$D$107,3,FALSE))</f>
        <v/>
      </c>
      <c r="G696" s="135" t="str">
        <f t="shared" si="11"/>
        <v/>
      </c>
    </row>
    <row r="697" spans="5:7" x14ac:dyDescent="0.2">
      <c r="E697" s="93" t="str">
        <f>IF(ISBLANK(A697),"",VLOOKUP(A697,'Tabla de equipos'!$B$3:$D$107,3,FALSE))</f>
        <v/>
      </c>
      <c r="G697" s="135" t="str">
        <f t="shared" si="11"/>
        <v/>
      </c>
    </row>
    <row r="698" spans="5:7" x14ac:dyDescent="0.2">
      <c r="E698" s="93" t="str">
        <f>IF(ISBLANK(A698),"",VLOOKUP(A698,'Tabla de equipos'!$B$3:$D$107,3,FALSE))</f>
        <v/>
      </c>
      <c r="G698" s="135" t="str">
        <f t="shared" si="11"/>
        <v/>
      </c>
    </row>
    <row r="699" spans="5:7" x14ac:dyDescent="0.2">
      <c r="E699" s="93" t="str">
        <f>IF(ISBLANK(A699),"",VLOOKUP(A699,'Tabla de equipos'!$B$3:$D$107,3,FALSE))</f>
        <v/>
      </c>
      <c r="G699" s="135" t="str">
        <f t="shared" si="11"/>
        <v/>
      </c>
    </row>
    <row r="700" spans="5:7" x14ac:dyDescent="0.2">
      <c r="E700" s="93" t="str">
        <f>IF(ISBLANK(A700),"",VLOOKUP(A700,'Tabla de equipos'!$B$3:$D$107,3,FALSE))</f>
        <v/>
      </c>
      <c r="G700" s="135" t="str">
        <f t="shared" si="11"/>
        <v/>
      </c>
    </row>
    <row r="701" spans="5:7" x14ac:dyDescent="0.2">
      <c r="E701" s="93" t="str">
        <f>IF(ISBLANK(A701),"",VLOOKUP(A701,'Tabla de equipos'!$B$3:$D$107,3,FALSE))</f>
        <v/>
      </c>
      <c r="G701" s="135" t="str">
        <f t="shared" si="11"/>
        <v/>
      </c>
    </row>
    <row r="702" spans="5:7" x14ac:dyDescent="0.2">
      <c r="E702" s="93" t="str">
        <f>IF(ISBLANK(A702),"",VLOOKUP(A702,'Tabla de equipos'!$B$3:$D$107,3,FALSE))</f>
        <v/>
      </c>
      <c r="G702" s="135" t="str">
        <f t="shared" si="11"/>
        <v/>
      </c>
    </row>
    <row r="703" spans="5:7" x14ac:dyDescent="0.2">
      <c r="E703" s="93" t="str">
        <f>IF(ISBLANK(A703),"",VLOOKUP(A703,'Tabla de equipos'!$B$3:$D$107,3,FALSE))</f>
        <v/>
      </c>
      <c r="G703" s="135" t="str">
        <f t="shared" si="11"/>
        <v/>
      </c>
    </row>
    <row r="704" spans="5:7" x14ac:dyDescent="0.2">
      <c r="E704" s="93" t="str">
        <f>IF(ISBLANK(A704),"",VLOOKUP(A704,'Tabla de equipos'!$B$3:$D$107,3,FALSE))</f>
        <v/>
      </c>
      <c r="G704" s="135" t="str">
        <f t="shared" si="11"/>
        <v/>
      </c>
    </row>
    <row r="705" spans="5:7" x14ac:dyDescent="0.2">
      <c r="E705" s="93" t="str">
        <f>IF(ISBLANK(A705),"",VLOOKUP(A705,'Tabla de equipos'!$B$3:$D$107,3,FALSE))</f>
        <v/>
      </c>
      <c r="G705" s="135" t="str">
        <f t="shared" si="11"/>
        <v/>
      </c>
    </row>
    <row r="706" spans="5:7" x14ac:dyDescent="0.2">
      <c r="E706" s="93" t="str">
        <f>IF(ISBLANK(A706),"",VLOOKUP(A706,'Tabla de equipos'!$B$3:$D$107,3,FALSE))</f>
        <v/>
      </c>
      <c r="G706" s="135" t="str">
        <f t="shared" si="11"/>
        <v/>
      </c>
    </row>
    <row r="707" spans="5:7" x14ac:dyDescent="0.2">
      <c r="E707" s="93" t="str">
        <f>IF(ISBLANK(A707),"",VLOOKUP(A707,'Tabla de equipos'!$B$3:$D$107,3,FALSE))</f>
        <v/>
      </c>
      <c r="G707" s="135" t="str">
        <f t="shared" si="11"/>
        <v/>
      </c>
    </row>
    <row r="708" spans="5:7" x14ac:dyDescent="0.2">
      <c r="E708" s="93" t="str">
        <f>IF(ISBLANK(A708),"",VLOOKUP(A708,'Tabla de equipos'!$B$3:$D$107,3,FALSE))</f>
        <v/>
      </c>
      <c r="G708" s="135" t="str">
        <f t="shared" si="11"/>
        <v/>
      </c>
    </row>
    <row r="709" spans="5:7" x14ac:dyDescent="0.2">
      <c r="E709" s="93" t="str">
        <f>IF(ISBLANK(A709),"",VLOOKUP(A709,'Tabla de equipos'!$B$3:$D$107,3,FALSE))</f>
        <v/>
      </c>
      <c r="G709" s="135" t="str">
        <f t="shared" ref="G709:G772" si="12">IF(AND(F709="",A709=""),"",IF(AND(A709&lt;&gt;"",F709=""),"Falta incluir unidades",IF(AND(A709&lt;&gt;"",F709&gt;0),"","Falta elegir equipo/soporte")))</f>
        <v/>
      </c>
    </row>
    <row r="710" spans="5:7" x14ac:dyDescent="0.2">
      <c r="E710" s="93" t="str">
        <f>IF(ISBLANK(A710),"",VLOOKUP(A710,'Tabla de equipos'!$B$3:$D$107,3,FALSE))</f>
        <v/>
      </c>
      <c r="G710" s="135" t="str">
        <f t="shared" si="12"/>
        <v/>
      </c>
    </row>
    <row r="711" spans="5:7" x14ac:dyDescent="0.2">
      <c r="E711" s="93" t="str">
        <f>IF(ISBLANK(A711),"",VLOOKUP(A711,'Tabla de equipos'!$B$3:$D$107,3,FALSE))</f>
        <v/>
      </c>
      <c r="G711" s="135" t="str">
        <f t="shared" si="12"/>
        <v/>
      </c>
    </row>
    <row r="712" spans="5:7" x14ac:dyDescent="0.2">
      <c r="E712" s="93" t="str">
        <f>IF(ISBLANK(A712),"",VLOOKUP(A712,'Tabla de equipos'!$B$3:$D$107,3,FALSE))</f>
        <v/>
      </c>
      <c r="G712" s="135" t="str">
        <f t="shared" si="12"/>
        <v/>
      </c>
    </row>
    <row r="713" spans="5:7" x14ac:dyDescent="0.2">
      <c r="E713" s="93" t="str">
        <f>IF(ISBLANK(A713),"",VLOOKUP(A713,'Tabla de equipos'!$B$3:$D$107,3,FALSE))</f>
        <v/>
      </c>
      <c r="G713" s="135" t="str">
        <f t="shared" si="12"/>
        <v/>
      </c>
    </row>
    <row r="714" spans="5:7" x14ac:dyDescent="0.2">
      <c r="E714" s="93" t="str">
        <f>IF(ISBLANK(A714),"",VLOOKUP(A714,'Tabla de equipos'!$B$3:$D$107,3,FALSE))</f>
        <v/>
      </c>
      <c r="G714" s="135" t="str">
        <f t="shared" si="12"/>
        <v/>
      </c>
    </row>
    <row r="715" spans="5:7" x14ac:dyDescent="0.2">
      <c r="E715" s="93" t="str">
        <f>IF(ISBLANK(A715),"",VLOOKUP(A715,'Tabla de equipos'!$B$3:$D$107,3,FALSE))</f>
        <v/>
      </c>
      <c r="G715" s="135" t="str">
        <f t="shared" si="12"/>
        <v/>
      </c>
    </row>
    <row r="716" spans="5:7" x14ac:dyDescent="0.2">
      <c r="E716" s="93" t="str">
        <f>IF(ISBLANK(A716),"",VLOOKUP(A716,'Tabla de equipos'!$B$3:$D$107,3,FALSE))</f>
        <v/>
      </c>
      <c r="G716" s="135" t="str">
        <f t="shared" si="12"/>
        <v/>
      </c>
    </row>
    <row r="717" spans="5:7" x14ac:dyDescent="0.2">
      <c r="E717" s="93" t="str">
        <f>IF(ISBLANK(A717),"",VLOOKUP(A717,'Tabla de equipos'!$B$3:$D$107,3,FALSE))</f>
        <v/>
      </c>
      <c r="G717" s="135" t="str">
        <f t="shared" si="12"/>
        <v/>
      </c>
    </row>
    <row r="718" spans="5:7" x14ac:dyDescent="0.2">
      <c r="E718" s="93" t="str">
        <f>IF(ISBLANK(A718),"",VLOOKUP(A718,'Tabla de equipos'!$B$3:$D$107,3,FALSE))</f>
        <v/>
      </c>
      <c r="G718" s="135" t="str">
        <f t="shared" si="12"/>
        <v/>
      </c>
    </row>
    <row r="719" spans="5:7" x14ac:dyDescent="0.2">
      <c r="E719" s="93" t="str">
        <f>IF(ISBLANK(A719),"",VLOOKUP(A719,'Tabla de equipos'!$B$3:$D$107,3,FALSE))</f>
        <v/>
      </c>
      <c r="G719" s="135" t="str">
        <f t="shared" si="12"/>
        <v/>
      </c>
    </row>
    <row r="720" spans="5:7" x14ac:dyDescent="0.2">
      <c r="E720" s="93" t="str">
        <f>IF(ISBLANK(A720),"",VLOOKUP(A720,'Tabla de equipos'!$B$3:$D$107,3,FALSE))</f>
        <v/>
      </c>
      <c r="G720" s="135" t="str">
        <f t="shared" si="12"/>
        <v/>
      </c>
    </row>
    <row r="721" spans="5:7" x14ac:dyDescent="0.2">
      <c r="E721" s="93" t="str">
        <f>IF(ISBLANK(A721),"",VLOOKUP(A721,'Tabla de equipos'!$B$3:$D$107,3,FALSE))</f>
        <v/>
      </c>
      <c r="G721" s="135" t="str">
        <f t="shared" si="12"/>
        <v/>
      </c>
    </row>
    <row r="722" spans="5:7" x14ac:dyDescent="0.2">
      <c r="E722" s="93" t="str">
        <f>IF(ISBLANK(A722),"",VLOOKUP(A722,'Tabla de equipos'!$B$3:$D$107,3,FALSE))</f>
        <v/>
      </c>
      <c r="G722" s="135" t="str">
        <f t="shared" si="12"/>
        <v/>
      </c>
    </row>
    <row r="723" spans="5:7" x14ac:dyDescent="0.2">
      <c r="E723" s="93" t="str">
        <f>IF(ISBLANK(A723),"",VLOOKUP(A723,'Tabla de equipos'!$B$3:$D$107,3,FALSE))</f>
        <v/>
      </c>
      <c r="G723" s="135" t="str">
        <f t="shared" si="12"/>
        <v/>
      </c>
    </row>
    <row r="724" spans="5:7" x14ac:dyDescent="0.2">
      <c r="E724" s="93" t="str">
        <f>IF(ISBLANK(A724),"",VLOOKUP(A724,'Tabla de equipos'!$B$3:$D$107,3,FALSE))</f>
        <v/>
      </c>
      <c r="G724" s="135" t="str">
        <f t="shared" si="12"/>
        <v/>
      </c>
    </row>
    <row r="725" spans="5:7" x14ac:dyDescent="0.2">
      <c r="E725" s="93" t="str">
        <f>IF(ISBLANK(A725),"",VLOOKUP(A725,'Tabla de equipos'!$B$3:$D$107,3,FALSE))</f>
        <v/>
      </c>
      <c r="G725" s="135" t="str">
        <f t="shared" si="12"/>
        <v/>
      </c>
    </row>
    <row r="726" spans="5:7" x14ac:dyDescent="0.2">
      <c r="E726" s="93" t="str">
        <f>IF(ISBLANK(A726),"",VLOOKUP(A726,'Tabla de equipos'!$B$3:$D$107,3,FALSE))</f>
        <v/>
      </c>
      <c r="G726" s="135" t="str">
        <f t="shared" si="12"/>
        <v/>
      </c>
    </row>
    <row r="727" spans="5:7" x14ac:dyDescent="0.2">
      <c r="E727" s="93" t="str">
        <f>IF(ISBLANK(A727),"",VLOOKUP(A727,'Tabla de equipos'!$B$3:$D$107,3,FALSE))</f>
        <v/>
      </c>
      <c r="G727" s="135" t="str">
        <f t="shared" si="12"/>
        <v/>
      </c>
    </row>
    <row r="728" spans="5:7" x14ac:dyDescent="0.2">
      <c r="E728" s="93" t="str">
        <f>IF(ISBLANK(A728),"",VLOOKUP(A728,'Tabla de equipos'!$B$3:$D$107,3,FALSE))</f>
        <v/>
      </c>
      <c r="G728" s="135" t="str">
        <f t="shared" si="12"/>
        <v/>
      </c>
    </row>
    <row r="729" spans="5:7" x14ac:dyDescent="0.2">
      <c r="E729" s="93" t="str">
        <f>IF(ISBLANK(A729),"",VLOOKUP(A729,'Tabla de equipos'!$B$3:$D$107,3,FALSE))</f>
        <v/>
      </c>
      <c r="G729" s="135" t="str">
        <f t="shared" si="12"/>
        <v/>
      </c>
    </row>
    <row r="730" spans="5:7" x14ac:dyDescent="0.2">
      <c r="E730" s="93" t="str">
        <f>IF(ISBLANK(A730),"",VLOOKUP(A730,'Tabla de equipos'!$B$3:$D$107,3,FALSE))</f>
        <v/>
      </c>
      <c r="G730" s="135" t="str">
        <f t="shared" si="12"/>
        <v/>
      </c>
    </row>
    <row r="731" spans="5:7" x14ac:dyDescent="0.2">
      <c r="E731" s="93" t="str">
        <f>IF(ISBLANK(A731),"",VLOOKUP(A731,'Tabla de equipos'!$B$3:$D$107,3,FALSE))</f>
        <v/>
      </c>
      <c r="G731" s="135" t="str">
        <f t="shared" si="12"/>
        <v/>
      </c>
    </row>
    <row r="732" spans="5:7" x14ac:dyDescent="0.2">
      <c r="E732" s="93" t="str">
        <f>IF(ISBLANK(A732),"",VLOOKUP(A732,'Tabla de equipos'!$B$3:$D$107,3,FALSE))</f>
        <v/>
      </c>
      <c r="G732" s="135" t="str">
        <f t="shared" si="12"/>
        <v/>
      </c>
    </row>
    <row r="733" spans="5:7" x14ac:dyDescent="0.2">
      <c r="E733" s="93" t="str">
        <f>IF(ISBLANK(A733),"",VLOOKUP(A733,'Tabla de equipos'!$B$3:$D$107,3,FALSE))</f>
        <v/>
      </c>
      <c r="G733" s="135" t="str">
        <f t="shared" si="12"/>
        <v/>
      </c>
    </row>
    <row r="734" spans="5:7" x14ac:dyDescent="0.2">
      <c r="E734" s="93" t="str">
        <f>IF(ISBLANK(A734),"",VLOOKUP(A734,'Tabla de equipos'!$B$3:$D$107,3,FALSE))</f>
        <v/>
      </c>
      <c r="G734" s="135" t="str">
        <f t="shared" si="12"/>
        <v/>
      </c>
    </row>
    <row r="735" spans="5:7" x14ac:dyDescent="0.2">
      <c r="E735" s="93" t="str">
        <f>IF(ISBLANK(A735),"",VLOOKUP(A735,'Tabla de equipos'!$B$3:$D$107,3,FALSE))</f>
        <v/>
      </c>
      <c r="G735" s="135" t="str">
        <f t="shared" si="12"/>
        <v/>
      </c>
    </row>
    <row r="736" spans="5:7" x14ac:dyDescent="0.2">
      <c r="E736" s="93" t="str">
        <f>IF(ISBLANK(A736),"",VLOOKUP(A736,'Tabla de equipos'!$B$3:$D$107,3,FALSE))</f>
        <v/>
      </c>
      <c r="G736" s="135" t="str">
        <f t="shared" si="12"/>
        <v/>
      </c>
    </row>
    <row r="737" spans="5:7" x14ac:dyDescent="0.2">
      <c r="E737" s="93" t="str">
        <f>IF(ISBLANK(A737),"",VLOOKUP(A737,'Tabla de equipos'!$B$3:$D$107,3,FALSE))</f>
        <v/>
      </c>
      <c r="G737" s="135" t="str">
        <f t="shared" si="12"/>
        <v/>
      </c>
    </row>
    <row r="738" spans="5:7" x14ac:dyDescent="0.2">
      <c r="E738" s="93" t="str">
        <f>IF(ISBLANK(A738),"",VLOOKUP(A738,'Tabla de equipos'!$B$3:$D$107,3,FALSE))</f>
        <v/>
      </c>
      <c r="G738" s="135" t="str">
        <f t="shared" si="12"/>
        <v/>
      </c>
    </row>
    <row r="739" spans="5:7" x14ac:dyDescent="0.2">
      <c r="E739" s="93" t="str">
        <f>IF(ISBLANK(A739),"",VLOOKUP(A739,'Tabla de equipos'!$B$3:$D$107,3,FALSE))</f>
        <v/>
      </c>
      <c r="G739" s="135" t="str">
        <f t="shared" si="12"/>
        <v/>
      </c>
    </row>
    <row r="740" spans="5:7" x14ac:dyDescent="0.2">
      <c r="E740" s="93" t="str">
        <f>IF(ISBLANK(A740),"",VLOOKUP(A740,'Tabla de equipos'!$B$3:$D$107,3,FALSE))</f>
        <v/>
      </c>
      <c r="G740" s="135" t="str">
        <f t="shared" si="12"/>
        <v/>
      </c>
    </row>
    <row r="741" spans="5:7" x14ac:dyDescent="0.2">
      <c r="E741" s="93" t="str">
        <f>IF(ISBLANK(A741),"",VLOOKUP(A741,'Tabla de equipos'!$B$3:$D$107,3,FALSE))</f>
        <v/>
      </c>
      <c r="G741" s="135" t="str">
        <f t="shared" si="12"/>
        <v/>
      </c>
    </row>
    <row r="742" spans="5:7" x14ac:dyDescent="0.2">
      <c r="E742" s="93" t="str">
        <f>IF(ISBLANK(A742),"",VLOOKUP(A742,'Tabla de equipos'!$B$3:$D$107,3,FALSE))</f>
        <v/>
      </c>
      <c r="G742" s="135" t="str">
        <f t="shared" si="12"/>
        <v/>
      </c>
    </row>
    <row r="743" spans="5:7" x14ac:dyDescent="0.2">
      <c r="E743" s="93" t="str">
        <f>IF(ISBLANK(A743),"",VLOOKUP(A743,'Tabla de equipos'!$B$3:$D$107,3,FALSE))</f>
        <v/>
      </c>
      <c r="G743" s="135" t="str">
        <f t="shared" si="12"/>
        <v/>
      </c>
    </row>
    <row r="744" spans="5:7" x14ac:dyDescent="0.2">
      <c r="E744" s="93" t="str">
        <f>IF(ISBLANK(A744),"",VLOOKUP(A744,'Tabla de equipos'!$B$3:$D$107,3,FALSE))</f>
        <v/>
      </c>
      <c r="G744" s="135" t="str">
        <f t="shared" si="12"/>
        <v/>
      </c>
    </row>
    <row r="745" spans="5:7" x14ac:dyDescent="0.2">
      <c r="E745" s="93" t="str">
        <f>IF(ISBLANK(A745),"",VLOOKUP(A745,'Tabla de equipos'!$B$3:$D$107,3,FALSE))</f>
        <v/>
      </c>
      <c r="G745" s="135" t="str">
        <f t="shared" si="12"/>
        <v/>
      </c>
    </row>
    <row r="746" spans="5:7" x14ac:dyDescent="0.2">
      <c r="E746" s="93" t="str">
        <f>IF(ISBLANK(A746),"",VLOOKUP(A746,'Tabla de equipos'!$B$3:$D$107,3,FALSE))</f>
        <v/>
      </c>
      <c r="G746" s="135" t="str">
        <f t="shared" si="12"/>
        <v/>
      </c>
    </row>
    <row r="747" spans="5:7" x14ac:dyDescent="0.2">
      <c r="E747" s="93" t="str">
        <f>IF(ISBLANK(A747),"",VLOOKUP(A747,'Tabla de equipos'!$B$3:$D$107,3,FALSE))</f>
        <v/>
      </c>
      <c r="G747" s="135" t="str">
        <f t="shared" si="12"/>
        <v/>
      </c>
    </row>
    <row r="748" spans="5:7" x14ac:dyDescent="0.2">
      <c r="E748" s="93" t="str">
        <f>IF(ISBLANK(A748),"",VLOOKUP(A748,'Tabla de equipos'!$B$3:$D$107,3,FALSE))</f>
        <v/>
      </c>
      <c r="G748" s="135" t="str">
        <f t="shared" si="12"/>
        <v/>
      </c>
    </row>
    <row r="749" spans="5:7" x14ac:dyDescent="0.2">
      <c r="E749" s="93" t="str">
        <f>IF(ISBLANK(A749),"",VLOOKUP(A749,'Tabla de equipos'!$B$3:$D$107,3,FALSE))</f>
        <v/>
      </c>
      <c r="G749" s="135" t="str">
        <f t="shared" si="12"/>
        <v/>
      </c>
    </row>
    <row r="750" spans="5:7" x14ac:dyDescent="0.2">
      <c r="E750" s="93" t="str">
        <f>IF(ISBLANK(A750),"",VLOOKUP(A750,'Tabla de equipos'!$B$3:$D$107,3,FALSE))</f>
        <v/>
      </c>
      <c r="G750" s="135" t="str">
        <f t="shared" si="12"/>
        <v/>
      </c>
    </row>
    <row r="751" spans="5:7" x14ac:dyDescent="0.2">
      <c r="E751" s="93" t="str">
        <f>IF(ISBLANK(A751),"",VLOOKUP(A751,'Tabla de equipos'!$B$3:$D$107,3,FALSE))</f>
        <v/>
      </c>
      <c r="G751" s="135" t="str">
        <f t="shared" si="12"/>
        <v/>
      </c>
    </row>
    <row r="752" spans="5:7" x14ac:dyDescent="0.2">
      <c r="E752" s="93" t="str">
        <f>IF(ISBLANK(A752),"",VLOOKUP(A752,'Tabla de equipos'!$B$3:$D$107,3,FALSE))</f>
        <v/>
      </c>
      <c r="G752" s="135" t="str">
        <f t="shared" si="12"/>
        <v/>
      </c>
    </row>
    <row r="753" spans="5:7" x14ac:dyDescent="0.2">
      <c r="E753" s="93" t="str">
        <f>IF(ISBLANK(A753),"",VLOOKUP(A753,'Tabla de equipos'!$B$3:$D$107,3,FALSE))</f>
        <v/>
      </c>
      <c r="G753" s="135" t="str">
        <f t="shared" si="12"/>
        <v/>
      </c>
    </row>
    <row r="754" spans="5:7" x14ac:dyDescent="0.2">
      <c r="E754" s="93" t="str">
        <f>IF(ISBLANK(A754),"",VLOOKUP(A754,'Tabla de equipos'!$B$3:$D$107,3,FALSE))</f>
        <v/>
      </c>
      <c r="G754" s="135" t="str">
        <f t="shared" si="12"/>
        <v/>
      </c>
    </row>
    <row r="755" spans="5:7" x14ac:dyDescent="0.2">
      <c r="E755" s="93" t="str">
        <f>IF(ISBLANK(A755),"",VLOOKUP(A755,'Tabla de equipos'!$B$3:$D$107,3,FALSE))</f>
        <v/>
      </c>
      <c r="G755" s="135" t="str">
        <f t="shared" si="12"/>
        <v/>
      </c>
    </row>
    <row r="756" spans="5:7" x14ac:dyDescent="0.2">
      <c r="E756" s="93" t="str">
        <f>IF(ISBLANK(A756),"",VLOOKUP(A756,'Tabla de equipos'!$B$3:$D$107,3,FALSE))</f>
        <v/>
      </c>
      <c r="G756" s="135" t="str">
        <f t="shared" si="12"/>
        <v/>
      </c>
    </row>
    <row r="757" spans="5:7" x14ac:dyDescent="0.2">
      <c r="E757" s="93" t="str">
        <f>IF(ISBLANK(A757),"",VLOOKUP(A757,'Tabla de equipos'!$B$3:$D$107,3,FALSE))</f>
        <v/>
      </c>
      <c r="G757" s="135" t="str">
        <f t="shared" si="12"/>
        <v/>
      </c>
    </row>
    <row r="758" spans="5:7" x14ac:dyDescent="0.2">
      <c r="E758" s="93" t="str">
        <f>IF(ISBLANK(A758),"",VLOOKUP(A758,'Tabla de equipos'!$B$3:$D$107,3,FALSE))</f>
        <v/>
      </c>
      <c r="G758" s="135" t="str">
        <f t="shared" si="12"/>
        <v/>
      </c>
    </row>
    <row r="759" spans="5:7" x14ac:dyDescent="0.2">
      <c r="E759" s="93" t="str">
        <f>IF(ISBLANK(A759),"",VLOOKUP(A759,'Tabla de equipos'!$B$3:$D$107,3,FALSE))</f>
        <v/>
      </c>
      <c r="G759" s="135" t="str">
        <f t="shared" si="12"/>
        <v/>
      </c>
    </row>
    <row r="760" spans="5:7" x14ac:dyDescent="0.2">
      <c r="E760" s="93" t="str">
        <f>IF(ISBLANK(A760),"",VLOOKUP(A760,'Tabla de equipos'!$B$3:$D$107,3,FALSE))</f>
        <v/>
      </c>
      <c r="G760" s="135" t="str">
        <f t="shared" si="12"/>
        <v/>
      </c>
    </row>
    <row r="761" spans="5:7" x14ac:dyDescent="0.2">
      <c r="E761" s="93" t="str">
        <f>IF(ISBLANK(A761),"",VLOOKUP(A761,'Tabla de equipos'!$B$3:$D$107,3,FALSE))</f>
        <v/>
      </c>
      <c r="G761" s="135" t="str">
        <f t="shared" si="12"/>
        <v/>
      </c>
    </row>
    <row r="762" spans="5:7" x14ac:dyDescent="0.2">
      <c r="E762" s="93" t="str">
        <f>IF(ISBLANK(A762),"",VLOOKUP(A762,'Tabla de equipos'!$B$3:$D$107,3,FALSE))</f>
        <v/>
      </c>
      <c r="G762" s="135" t="str">
        <f t="shared" si="12"/>
        <v/>
      </c>
    </row>
    <row r="763" spans="5:7" x14ac:dyDescent="0.2">
      <c r="E763" s="93" t="str">
        <f>IF(ISBLANK(A763),"",VLOOKUP(A763,'Tabla de equipos'!$B$3:$D$107,3,FALSE))</f>
        <v/>
      </c>
      <c r="G763" s="135" t="str">
        <f t="shared" si="12"/>
        <v/>
      </c>
    </row>
    <row r="764" spans="5:7" x14ac:dyDescent="0.2">
      <c r="E764" s="93" t="str">
        <f>IF(ISBLANK(A764),"",VLOOKUP(A764,'Tabla de equipos'!$B$3:$D$107,3,FALSE))</f>
        <v/>
      </c>
      <c r="G764" s="135" t="str">
        <f t="shared" si="12"/>
        <v/>
      </c>
    </row>
    <row r="765" spans="5:7" x14ac:dyDescent="0.2">
      <c r="E765" s="93" t="str">
        <f>IF(ISBLANK(A765),"",VLOOKUP(A765,'Tabla de equipos'!$B$3:$D$107,3,FALSE))</f>
        <v/>
      </c>
      <c r="G765" s="135" t="str">
        <f t="shared" si="12"/>
        <v/>
      </c>
    </row>
    <row r="766" spans="5:7" x14ac:dyDescent="0.2">
      <c r="E766" s="93" t="str">
        <f>IF(ISBLANK(A766),"",VLOOKUP(A766,'Tabla de equipos'!$B$3:$D$107,3,FALSE))</f>
        <v/>
      </c>
      <c r="G766" s="135" t="str">
        <f t="shared" si="12"/>
        <v/>
      </c>
    </row>
    <row r="767" spans="5:7" x14ac:dyDescent="0.2">
      <c r="E767" s="93" t="str">
        <f>IF(ISBLANK(A767),"",VLOOKUP(A767,'Tabla de equipos'!$B$3:$D$107,3,FALSE))</f>
        <v/>
      </c>
      <c r="G767" s="135" t="str">
        <f t="shared" si="12"/>
        <v/>
      </c>
    </row>
    <row r="768" spans="5:7" x14ac:dyDescent="0.2">
      <c r="E768" s="93" t="str">
        <f>IF(ISBLANK(A768),"",VLOOKUP(A768,'Tabla de equipos'!$B$3:$D$107,3,FALSE))</f>
        <v/>
      </c>
      <c r="G768" s="135" t="str">
        <f t="shared" si="12"/>
        <v/>
      </c>
    </row>
    <row r="769" spans="5:7" x14ac:dyDescent="0.2">
      <c r="E769" s="93" t="str">
        <f>IF(ISBLANK(A769),"",VLOOKUP(A769,'Tabla de equipos'!$B$3:$D$107,3,FALSE))</f>
        <v/>
      </c>
      <c r="G769" s="135" t="str">
        <f t="shared" si="12"/>
        <v/>
      </c>
    </row>
    <row r="770" spans="5:7" x14ac:dyDescent="0.2">
      <c r="E770" s="93" t="str">
        <f>IF(ISBLANK(A770),"",VLOOKUP(A770,'Tabla de equipos'!$B$3:$D$107,3,FALSE))</f>
        <v/>
      </c>
      <c r="G770" s="135" t="str">
        <f t="shared" si="12"/>
        <v/>
      </c>
    </row>
    <row r="771" spans="5:7" x14ac:dyDescent="0.2">
      <c r="E771" s="93" t="str">
        <f>IF(ISBLANK(A771),"",VLOOKUP(A771,'Tabla de equipos'!$B$3:$D$107,3,FALSE))</f>
        <v/>
      </c>
      <c r="G771" s="135" t="str">
        <f t="shared" si="12"/>
        <v/>
      </c>
    </row>
    <row r="772" spans="5:7" x14ac:dyDescent="0.2">
      <c r="E772" s="93" t="str">
        <f>IF(ISBLANK(A772),"",VLOOKUP(A772,'Tabla de equipos'!$B$3:$D$107,3,FALSE))</f>
        <v/>
      </c>
      <c r="G772" s="135" t="str">
        <f t="shared" si="12"/>
        <v/>
      </c>
    </row>
    <row r="773" spans="5:7" x14ac:dyDescent="0.2">
      <c r="E773" s="93" t="str">
        <f>IF(ISBLANK(A773),"",VLOOKUP(A773,'Tabla de equipos'!$B$3:$D$107,3,FALSE))</f>
        <v/>
      </c>
      <c r="G773" s="135" t="str">
        <f t="shared" ref="G773:G836" si="13">IF(AND(F773="",A773=""),"",IF(AND(A773&lt;&gt;"",F773=""),"Falta incluir unidades",IF(AND(A773&lt;&gt;"",F773&gt;0),"","Falta elegir equipo/soporte")))</f>
        <v/>
      </c>
    </row>
    <row r="774" spans="5:7" x14ac:dyDescent="0.2">
      <c r="E774" s="93" t="str">
        <f>IF(ISBLANK(A774),"",VLOOKUP(A774,'Tabla de equipos'!$B$3:$D$107,3,FALSE))</f>
        <v/>
      </c>
      <c r="G774" s="135" t="str">
        <f t="shared" si="13"/>
        <v/>
      </c>
    </row>
    <row r="775" spans="5:7" x14ac:dyDescent="0.2">
      <c r="E775" s="93" t="str">
        <f>IF(ISBLANK(A775),"",VLOOKUP(A775,'Tabla de equipos'!$B$3:$D$107,3,FALSE))</f>
        <v/>
      </c>
      <c r="G775" s="135" t="str">
        <f t="shared" si="13"/>
        <v/>
      </c>
    </row>
    <row r="776" spans="5:7" x14ac:dyDescent="0.2">
      <c r="E776" s="93" t="str">
        <f>IF(ISBLANK(A776),"",VLOOKUP(A776,'Tabla de equipos'!$B$3:$D$107,3,FALSE))</f>
        <v/>
      </c>
      <c r="G776" s="135" t="str">
        <f t="shared" si="13"/>
        <v/>
      </c>
    </row>
    <row r="777" spans="5:7" x14ac:dyDescent="0.2">
      <c r="E777" s="93" t="str">
        <f>IF(ISBLANK(A777),"",VLOOKUP(A777,'Tabla de equipos'!$B$3:$D$107,3,FALSE))</f>
        <v/>
      </c>
      <c r="G777" s="135" t="str">
        <f t="shared" si="13"/>
        <v/>
      </c>
    </row>
    <row r="778" spans="5:7" x14ac:dyDescent="0.2">
      <c r="E778" s="93" t="str">
        <f>IF(ISBLANK(A778),"",VLOOKUP(A778,'Tabla de equipos'!$B$3:$D$107,3,FALSE))</f>
        <v/>
      </c>
      <c r="G778" s="135" t="str">
        <f t="shared" si="13"/>
        <v/>
      </c>
    </row>
    <row r="779" spans="5:7" x14ac:dyDescent="0.2">
      <c r="E779" s="93" t="str">
        <f>IF(ISBLANK(A779),"",VLOOKUP(A779,'Tabla de equipos'!$B$3:$D$107,3,FALSE))</f>
        <v/>
      </c>
      <c r="G779" s="135" t="str">
        <f t="shared" si="13"/>
        <v/>
      </c>
    </row>
    <row r="780" spans="5:7" x14ac:dyDescent="0.2">
      <c r="E780" s="93" t="str">
        <f>IF(ISBLANK(A780),"",VLOOKUP(A780,'Tabla de equipos'!$B$3:$D$107,3,FALSE))</f>
        <v/>
      </c>
      <c r="G780" s="135" t="str">
        <f t="shared" si="13"/>
        <v/>
      </c>
    </row>
    <row r="781" spans="5:7" x14ac:dyDescent="0.2">
      <c r="E781" s="93" t="str">
        <f>IF(ISBLANK(A781),"",VLOOKUP(A781,'Tabla de equipos'!$B$3:$D$107,3,FALSE))</f>
        <v/>
      </c>
      <c r="G781" s="135" t="str">
        <f t="shared" si="13"/>
        <v/>
      </c>
    </row>
    <row r="782" spans="5:7" x14ac:dyDescent="0.2">
      <c r="E782" s="93" t="str">
        <f>IF(ISBLANK(A782),"",VLOOKUP(A782,'Tabla de equipos'!$B$3:$D$107,3,FALSE))</f>
        <v/>
      </c>
      <c r="G782" s="135" t="str">
        <f t="shared" si="13"/>
        <v/>
      </c>
    </row>
    <row r="783" spans="5:7" x14ac:dyDescent="0.2">
      <c r="E783" s="93" t="str">
        <f>IF(ISBLANK(A783),"",VLOOKUP(A783,'Tabla de equipos'!$B$3:$D$107,3,FALSE))</f>
        <v/>
      </c>
      <c r="G783" s="135" t="str">
        <f t="shared" si="13"/>
        <v/>
      </c>
    </row>
    <row r="784" spans="5:7" x14ac:dyDescent="0.2">
      <c r="E784" s="93" t="str">
        <f>IF(ISBLANK(A784),"",VLOOKUP(A784,'Tabla de equipos'!$B$3:$D$107,3,FALSE))</f>
        <v/>
      </c>
      <c r="G784" s="135" t="str">
        <f t="shared" si="13"/>
        <v/>
      </c>
    </row>
    <row r="785" spans="5:7" x14ac:dyDescent="0.2">
      <c r="E785" s="93" t="str">
        <f>IF(ISBLANK(A785),"",VLOOKUP(A785,'Tabla de equipos'!$B$3:$D$107,3,FALSE))</f>
        <v/>
      </c>
      <c r="G785" s="135" t="str">
        <f t="shared" si="13"/>
        <v/>
      </c>
    </row>
    <row r="786" spans="5:7" x14ac:dyDescent="0.2">
      <c r="E786" s="93" t="str">
        <f>IF(ISBLANK(A786),"",VLOOKUP(A786,'Tabla de equipos'!$B$3:$D$107,3,FALSE))</f>
        <v/>
      </c>
      <c r="G786" s="135" t="str">
        <f t="shared" si="13"/>
        <v/>
      </c>
    </row>
    <row r="787" spans="5:7" x14ac:dyDescent="0.2">
      <c r="E787" s="93" t="str">
        <f>IF(ISBLANK(A787),"",VLOOKUP(A787,'Tabla de equipos'!$B$3:$D$107,3,FALSE))</f>
        <v/>
      </c>
      <c r="G787" s="135" t="str">
        <f t="shared" si="13"/>
        <v/>
      </c>
    </row>
    <row r="788" spans="5:7" x14ac:dyDescent="0.2">
      <c r="E788" s="93" t="str">
        <f>IF(ISBLANK(A788),"",VLOOKUP(A788,'Tabla de equipos'!$B$3:$D$107,3,FALSE))</f>
        <v/>
      </c>
      <c r="G788" s="135" t="str">
        <f t="shared" si="13"/>
        <v/>
      </c>
    </row>
    <row r="789" spans="5:7" x14ac:dyDescent="0.2">
      <c r="E789" s="93" t="str">
        <f>IF(ISBLANK(A789),"",VLOOKUP(A789,'Tabla de equipos'!$B$3:$D$107,3,FALSE))</f>
        <v/>
      </c>
      <c r="G789" s="135" t="str">
        <f t="shared" si="13"/>
        <v/>
      </c>
    </row>
    <row r="790" spans="5:7" x14ac:dyDescent="0.2">
      <c r="E790" s="93" t="str">
        <f>IF(ISBLANK(A790),"",VLOOKUP(A790,'Tabla de equipos'!$B$3:$D$107,3,FALSE))</f>
        <v/>
      </c>
      <c r="G790" s="135" t="str">
        <f t="shared" si="13"/>
        <v/>
      </c>
    </row>
    <row r="791" spans="5:7" x14ac:dyDescent="0.2">
      <c r="E791" s="93" t="str">
        <f>IF(ISBLANK(A791),"",VLOOKUP(A791,'Tabla de equipos'!$B$3:$D$107,3,FALSE))</f>
        <v/>
      </c>
      <c r="G791" s="135" t="str">
        <f t="shared" si="13"/>
        <v/>
      </c>
    </row>
    <row r="792" spans="5:7" x14ac:dyDescent="0.2">
      <c r="E792" s="93" t="str">
        <f>IF(ISBLANK(A792),"",VLOOKUP(A792,'Tabla de equipos'!$B$3:$D$107,3,FALSE))</f>
        <v/>
      </c>
      <c r="G792" s="135" t="str">
        <f t="shared" si="13"/>
        <v/>
      </c>
    </row>
    <row r="793" spans="5:7" x14ac:dyDescent="0.2">
      <c r="E793" s="93" t="str">
        <f>IF(ISBLANK(A793),"",VLOOKUP(A793,'Tabla de equipos'!$B$3:$D$107,3,FALSE))</f>
        <v/>
      </c>
      <c r="G793" s="135" t="str">
        <f t="shared" si="13"/>
        <v/>
      </c>
    </row>
    <row r="794" spans="5:7" x14ac:dyDescent="0.2">
      <c r="E794" s="93" t="str">
        <f>IF(ISBLANK(A794),"",VLOOKUP(A794,'Tabla de equipos'!$B$3:$D$107,3,FALSE))</f>
        <v/>
      </c>
      <c r="G794" s="135" t="str">
        <f t="shared" si="13"/>
        <v/>
      </c>
    </row>
    <row r="795" spans="5:7" x14ac:dyDescent="0.2">
      <c r="E795" s="93" t="str">
        <f>IF(ISBLANK(A795),"",VLOOKUP(A795,'Tabla de equipos'!$B$3:$D$107,3,FALSE))</f>
        <v/>
      </c>
      <c r="G795" s="135" t="str">
        <f t="shared" si="13"/>
        <v/>
      </c>
    </row>
    <row r="796" spans="5:7" x14ac:dyDescent="0.2">
      <c r="E796" s="93" t="str">
        <f>IF(ISBLANK(A796),"",VLOOKUP(A796,'Tabla de equipos'!$B$3:$D$107,3,FALSE))</f>
        <v/>
      </c>
      <c r="G796" s="135" t="str">
        <f t="shared" si="13"/>
        <v/>
      </c>
    </row>
    <row r="797" spans="5:7" x14ac:dyDescent="0.2">
      <c r="E797" s="93" t="str">
        <f>IF(ISBLANK(A797),"",VLOOKUP(A797,'Tabla de equipos'!$B$3:$D$107,3,FALSE))</f>
        <v/>
      </c>
      <c r="G797" s="135" t="str">
        <f t="shared" si="13"/>
        <v/>
      </c>
    </row>
    <row r="798" spans="5:7" x14ac:dyDescent="0.2">
      <c r="E798" s="93" t="str">
        <f>IF(ISBLANK(A798),"",VLOOKUP(A798,'Tabla de equipos'!$B$3:$D$107,3,FALSE))</f>
        <v/>
      </c>
      <c r="G798" s="135" t="str">
        <f t="shared" si="13"/>
        <v/>
      </c>
    </row>
    <row r="799" spans="5:7" x14ac:dyDescent="0.2">
      <c r="E799" s="93" t="str">
        <f>IF(ISBLANK(A799),"",VLOOKUP(A799,'Tabla de equipos'!$B$3:$D$107,3,FALSE))</f>
        <v/>
      </c>
      <c r="G799" s="135" t="str">
        <f t="shared" si="13"/>
        <v/>
      </c>
    </row>
    <row r="800" spans="5:7" x14ac:dyDescent="0.2">
      <c r="E800" s="93" t="str">
        <f>IF(ISBLANK(A800),"",VLOOKUP(A800,'Tabla de equipos'!$B$3:$D$107,3,FALSE))</f>
        <v/>
      </c>
      <c r="G800" s="135" t="str">
        <f t="shared" si="13"/>
        <v/>
      </c>
    </row>
    <row r="801" spans="5:7" x14ac:dyDescent="0.2">
      <c r="E801" s="93" t="str">
        <f>IF(ISBLANK(A801),"",VLOOKUP(A801,'Tabla de equipos'!$B$3:$D$107,3,FALSE))</f>
        <v/>
      </c>
      <c r="G801" s="135" t="str">
        <f t="shared" si="13"/>
        <v/>
      </c>
    </row>
    <row r="802" spans="5:7" x14ac:dyDescent="0.2">
      <c r="E802" s="93" t="str">
        <f>IF(ISBLANK(A802),"",VLOOKUP(A802,'Tabla de equipos'!$B$3:$D$107,3,FALSE))</f>
        <v/>
      </c>
      <c r="G802" s="135" t="str">
        <f t="shared" si="13"/>
        <v/>
      </c>
    </row>
    <row r="803" spans="5:7" x14ac:dyDescent="0.2">
      <c r="E803" s="93" t="str">
        <f>IF(ISBLANK(A803),"",VLOOKUP(A803,'Tabla de equipos'!$B$3:$D$107,3,FALSE))</f>
        <v/>
      </c>
      <c r="G803" s="135" t="str">
        <f t="shared" si="13"/>
        <v/>
      </c>
    </row>
    <row r="804" spans="5:7" x14ac:dyDescent="0.2">
      <c r="E804" s="93" t="str">
        <f>IF(ISBLANK(A804),"",VLOOKUP(A804,'Tabla de equipos'!$B$3:$D$107,3,FALSE))</f>
        <v/>
      </c>
      <c r="G804" s="135" t="str">
        <f t="shared" si="13"/>
        <v/>
      </c>
    </row>
    <row r="805" spans="5:7" x14ac:dyDescent="0.2">
      <c r="E805" s="93" t="str">
        <f>IF(ISBLANK(A805),"",VLOOKUP(A805,'Tabla de equipos'!$B$3:$D$107,3,FALSE))</f>
        <v/>
      </c>
      <c r="G805" s="135" t="str">
        <f t="shared" si="13"/>
        <v/>
      </c>
    </row>
    <row r="806" spans="5:7" x14ac:dyDescent="0.2">
      <c r="E806" s="93" t="str">
        <f>IF(ISBLANK(A806),"",VLOOKUP(A806,'Tabla de equipos'!$B$3:$D$107,3,FALSE))</f>
        <v/>
      </c>
      <c r="G806" s="135" t="str">
        <f t="shared" si="13"/>
        <v/>
      </c>
    </row>
    <row r="807" spans="5:7" x14ac:dyDescent="0.2">
      <c r="E807" s="93" t="str">
        <f>IF(ISBLANK(A807),"",VLOOKUP(A807,'Tabla de equipos'!$B$3:$D$107,3,FALSE))</f>
        <v/>
      </c>
      <c r="G807" s="135" t="str">
        <f t="shared" si="13"/>
        <v/>
      </c>
    </row>
    <row r="808" spans="5:7" x14ac:dyDescent="0.2">
      <c r="E808" s="93" t="str">
        <f>IF(ISBLANK(A808),"",VLOOKUP(A808,'Tabla de equipos'!$B$3:$D$107,3,FALSE))</f>
        <v/>
      </c>
      <c r="G808" s="135" t="str">
        <f t="shared" si="13"/>
        <v/>
      </c>
    </row>
    <row r="809" spans="5:7" x14ac:dyDescent="0.2">
      <c r="E809" s="93" t="str">
        <f>IF(ISBLANK(A809),"",VLOOKUP(A809,'Tabla de equipos'!$B$3:$D$107,3,FALSE))</f>
        <v/>
      </c>
      <c r="G809" s="135" t="str">
        <f t="shared" si="13"/>
        <v/>
      </c>
    </row>
    <row r="810" spans="5:7" x14ac:dyDescent="0.2">
      <c r="E810" s="93" t="str">
        <f>IF(ISBLANK(A810),"",VLOOKUP(A810,'Tabla de equipos'!$B$3:$D$107,3,FALSE))</f>
        <v/>
      </c>
      <c r="G810" s="135" t="str">
        <f t="shared" si="13"/>
        <v/>
      </c>
    </row>
    <row r="811" spans="5:7" x14ac:dyDescent="0.2">
      <c r="E811" s="93" t="str">
        <f>IF(ISBLANK(A811),"",VLOOKUP(A811,'Tabla de equipos'!$B$3:$D$107,3,FALSE))</f>
        <v/>
      </c>
      <c r="G811" s="135" t="str">
        <f t="shared" si="13"/>
        <v/>
      </c>
    </row>
    <row r="812" spans="5:7" x14ac:dyDescent="0.2">
      <c r="E812" s="93" t="str">
        <f>IF(ISBLANK(A812),"",VLOOKUP(A812,'Tabla de equipos'!$B$3:$D$107,3,FALSE))</f>
        <v/>
      </c>
      <c r="G812" s="135" t="str">
        <f t="shared" si="13"/>
        <v/>
      </c>
    </row>
    <row r="813" spans="5:7" x14ac:dyDescent="0.2">
      <c r="E813" s="93" t="str">
        <f>IF(ISBLANK(A813),"",VLOOKUP(A813,'Tabla de equipos'!$B$3:$D$107,3,FALSE))</f>
        <v/>
      </c>
      <c r="G813" s="135" t="str">
        <f t="shared" si="13"/>
        <v/>
      </c>
    </row>
    <row r="814" spans="5:7" x14ac:dyDescent="0.2">
      <c r="E814" s="93" t="str">
        <f>IF(ISBLANK(A814),"",VLOOKUP(A814,'Tabla de equipos'!$B$3:$D$107,3,FALSE))</f>
        <v/>
      </c>
      <c r="G814" s="135" t="str">
        <f t="shared" si="13"/>
        <v/>
      </c>
    </row>
    <row r="815" spans="5:7" x14ac:dyDescent="0.2">
      <c r="E815" s="93" t="str">
        <f>IF(ISBLANK(A815),"",VLOOKUP(A815,'Tabla de equipos'!$B$3:$D$107,3,FALSE))</f>
        <v/>
      </c>
      <c r="G815" s="135" t="str">
        <f t="shared" si="13"/>
        <v/>
      </c>
    </row>
    <row r="816" spans="5:7" x14ac:dyDescent="0.2">
      <c r="E816" s="93" t="str">
        <f>IF(ISBLANK(A816),"",VLOOKUP(A816,'Tabla de equipos'!$B$3:$D$107,3,FALSE))</f>
        <v/>
      </c>
      <c r="G816" s="135" t="str">
        <f t="shared" si="13"/>
        <v/>
      </c>
    </row>
    <row r="817" spans="5:7" x14ac:dyDescent="0.2">
      <c r="E817" s="93" t="str">
        <f>IF(ISBLANK(A817),"",VLOOKUP(A817,'Tabla de equipos'!$B$3:$D$107,3,FALSE))</f>
        <v/>
      </c>
      <c r="G817" s="135" t="str">
        <f t="shared" si="13"/>
        <v/>
      </c>
    </row>
    <row r="818" spans="5:7" x14ac:dyDescent="0.2">
      <c r="E818" s="93" t="str">
        <f>IF(ISBLANK(A818),"",VLOOKUP(A818,'Tabla de equipos'!$B$3:$D$107,3,FALSE))</f>
        <v/>
      </c>
      <c r="G818" s="135" t="str">
        <f t="shared" si="13"/>
        <v/>
      </c>
    </row>
    <row r="819" spans="5:7" x14ac:dyDescent="0.2">
      <c r="E819" s="93" t="str">
        <f>IF(ISBLANK(A819),"",VLOOKUP(A819,'Tabla de equipos'!$B$3:$D$107,3,FALSE))</f>
        <v/>
      </c>
      <c r="G819" s="135" t="str">
        <f t="shared" si="13"/>
        <v/>
      </c>
    </row>
    <row r="820" spans="5:7" x14ac:dyDescent="0.2">
      <c r="E820" s="93" t="str">
        <f>IF(ISBLANK(A820),"",VLOOKUP(A820,'Tabla de equipos'!$B$3:$D$107,3,FALSE))</f>
        <v/>
      </c>
      <c r="G820" s="135" t="str">
        <f t="shared" si="13"/>
        <v/>
      </c>
    </row>
    <row r="821" spans="5:7" x14ac:dyDescent="0.2">
      <c r="E821" s="93" t="str">
        <f>IF(ISBLANK(A821),"",VLOOKUP(A821,'Tabla de equipos'!$B$3:$D$107,3,FALSE))</f>
        <v/>
      </c>
      <c r="G821" s="135" t="str">
        <f t="shared" si="13"/>
        <v/>
      </c>
    </row>
    <row r="822" spans="5:7" x14ac:dyDescent="0.2">
      <c r="E822" s="93" t="str">
        <f>IF(ISBLANK(A822),"",VLOOKUP(A822,'Tabla de equipos'!$B$3:$D$107,3,FALSE))</f>
        <v/>
      </c>
      <c r="G822" s="135" t="str">
        <f t="shared" si="13"/>
        <v/>
      </c>
    </row>
    <row r="823" spans="5:7" x14ac:dyDescent="0.2">
      <c r="E823" s="93" t="str">
        <f>IF(ISBLANK(A823),"",VLOOKUP(A823,'Tabla de equipos'!$B$3:$D$107,3,FALSE))</f>
        <v/>
      </c>
      <c r="G823" s="135" t="str">
        <f t="shared" si="13"/>
        <v/>
      </c>
    </row>
    <row r="824" spans="5:7" x14ac:dyDescent="0.2">
      <c r="E824" s="93" t="str">
        <f>IF(ISBLANK(A824),"",VLOOKUP(A824,'Tabla de equipos'!$B$3:$D$107,3,FALSE))</f>
        <v/>
      </c>
      <c r="G824" s="135" t="str">
        <f t="shared" si="13"/>
        <v/>
      </c>
    </row>
    <row r="825" spans="5:7" x14ac:dyDescent="0.2">
      <c r="E825" s="93" t="str">
        <f>IF(ISBLANK(A825),"",VLOOKUP(A825,'Tabla de equipos'!$B$3:$D$107,3,FALSE))</f>
        <v/>
      </c>
      <c r="G825" s="135" t="str">
        <f t="shared" si="13"/>
        <v/>
      </c>
    </row>
    <row r="826" spans="5:7" x14ac:dyDescent="0.2">
      <c r="E826" s="93" t="str">
        <f>IF(ISBLANK(A826),"",VLOOKUP(A826,'Tabla de equipos'!$B$3:$D$107,3,FALSE))</f>
        <v/>
      </c>
      <c r="G826" s="135" t="str">
        <f t="shared" si="13"/>
        <v/>
      </c>
    </row>
    <row r="827" spans="5:7" x14ac:dyDescent="0.2">
      <c r="E827" s="93" t="str">
        <f>IF(ISBLANK(A827),"",VLOOKUP(A827,'Tabla de equipos'!$B$3:$D$107,3,FALSE))</f>
        <v/>
      </c>
      <c r="G827" s="135" t="str">
        <f t="shared" si="13"/>
        <v/>
      </c>
    </row>
    <row r="828" spans="5:7" x14ac:dyDescent="0.2">
      <c r="E828" s="93" t="str">
        <f>IF(ISBLANK(A828),"",VLOOKUP(A828,'Tabla de equipos'!$B$3:$D$107,3,FALSE))</f>
        <v/>
      </c>
      <c r="G828" s="135" t="str">
        <f t="shared" si="13"/>
        <v/>
      </c>
    </row>
    <row r="829" spans="5:7" x14ac:dyDescent="0.2">
      <c r="E829" s="93" t="str">
        <f>IF(ISBLANK(A829),"",VLOOKUP(A829,'Tabla de equipos'!$B$3:$D$107,3,FALSE))</f>
        <v/>
      </c>
      <c r="G829" s="135" t="str">
        <f t="shared" si="13"/>
        <v/>
      </c>
    </row>
    <row r="830" spans="5:7" x14ac:dyDescent="0.2">
      <c r="E830" s="93" t="str">
        <f>IF(ISBLANK(A830),"",VLOOKUP(A830,'Tabla de equipos'!$B$3:$D$107,3,FALSE))</f>
        <v/>
      </c>
      <c r="G830" s="135" t="str">
        <f t="shared" si="13"/>
        <v/>
      </c>
    </row>
    <row r="831" spans="5:7" x14ac:dyDescent="0.2">
      <c r="E831" s="93" t="str">
        <f>IF(ISBLANK(A831),"",VLOOKUP(A831,'Tabla de equipos'!$B$3:$D$107,3,FALSE))</f>
        <v/>
      </c>
      <c r="G831" s="135" t="str">
        <f t="shared" si="13"/>
        <v/>
      </c>
    </row>
    <row r="832" spans="5:7" x14ac:dyDescent="0.2">
      <c r="E832" s="93" t="str">
        <f>IF(ISBLANK(A832),"",VLOOKUP(A832,'Tabla de equipos'!$B$3:$D$107,3,FALSE))</f>
        <v/>
      </c>
      <c r="G832" s="135" t="str">
        <f t="shared" si="13"/>
        <v/>
      </c>
    </row>
    <row r="833" spans="5:7" x14ac:dyDescent="0.2">
      <c r="E833" s="93" t="str">
        <f>IF(ISBLANK(A833),"",VLOOKUP(A833,'Tabla de equipos'!$B$3:$D$107,3,FALSE))</f>
        <v/>
      </c>
      <c r="G833" s="135" t="str">
        <f t="shared" si="13"/>
        <v/>
      </c>
    </row>
    <row r="834" spans="5:7" x14ac:dyDescent="0.2">
      <c r="E834" s="93" t="str">
        <f>IF(ISBLANK(A834),"",VLOOKUP(A834,'Tabla de equipos'!$B$3:$D$107,3,FALSE))</f>
        <v/>
      </c>
      <c r="G834" s="135" t="str">
        <f t="shared" si="13"/>
        <v/>
      </c>
    </row>
    <row r="835" spans="5:7" x14ac:dyDescent="0.2">
      <c r="E835" s="93" t="str">
        <f>IF(ISBLANK(A835),"",VLOOKUP(A835,'Tabla de equipos'!$B$3:$D$107,3,FALSE))</f>
        <v/>
      </c>
      <c r="G835" s="135" t="str">
        <f t="shared" si="13"/>
        <v/>
      </c>
    </row>
    <row r="836" spans="5:7" x14ac:dyDescent="0.2">
      <c r="E836" s="93" t="str">
        <f>IF(ISBLANK(A836),"",VLOOKUP(A836,'Tabla de equipos'!$B$3:$D$107,3,FALSE))</f>
        <v/>
      </c>
      <c r="G836" s="135" t="str">
        <f t="shared" si="13"/>
        <v/>
      </c>
    </row>
    <row r="837" spans="5:7" x14ac:dyDescent="0.2">
      <c r="E837" s="93" t="str">
        <f>IF(ISBLANK(A837),"",VLOOKUP(A837,'Tabla de equipos'!$B$3:$D$107,3,FALSE))</f>
        <v/>
      </c>
      <c r="G837" s="135" t="str">
        <f t="shared" ref="G837:G900" si="14">IF(AND(F837="",A837=""),"",IF(AND(A837&lt;&gt;"",F837=""),"Falta incluir unidades",IF(AND(A837&lt;&gt;"",F837&gt;0),"","Falta elegir equipo/soporte")))</f>
        <v/>
      </c>
    </row>
    <row r="838" spans="5:7" x14ac:dyDescent="0.2">
      <c r="E838" s="93" t="str">
        <f>IF(ISBLANK(A838),"",VLOOKUP(A838,'Tabla de equipos'!$B$3:$D$107,3,FALSE))</f>
        <v/>
      </c>
      <c r="G838" s="135" t="str">
        <f t="shared" si="14"/>
        <v/>
      </c>
    </row>
    <row r="839" spans="5:7" x14ac:dyDescent="0.2">
      <c r="E839" s="93" t="str">
        <f>IF(ISBLANK(A839),"",VLOOKUP(A839,'Tabla de equipos'!$B$3:$D$107,3,FALSE))</f>
        <v/>
      </c>
      <c r="G839" s="135" t="str">
        <f t="shared" si="14"/>
        <v/>
      </c>
    </row>
    <row r="840" spans="5:7" x14ac:dyDescent="0.2">
      <c r="E840" s="93" t="str">
        <f>IF(ISBLANK(A840),"",VLOOKUP(A840,'Tabla de equipos'!$B$3:$D$107,3,FALSE))</f>
        <v/>
      </c>
      <c r="G840" s="135" t="str">
        <f t="shared" si="14"/>
        <v/>
      </c>
    </row>
    <row r="841" spans="5:7" x14ac:dyDescent="0.2">
      <c r="E841" s="93" t="str">
        <f>IF(ISBLANK(A841),"",VLOOKUP(A841,'Tabla de equipos'!$B$3:$D$107,3,FALSE))</f>
        <v/>
      </c>
      <c r="G841" s="135" t="str">
        <f t="shared" si="14"/>
        <v/>
      </c>
    </row>
    <row r="842" spans="5:7" x14ac:dyDescent="0.2">
      <c r="E842" s="93" t="str">
        <f>IF(ISBLANK(A842),"",VLOOKUP(A842,'Tabla de equipos'!$B$3:$D$107,3,FALSE))</f>
        <v/>
      </c>
      <c r="G842" s="135" t="str">
        <f t="shared" si="14"/>
        <v/>
      </c>
    </row>
    <row r="843" spans="5:7" x14ac:dyDescent="0.2">
      <c r="E843" s="93" t="str">
        <f>IF(ISBLANK(A843),"",VLOOKUP(A843,'Tabla de equipos'!$B$3:$D$107,3,FALSE))</f>
        <v/>
      </c>
      <c r="G843" s="135" t="str">
        <f t="shared" si="14"/>
        <v/>
      </c>
    </row>
    <row r="844" spans="5:7" x14ac:dyDescent="0.2">
      <c r="E844" s="93" t="str">
        <f>IF(ISBLANK(A844),"",VLOOKUP(A844,'Tabla de equipos'!$B$3:$D$107,3,FALSE))</f>
        <v/>
      </c>
      <c r="G844" s="135" t="str">
        <f t="shared" si="14"/>
        <v/>
      </c>
    </row>
    <row r="845" spans="5:7" x14ac:dyDescent="0.2">
      <c r="E845" s="93" t="str">
        <f>IF(ISBLANK(A845),"",VLOOKUP(A845,'Tabla de equipos'!$B$3:$D$107,3,FALSE))</f>
        <v/>
      </c>
      <c r="G845" s="135" t="str">
        <f t="shared" si="14"/>
        <v/>
      </c>
    </row>
    <row r="846" spans="5:7" x14ac:dyDescent="0.2">
      <c r="E846" s="93" t="str">
        <f>IF(ISBLANK(A846),"",VLOOKUP(A846,'Tabla de equipos'!$B$3:$D$107,3,FALSE))</f>
        <v/>
      </c>
      <c r="G846" s="135" t="str">
        <f t="shared" si="14"/>
        <v/>
      </c>
    </row>
    <row r="847" spans="5:7" x14ac:dyDescent="0.2">
      <c r="E847" s="93" t="str">
        <f>IF(ISBLANK(A847),"",VLOOKUP(A847,'Tabla de equipos'!$B$3:$D$107,3,FALSE))</f>
        <v/>
      </c>
      <c r="G847" s="135" t="str">
        <f t="shared" si="14"/>
        <v/>
      </c>
    </row>
    <row r="848" spans="5:7" x14ac:dyDescent="0.2">
      <c r="E848" s="93" t="str">
        <f>IF(ISBLANK(A848),"",VLOOKUP(A848,'Tabla de equipos'!$B$3:$D$107,3,FALSE))</f>
        <v/>
      </c>
      <c r="G848" s="135" t="str">
        <f t="shared" si="14"/>
        <v/>
      </c>
    </row>
    <row r="849" spans="5:7" x14ac:dyDescent="0.2">
      <c r="E849" s="93" t="str">
        <f>IF(ISBLANK(A849),"",VLOOKUP(A849,'Tabla de equipos'!$B$3:$D$107,3,FALSE))</f>
        <v/>
      </c>
      <c r="G849" s="135" t="str">
        <f t="shared" si="14"/>
        <v/>
      </c>
    </row>
    <row r="850" spans="5:7" x14ac:dyDescent="0.2">
      <c r="E850" s="93" t="str">
        <f>IF(ISBLANK(A850),"",VLOOKUP(A850,'Tabla de equipos'!$B$3:$D$107,3,FALSE))</f>
        <v/>
      </c>
      <c r="G850" s="135" t="str">
        <f t="shared" si="14"/>
        <v/>
      </c>
    </row>
    <row r="851" spans="5:7" x14ac:dyDescent="0.2">
      <c r="E851" s="93" t="str">
        <f>IF(ISBLANK(A851),"",VLOOKUP(A851,'Tabla de equipos'!$B$3:$D$107,3,FALSE))</f>
        <v/>
      </c>
      <c r="G851" s="135" t="str">
        <f t="shared" si="14"/>
        <v/>
      </c>
    </row>
    <row r="852" spans="5:7" x14ac:dyDescent="0.2">
      <c r="E852" s="93" t="str">
        <f>IF(ISBLANK(A852),"",VLOOKUP(A852,'Tabla de equipos'!$B$3:$D$107,3,FALSE))</f>
        <v/>
      </c>
      <c r="G852" s="135" t="str">
        <f t="shared" si="14"/>
        <v/>
      </c>
    </row>
    <row r="853" spans="5:7" x14ac:dyDescent="0.2">
      <c r="E853" s="93" t="str">
        <f>IF(ISBLANK(A853),"",VLOOKUP(A853,'Tabla de equipos'!$B$3:$D$107,3,FALSE))</f>
        <v/>
      </c>
      <c r="G853" s="135" t="str">
        <f t="shared" si="14"/>
        <v/>
      </c>
    </row>
    <row r="854" spans="5:7" x14ac:dyDescent="0.2">
      <c r="E854" s="93" t="str">
        <f>IF(ISBLANK(A854),"",VLOOKUP(A854,'Tabla de equipos'!$B$3:$D$107,3,FALSE))</f>
        <v/>
      </c>
      <c r="G854" s="135" t="str">
        <f t="shared" si="14"/>
        <v/>
      </c>
    </row>
    <row r="855" spans="5:7" x14ac:dyDescent="0.2">
      <c r="E855" s="93" t="str">
        <f>IF(ISBLANK(A855),"",VLOOKUP(A855,'Tabla de equipos'!$B$3:$D$107,3,FALSE))</f>
        <v/>
      </c>
      <c r="G855" s="135" t="str">
        <f t="shared" si="14"/>
        <v/>
      </c>
    </row>
    <row r="856" spans="5:7" x14ac:dyDescent="0.2">
      <c r="E856" s="93" t="str">
        <f>IF(ISBLANK(A856),"",VLOOKUP(A856,'Tabla de equipos'!$B$3:$D$107,3,FALSE))</f>
        <v/>
      </c>
      <c r="G856" s="135" t="str">
        <f t="shared" si="14"/>
        <v/>
      </c>
    </row>
    <row r="857" spans="5:7" x14ac:dyDescent="0.2">
      <c r="E857" s="93" t="str">
        <f>IF(ISBLANK(A857),"",VLOOKUP(A857,'Tabla de equipos'!$B$3:$D$107,3,FALSE))</f>
        <v/>
      </c>
      <c r="G857" s="135" t="str">
        <f t="shared" si="14"/>
        <v/>
      </c>
    </row>
    <row r="858" spans="5:7" x14ac:dyDescent="0.2">
      <c r="E858" s="93" t="str">
        <f>IF(ISBLANK(A858),"",VLOOKUP(A858,'Tabla de equipos'!$B$3:$D$107,3,FALSE))</f>
        <v/>
      </c>
      <c r="G858" s="135" t="str">
        <f t="shared" si="14"/>
        <v/>
      </c>
    </row>
    <row r="859" spans="5:7" x14ac:dyDescent="0.2">
      <c r="E859" s="93" t="str">
        <f>IF(ISBLANK(A859),"",VLOOKUP(A859,'Tabla de equipos'!$B$3:$D$107,3,FALSE))</f>
        <v/>
      </c>
      <c r="G859" s="135" t="str">
        <f t="shared" si="14"/>
        <v/>
      </c>
    </row>
    <row r="860" spans="5:7" x14ac:dyDescent="0.2">
      <c r="E860" s="93" t="str">
        <f>IF(ISBLANK(A860),"",VLOOKUP(A860,'Tabla de equipos'!$B$3:$D$107,3,FALSE))</f>
        <v/>
      </c>
      <c r="G860" s="135" t="str">
        <f t="shared" si="14"/>
        <v/>
      </c>
    </row>
    <row r="861" spans="5:7" x14ac:dyDescent="0.2">
      <c r="E861" s="93" t="str">
        <f>IF(ISBLANK(A861),"",VLOOKUP(A861,'Tabla de equipos'!$B$3:$D$107,3,FALSE))</f>
        <v/>
      </c>
      <c r="G861" s="135" t="str">
        <f t="shared" si="14"/>
        <v/>
      </c>
    </row>
    <row r="862" spans="5:7" x14ac:dyDescent="0.2">
      <c r="E862" s="93" t="str">
        <f>IF(ISBLANK(A862),"",VLOOKUP(A862,'Tabla de equipos'!$B$3:$D$107,3,FALSE))</f>
        <v/>
      </c>
      <c r="G862" s="135" t="str">
        <f t="shared" si="14"/>
        <v/>
      </c>
    </row>
    <row r="863" spans="5:7" x14ac:dyDescent="0.2">
      <c r="E863" s="93" t="str">
        <f>IF(ISBLANK(A863),"",VLOOKUP(A863,'Tabla de equipos'!$B$3:$D$107,3,FALSE))</f>
        <v/>
      </c>
      <c r="G863" s="135" t="str">
        <f t="shared" si="14"/>
        <v/>
      </c>
    </row>
    <row r="864" spans="5:7" x14ac:dyDescent="0.2">
      <c r="E864" s="93" t="str">
        <f>IF(ISBLANK(A864),"",VLOOKUP(A864,'Tabla de equipos'!$B$3:$D$107,3,FALSE))</f>
        <v/>
      </c>
      <c r="G864" s="135" t="str">
        <f t="shared" si="14"/>
        <v/>
      </c>
    </row>
    <row r="865" spans="5:7" x14ac:dyDescent="0.2">
      <c r="E865" s="93" t="str">
        <f>IF(ISBLANK(A865),"",VLOOKUP(A865,'Tabla de equipos'!$B$3:$D$107,3,FALSE))</f>
        <v/>
      </c>
      <c r="G865" s="135" t="str">
        <f t="shared" si="14"/>
        <v/>
      </c>
    </row>
    <row r="866" spans="5:7" x14ac:dyDescent="0.2">
      <c r="E866" s="93" t="str">
        <f>IF(ISBLANK(A866),"",VLOOKUP(A866,'Tabla de equipos'!$B$3:$D$107,3,FALSE))</f>
        <v/>
      </c>
      <c r="G866" s="135" t="str">
        <f t="shared" si="14"/>
        <v/>
      </c>
    </row>
    <row r="867" spans="5:7" x14ac:dyDescent="0.2">
      <c r="E867" s="93" t="str">
        <f>IF(ISBLANK(A867),"",VLOOKUP(A867,'Tabla de equipos'!$B$3:$D$107,3,FALSE))</f>
        <v/>
      </c>
      <c r="G867" s="135" t="str">
        <f t="shared" si="14"/>
        <v/>
      </c>
    </row>
    <row r="868" spans="5:7" x14ac:dyDescent="0.2">
      <c r="E868" s="93" t="str">
        <f>IF(ISBLANK(A868),"",VLOOKUP(A868,'Tabla de equipos'!$B$3:$D$107,3,FALSE))</f>
        <v/>
      </c>
      <c r="G868" s="135" t="str">
        <f t="shared" si="14"/>
        <v/>
      </c>
    </row>
    <row r="869" spans="5:7" x14ac:dyDescent="0.2">
      <c r="E869" s="93" t="str">
        <f>IF(ISBLANK(A869),"",VLOOKUP(A869,'Tabla de equipos'!$B$3:$D$107,3,FALSE))</f>
        <v/>
      </c>
      <c r="G869" s="135" t="str">
        <f t="shared" si="14"/>
        <v/>
      </c>
    </row>
    <row r="870" spans="5:7" x14ac:dyDescent="0.2">
      <c r="E870" s="93" t="str">
        <f>IF(ISBLANK(A870),"",VLOOKUP(A870,'Tabla de equipos'!$B$3:$D$107,3,FALSE))</f>
        <v/>
      </c>
      <c r="G870" s="135" t="str">
        <f t="shared" si="14"/>
        <v/>
      </c>
    </row>
    <row r="871" spans="5:7" x14ac:dyDescent="0.2">
      <c r="E871" s="93" t="str">
        <f>IF(ISBLANK(A871),"",VLOOKUP(A871,'Tabla de equipos'!$B$3:$D$107,3,FALSE))</f>
        <v/>
      </c>
      <c r="G871" s="135" t="str">
        <f t="shared" si="14"/>
        <v/>
      </c>
    </row>
    <row r="872" spans="5:7" x14ac:dyDescent="0.2">
      <c r="E872" s="93" t="str">
        <f>IF(ISBLANK(A872),"",VLOOKUP(A872,'Tabla de equipos'!$B$3:$D$107,3,FALSE))</f>
        <v/>
      </c>
      <c r="G872" s="135" t="str">
        <f t="shared" si="14"/>
        <v/>
      </c>
    </row>
    <row r="873" spans="5:7" x14ac:dyDescent="0.2">
      <c r="E873" s="93" t="str">
        <f>IF(ISBLANK(A873),"",VLOOKUP(A873,'Tabla de equipos'!$B$3:$D$107,3,FALSE))</f>
        <v/>
      </c>
      <c r="G873" s="135" t="str">
        <f t="shared" si="14"/>
        <v/>
      </c>
    </row>
    <row r="874" spans="5:7" x14ac:dyDescent="0.2">
      <c r="E874" s="93" t="str">
        <f>IF(ISBLANK(A874),"",VLOOKUP(A874,'Tabla de equipos'!$B$3:$D$107,3,FALSE))</f>
        <v/>
      </c>
      <c r="G874" s="135" t="str">
        <f t="shared" si="14"/>
        <v/>
      </c>
    </row>
    <row r="875" spans="5:7" x14ac:dyDescent="0.2">
      <c r="E875" s="93" t="str">
        <f>IF(ISBLANK(A875),"",VLOOKUP(A875,'Tabla de equipos'!$B$3:$D$107,3,FALSE))</f>
        <v/>
      </c>
      <c r="G875" s="135" t="str">
        <f t="shared" si="14"/>
        <v/>
      </c>
    </row>
    <row r="876" spans="5:7" x14ac:dyDescent="0.2">
      <c r="E876" s="93" t="str">
        <f>IF(ISBLANK(A876),"",VLOOKUP(A876,'Tabla de equipos'!$B$3:$D$107,3,FALSE))</f>
        <v/>
      </c>
      <c r="G876" s="135" t="str">
        <f t="shared" si="14"/>
        <v/>
      </c>
    </row>
    <row r="877" spans="5:7" x14ac:dyDescent="0.2">
      <c r="E877" s="93" t="str">
        <f>IF(ISBLANK(A877),"",VLOOKUP(A877,'Tabla de equipos'!$B$3:$D$107,3,FALSE))</f>
        <v/>
      </c>
      <c r="G877" s="135" t="str">
        <f t="shared" si="14"/>
        <v/>
      </c>
    </row>
    <row r="878" spans="5:7" x14ac:dyDescent="0.2">
      <c r="E878" s="93" t="str">
        <f>IF(ISBLANK(A878),"",VLOOKUP(A878,'Tabla de equipos'!$B$3:$D$107,3,FALSE))</f>
        <v/>
      </c>
      <c r="G878" s="135" t="str">
        <f t="shared" si="14"/>
        <v/>
      </c>
    </row>
    <row r="879" spans="5:7" x14ac:dyDescent="0.2">
      <c r="E879" s="93" t="str">
        <f>IF(ISBLANK(A879),"",VLOOKUP(A879,'Tabla de equipos'!$B$3:$D$107,3,FALSE))</f>
        <v/>
      </c>
      <c r="G879" s="135" t="str">
        <f t="shared" si="14"/>
        <v/>
      </c>
    </row>
    <row r="880" spans="5:7" x14ac:dyDescent="0.2">
      <c r="E880" s="93" t="str">
        <f>IF(ISBLANK(A880),"",VLOOKUP(A880,'Tabla de equipos'!$B$3:$D$107,3,FALSE))</f>
        <v/>
      </c>
      <c r="G880" s="135" t="str">
        <f t="shared" si="14"/>
        <v/>
      </c>
    </row>
    <row r="881" spans="5:7" x14ac:dyDescent="0.2">
      <c r="E881" s="93" t="str">
        <f>IF(ISBLANK(A881),"",VLOOKUP(A881,'Tabla de equipos'!$B$3:$D$107,3,FALSE))</f>
        <v/>
      </c>
      <c r="G881" s="135" t="str">
        <f t="shared" si="14"/>
        <v/>
      </c>
    </row>
    <row r="882" spans="5:7" x14ac:dyDescent="0.2">
      <c r="E882" s="93" t="str">
        <f>IF(ISBLANK(A882),"",VLOOKUP(A882,'Tabla de equipos'!$B$3:$D$107,3,FALSE))</f>
        <v/>
      </c>
      <c r="G882" s="135" t="str">
        <f t="shared" si="14"/>
        <v/>
      </c>
    </row>
    <row r="883" spans="5:7" x14ac:dyDescent="0.2">
      <c r="E883" s="93" t="str">
        <f>IF(ISBLANK(A883),"",VLOOKUP(A883,'Tabla de equipos'!$B$3:$D$107,3,FALSE))</f>
        <v/>
      </c>
      <c r="G883" s="135" t="str">
        <f t="shared" si="14"/>
        <v/>
      </c>
    </row>
    <row r="884" spans="5:7" x14ac:dyDescent="0.2">
      <c r="E884" s="93" t="str">
        <f>IF(ISBLANK(A884),"",VLOOKUP(A884,'Tabla de equipos'!$B$3:$D$107,3,FALSE))</f>
        <v/>
      </c>
      <c r="G884" s="135" t="str">
        <f t="shared" si="14"/>
        <v/>
      </c>
    </row>
    <row r="885" spans="5:7" x14ac:dyDescent="0.2">
      <c r="E885" s="93" t="str">
        <f>IF(ISBLANK(A885),"",VLOOKUP(A885,'Tabla de equipos'!$B$3:$D$107,3,FALSE))</f>
        <v/>
      </c>
      <c r="G885" s="135" t="str">
        <f t="shared" si="14"/>
        <v/>
      </c>
    </row>
    <row r="886" spans="5:7" x14ac:dyDescent="0.2">
      <c r="E886" s="93" t="str">
        <f>IF(ISBLANK(A886),"",VLOOKUP(A886,'Tabla de equipos'!$B$3:$D$107,3,FALSE))</f>
        <v/>
      </c>
      <c r="G886" s="135" t="str">
        <f t="shared" si="14"/>
        <v/>
      </c>
    </row>
    <row r="887" spans="5:7" x14ac:dyDescent="0.2">
      <c r="E887" s="93" t="str">
        <f>IF(ISBLANK(A887),"",VLOOKUP(A887,'Tabla de equipos'!$B$3:$D$107,3,FALSE))</f>
        <v/>
      </c>
      <c r="G887" s="135" t="str">
        <f t="shared" si="14"/>
        <v/>
      </c>
    </row>
    <row r="888" spans="5:7" x14ac:dyDescent="0.2">
      <c r="E888" s="93" t="str">
        <f>IF(ISBLANK(A888),"",VLOOKUP(A888,'Tabla de equipos'!$B$3:$D$107,3,FALSE))</f>
        <v/>
      </c>
      <c r="G888" s="135" t="str">
        <f t="shared" si="14"/>
        <v/>
      </c>
    </row>
    <row r="889" spans="5:7" x14ac:dyDescent="0.2">
      <c r="E889" s="93" t="str">
        <f>IF(ISBLANK(A889),"",VLOOKUP(A889,'Tabla de equipos'!$B$3:$D$107,3,FALSE))</f>
        <v/>
      </c>
      <c r="G889" s="135" t="str">
        <f t="shared" si="14"/>
        <v/>
      </c>
    </row>
    <row r="890" spans="5:7" x14ac:dyDescent="0.2">
      <c r="E890" s="93" t="str">
        <f>IF(ISBLANK(A890),"",VLOOKUP(A890,'Tabla de equipos'!$B$3:$D$107,3,FALSE))</f>
        <v/>
      </c>
      <c r="G890" s="135" t="str">
        <f t="shared" si="14"/>
        <v/>
      </c>
    </row>
    <row r="891" spans="5:7" x14ac:dyDescent="0.2">
      <c r="E891" s="93" t="str">
        <f>IF(ISBLANK(A891),"",VLOOKUP(A891,'Tabla de equipos'!$B$3:$D$107,3,FALSE))</f>
        <v/>
      </c>
      <c r="G891" s="135" t="str">
        <f t="shared" si="14"/>
        <v/>
      </c>
    </row>
    <row r="892" spans="5:7" x14ac:dyDescent="0.2">
      <c r="E892" s="93" t="str">
        <f>IF(ISBLANK(A892),"",VLOOKUP(A892,'Tabla de equipos'!$B$3:$D$107,3,FALSE))</f>
        <v/>
      </c>
      <c r="G892" s="135" t="str">
        <f t="shared" si="14"/>
        <v/>
      </c>
    </row>
    <row r="893" spans="5:7" x14ac:dyDescent="0.2">
      <c r="E893" s="93" t="str">
        <f>IF(ISBLANK(A893),"",VLOOKUP(A893,'Tabla de equipos'!$B$3:$D$107,3,FALSE))</f>
        <v/>
      </c>
      <c r="G893" s="135" t="str">
        <f t="shared" si="14"/>
        <v/>
      </c>
    </row>
    <row r="894" spans="5:7" x14ac:dyDescent="0.2">
      <c r="E894" s="93" t="str">
        <f>IF(ISBLANK(A894),"",VLOOKUP(A894,'Tabla de equipos'!$B$3:$D$107,3,FALSE))</f>
        <v/>
      </c>
      <c r="G894" s="135" t="str">
        <f t="shared" si="14"/>
        <v/>
      </c>
    </row>
    <row r="895" spans="5:7" x14ac:dyDescent="0.2">
      <c r="E895" s="93" t="str">
        <f>IF(ISBLANK(A895),"",VLOOKUP(A895,'Tabla de equipos'!$B$3:$D$107,3,FALSE))</f>
        <v/>
      </c>
      <c r="G895" s="135" t="str">
        <f t="shared" si="14"/>
        <v/>
      </c>
    </row>
    <row r="896" spans="5:7" x14ac:dyDescent="0.2">
      <c r="E896" s="93" t="str">
        <f>IF(ISBLANK(A896),"",VLOOKUP(A896,'Tabla de equipos'!$B$3:$D$107,3,FALSE))</f>
        <v/>
      </c>
      <c r="G896" s="135" t="str">
        <f t="shared" si="14"/>
        <v/>
      </c>
    </row>
    <row r="897" spans="5:7" x14ac:dyDescent="0.2">
      <c r="E897" s="93" t="str">
        <f>IF(ISBLANK(A897),"",VLOOKUP(A897,'Tabla de equipos'!$B$3:$D$107,3,FALSE))</f>
        <v/>
      </c>
      <c r="G897" s="135" t="str">
        <f t="shared" si="14"/>
        <v/>
      </c>
    </row>
    <row r="898" spans="5:7" x14ac:dyDescent="0.2">
      <c r="E898" s="93" t="str">
        <f>IF(ISBLANK(A898),"",VLOOKUP(A898,'Tabla de equipos'!$B$3:$D$107,3,FALSE))</f>
        <v/>
      </c>
      <c r="G898" s="135" t="str">
        <f t="shared" si="14"/>
        <v/>
      </c>
    </row>
    <row r="899" spans="5:7" x14ac:dyDescent="0.2">
      <c r="E899" s="93" t="str">
        <f>IF(ISBLANK(A899),"",VLOOKUP(A899,'Tabla de equipos'!$B$3:$D$107,3,FALSE))</f>
        <v/>
      </c>
      <c r="G899" s="135" t="str">
        <f t="shared" si="14"/>
        <v/>
      </c>
    </row>
    <row r="900" spans="5:7" x14ac:dyDescent="0.2">
      <c r="E900" s="93" t="str">
        <f>IF(ISBLANK(A900),"",VLOOKUP(A900,'Tabla de equipos'!$B$3:$D$107,3,FALSE))</f>
        <v/>
      </c>
      <c r="G900" s="135" t="str">
        <f t="shared" si="14"/>
        <v/>
      </c>
    </row>
    <row r="901" spans="5:7" x14ac:dyDescent="0.2">
      <c r="E901" s="93" t="str">
        <f>IF(ISBLANK(A901),"",VLOOKUP(A901,'Tabla de equipos'!$B$3:$D$107,3,FALSE))</f>
        <v/>
      </c>
      <c r="G901" s="135" t="str">
        <f t="shared" ref="G901:G964" si="15">IF(AND(F901="",A901=""),"",IF(AND(A901&lt;&gt;"",F901=""),"Falta incluir unidades",IF(AND(A901&lt;&gt;"",F901&gt;0),"","Falta elegir equipo/soporte")))</f>
        <v/>
      </c>
    </row>
    <row r="902" spans="5:7" x14ac:dyDescent="0.2">
      <c r="E902" s="93" t="str">
        <f>IF(ISBLANK(A902),"",VLOOKUP(A902,'Tabla de equipos'!$B$3:$D$107,3,FALSE))</f>
        <v/>
      </c>
      <c r="G902" s="135" t="str">
        <f t="shared" si="15"/>
        <v/>
      </c>
    </row>
    <row r="903" spans="5:7" x14ac:dyDescent="0.2">
      <c r="E903" s="93" t="str">
        <f>IF(ISBLANK(A903),"",VLOOKUP(A903,'Tabla de equipos'!$B$3:$D$107,3,FALSE))</f>
        <v/>
      </c>
      <c r="G903" s="135" t="str">
        <f t="shared" si="15"/>
        <v/>
      </c>
    </row>
    <row r="904" spans="5:7" x14ac:dyDescent="0.2">
      <c r="E904" s="93" t="str">
        <f>IF(ISBLANK(A904),"",VLOOKUP(A904,'Tabla de equipos'!$B$3:$D$107,3,FALSE))</f>
        <v/>
      </c>
      <c r="G904" s="135" t="str">
        <f t="shared" si="15"/>
        <v/>
      </c>
    </row>
    <row r="905" spans="5:7" x14ac:dyDescent="0.2">
      <c r="E905" s="93" t="str">
        <f>IF(ISBLANK(A905),"",VLOOKUP(A905,'Tabla de equipos'!$B$3:$D$107,3,FALSE))</f>
        <v/>
      </c>
      <c r="G905" s="135" t="str">
        <f t="shared" si="15"/>
        <v/>
      </c>
    </row>
    <row r="906" spans="5:7" x14ac:dyDescent="0.2">
      <c r="E906" s="93" t="str">
        <f>IF(ISBLANK(A906),"",VLOOKUP(A906,'Tabla de equipos'!$B$3:$D$107,3,FALSE))</f>
        <v/>
      </c>
      <c r="G906" s="135" t="str">
        <f t="shared" si="15"/>
        <v/>
      </c>
    </row>
    <row r="907" spans="5:7" x14ac:dyDescent="0.2">
      <c r="E907" s="93" t="str">
        <f>IF(ISBLANK(A907),"",VLOOKUP(A907,'Tabla de equipos'!$B$3:$D$107,3,FALSE))</f>
        <v/>
      </c>
      <c r="G907" s="135" t="str">
        <f t="shared" si="15"/>
        <v/>
      </c>
    </row>
    <row r="908" spans="5:7" x14ac:dyDescent="0.2">
      <c r="E908" s="93" t="str">
        <f>IF(ISBLANK(A908),"",VLOOKUP(A908,'Tabla de equipos'!$B$3:$D$107,3,FALSE))</f>
        <v/>
      </c>
      <c r="G908" s="135" t="str">
        <f t="shared" si="15"/>
        <v/>
      </c>
    </row>
    <row r="909" spans="5:7" x14ac:dyDescent="0.2">
      <c r="E909" s="93" t="str">
        <f>IF(ISBLANK(A909),"",VLOOKUP(A909,'Tabla de equipos'!$B$3:$D$107,3,FALSE))</f>
        <v/>
      </c>
      <c r="G909" s="135" t="str">
        <f t="shared" si="15"/>
        <v/>
      </c>
    </row>
    <row r="910" spans="5:7" x14ac:dyDescent="0.2">
      <c r="E910" s="93" t="str">
        <f>IF(ISBLANK(A910),"",VLOOKUP(A910,'Tabla de equipos'!$B$3:$D$107,3,FALSE))</f>
        <v/>
      </c>
      <c r="G910" s="135" t="str">
        <f t="shared" si="15"/>
        <v/>
      </c>
    </row>
    <row r="911" spans="5:7" x14ac:dyDescent="0.2">
      <c r="E911" s="93" t="str">
        <f>IF(ISBLANK(A911),"",VLOOKUP(A911,'Tabla de equipos'!$B$3:$D$107,3,FALSE))</f>
        <v/>
      </c>
      <c r="G911" s="135" t="str">
        <f t="shared" si="15"/>
        <v/>
      </c>
    </row>
    <row r="912" spans="5:7" x14ac:dyDescent="0.2">
      <c r="E912" s="93" t="str">
        <f>IF(ISBLANK(A912),"",VLOOKUP(A912,'Tabla de equipos'!$B$3:$D$107,3,FALSE))</f>
        <v/>
      </c>
      <c r="G912" s="135" t="str">
        <f t="shared" si="15"/>
        <v/>
      </c>
    </row>
    <row r="913" spans="5:7" x14ac:dyDescent="0.2">
      <c r="E913" s="93" t="str">
        <f>IF(ISBLANK(A913),"",VLOOKUP(A913,'Tabla de equipos'!$B$3:$D$107,3,FALSE))</f>
        <v/>
      </c>
      <c r="G913" s="135" t="str">
        <f t="shared" si="15"/>
        <v/>
      </c>
    </row>
    <row r="914" spans="5:7" x14ac:dyDescent="0.2">
      <c r="E914" s="93" t="str">
        <f>IF(ISBLANK(A914),"",VLOOKUP(A914,'Tabla de equipos'!$B$3:$D$107,3,FALSE))</f>
        <v/>
      </c>
      <c r="G914" s="135" t="str">
        <f t="shared" si="15"/>
        <v/>
      </c>
    </row>
    <row r="915" spans="5:7" x14ac:dyDescent="0.2">
      <c r="E915" s="93" t="str">
        <f>IF(ISBLANK(A915),"",VLOOKUP(A915,'Tabla de equipos'!$B$3:$D$107,3,FALSE))</f>
        <v/>
      </c>
      <c r="G915" s="135" t="str">
        <f t="shared" si="15"/>
        <v/>
      </c>
    </row>
    <row r="916" spans="5:7" x14ac:dyDescent="0.2">
      <c r="E916" s="93" t="str">
        <f>IF(ISBLANK(A916),"",VLOOKUP(A916,'Tabla de equipos'!$B$3:$D$107,3,FALSE))</f>
        <v/>
      </c>
      <c r="G916" s="135" t="str">
        <f t="shared" si="15"/>
        <v/>
      </c>
    </row>
    <row r="917" spans="5:7" x14ac:dyDescent="0.2">
      <c r="E917" s="93" t="str">
        <f>IF(ISBLANK(A917),"",VLOOKUP(A917,'Tabla de equipos'!$B$3:$D$107,3,FALSE))</f>
        <v/>
      </c>
      <c r="G917" s="135" t="str">
        <f t="shared" si="15"/>
        <v/>
      </c>
    </row>
    <row r="918" spans="5:7" x14ac:dyDescent="0.2">
      <c r="E918" s="93" t="str">
        <f>IF(ISBLANK(A918),"",VLOOKUP(A918,'Tabla de equipos'!$B$3:$D$107,3,FALSE))</f>
        <v/>
      </c>
      <c r="G918" s="135" t="str">
        <f t="shared" si="15"/>
        <v/>
      </c>
    </row>
    <row r="919" spans="5:7" x14ac:dyDescent="0.2">
      <c r="E919" s="93" t="str">
        <f>IF(ISBLANK(A919),"",VLOOKUP(A919,'Tabla de equipos'!$B$3:$D$107,3,FALSE))</f>
        <v/>
      </c>
      <c r="G919" s="135" t="str">
        <f t="shared" si="15"/>
        <v/>
      </c>
    </row>
    <row r="920" spans="5:7" x14ac:dyDescent="0.2">
      <c r="E920" s="93" t="str">
        <f>IF(ISBLANK(A920),"",VLOOKUP(A920,'Tabla de equipos'!$B$3:$D$107,3,FALSE))</f>
        <v/>
      </c>
      <c r="G920" s="135" t="str">
        <f t="shared" si="15"/>
        <v/>
      </c>
    </row>
    <row r="921" spans="5:7" x14ac:dyDescent="0.2">
      <c r="E921" s="93" t="str">
        <f>IF(ISBLANK(A921),"",VLOOKUP(A921,'Tabla de equipos'!$B$3:$D$107,3,FALSE))</f>
        <v/>
      </c>
      <c r="G921" s="135" t="str">
        <f t="shared" si="15"/>
        <v/>
      </c>
    </row>
    <row r="922" spans="5:7" x14ac:dyDescent="0.2">
      <c r="E922" s="93" t="str">
        <f>IF(ISBLANK(A922),"",VLOOKUP(A922,'Tabla de equipos'!$B$3:$D$107,3,FALSE))</f>
        <v/>
      </c>
      <c r="G922" s="135" t="str">
        <f t="shared" si="15"/>
        <v/>
      </c>
    </row>
    <row r="923" spans="5:7" x14ac:dyDescent="0.2">
      <c r="E923" s="93" t="str">
        <f>IF(ISBLANK(A923),"",VLOOKUP(A923,'Tabla de equipos'!$B$3:$D$107,3,FALSE))</f>
        <v/>
      </c>
      <c r="G923" s="135" t="str">
        <f t="shared" si="15"/>
        <v/>
      </c>
    </row>
    <row r="924" spans="5:7" x14ac:dyDescent="0.2">
      <c r="E924" s="93" t="str">
        <f>IF(ISBLANK(A924),"",VLOOKUP(A924,'Tabla de equipos'!$B$3:$D$107,3,FALSE))</f>
        <v/>
      </c>
      <c r="G924" s="135" t="str">
        <f t="shared" si="15"/>
        <v/>
      </c>
    </row>
    <row r="925" spans="5:7" x14ac:dyDescent="0.2">
      <c r="E925" s="93" t="str">
        <f>IF(ISBLANK(A925),"",VLOOKUP(A925,'Tabla de equipos'!$B$3:$D$107,3,FALSE))</f>
        <v/>
      </c>
      <c r="G925" s="135" t="str">
        <f t="shared" si="15"/>
        <v/>
      </c>
    </row>
    <row r="926" spans="5:7" x14ac:dyDescent="0.2">
      <c r="E926" s="93" t="str">
        <f>IF(ISBLANK(A926),"",VLOOKUP(A926,'Tabla de equipos'!$B$3:$D$107,3,FALSE))</f>
        <v/>
      </c>
      <c r="G926" s="135" t="str">
        <f t="shared" si="15"/>
        <v/>
      </c>
    </row>
    <row r="927" spans="5:7" x14ac:dyDescent="0.2">
      <c r="E927" s="93" t="str">
        <f>IF(ISBLANK(A927),"",VLOOKUP(A927,'Tabla de equipos'!$B$3:$D$107,3,FALSE))</f>
        <v/>
      </c>
      <c r="G927" s="135" t="str">
        <f t="shared" si="15"/>
        <v/>
      </c>
    </row>
    <row r="928" spans="5:7" x14ac:dyDescent="0.2">
      <c r="E928" s="93" t="str">
        <f>IF(ISBLANK(A928),"",VLOOKUP(A928,'Tabla de equipos'!$B$3:$D$107,3,FALSE))</f>
        <v/>
      </c>
      <c r="G928" s="135" t="str">
        <f t="shared" si="15"/>
        <v/>
      </c>
    </row>
    <row r="929" spans="5:7" x14ac:dyDescent="0.2">
      <c r="E929" s="93" t="str">
        <f>IF(ISBLANK(A929),"",VLOOKUP(A929,'Tabla de equipos'!$B$3:$D$107,3,FALSE))</f>
        <v/>
      </c>
      <c r="G929" s="135" t="str">
        <f t="shared" si="15"/>
        <v/>
      </c>
    </row>
    <row r="930" spans="5:7" x14ac:dyDescent="0.2">
      <c r="E930" s="93" t="str">
        <f>IF(ISBLANK(A930),"",VLOOKUP(A930,'Tabla de equipos'!$B$3:$D$107,3,FALSE))</f>
        <v/>
      </c>
      <c r="G930" s="135" t="str">
        <f t="shared" si="15"/>
        <v/>
      </c>
    </row>
    <row r="931" spans="5:7" x14ac:dyDescent="0.2">
      <c r="E931" s="93" t="str">
        <f>IF(ISBLANK(A931),"",VLOOKUP(A931,'Tabla de equipos'!$B$3:$D$107,3,FALSE))</f>
        <v/>
      </c>
      <c r="G931" s="135" t="str">
        <f t="shared" si="15"/>
        <v/>
      </c>
    </row>
    <row r="932" spans="5:7" x14ac:dyDescent="0.2">
      <c r="E932" s="93" t="str">
        <f>IF(ISBLANK(A932),"",VLOOKUP(A932,'Tabla de equipos'!$B$3:$D$107,3,FALSE))</f>
        <v/>
      </c>
      <c r="G932" s="135" t="str">
        <f t="shared" si="15"/>
        <v/>
      </c>
    </row>
    <row r="933" spans="5:7" x14ac:dyDescent="0.2">
      <c r="E933" s="93" t="str">
        <f>IF(ISBLANK(A933),"",VLOOKUP(A933,'Tabla de equipos'!$B$3:$D$107,3,FALSE))</f>
        <v/>
      </c>
      <c r="G933" s="135" t="str">
        <f t="shared" si="15"/>
        <v/>
      </c>
    </row>
    <row r="934" spans="5:7" x14ac:dyDescent="0.2">
      <c r="E934" s="93" t="str">
        <f>IF(ISBLANK(A934),"",VLOOKUP(A934,'Tabla de equipos'!$B$3:$D$107,3,FALSE))</f>
        <v/>
      </c>
      <c r="G934" s="135" t="str">
        <f t="shared" si="15"/>
        <v/>
      </c>
    </row>
    <row r="935" spans="5:7" x14ac:dyDescent="0.2">
      <c r="E935" s="93" t="str">
        <f>IF(ISBLANK(A935),"",VLOOKUP(A935,'Tabla de equipos'!$B$3:$D$107,3,FALSE))</f>
        <v/>
      </c>
      <c r="G935" s="135" t="str">
        <f t="shared" si="15"/>
        <v/>
      </c>
    </row>
    <row r="936" spans="5:7" x14ac:dyDescent="0.2">
      <c r="E936" s="93" t="str">
        <f>IF(ISBLANK(A936),"",VLOOKUP(A936,'Tabla de equipos'!$B$3:$D$107,3,FALSE))</f>
        <v/>
      </c>
      <c r="G936" s="135" t="str">
        <f t="shared" si="15"/>
        <v/>
      </c>
    </row>
    <row r="937" spans="5:7" x14ac:dyDescent="0.2">
      <c r="E937" s="93" t="str">
        <f>IF(ISBLANK(A937),"",VLOOKUP(A937,'Tabla de equipos'!$B$3:$D$107,3,FALSE))</f>
        <v/>
      </c>
      <c r="G937" s="135" t="str">
        <f t="shared" si="15"/>
        <v/>
      </c>
    </row>
    <row r="938" spans="5:7" x14ac:dyDescent="0.2">
      <c r="E938" s="93" t="str">
        <f>IF(ISBLANK(A938),"",VLOOKUP(A938,'Tabla de equipos'!$B$3:$D$107,3,FALSE))</f>
        <v/>
      </c>
      <c r="G938" s="135" t="str">
        <f t="shared" si="15"/>
        <v/>
      </c>
    </row>
    <row r="939" spans="5:7" x14ac:dyDescent="0.2">
      <c r="E939" s="93" t="str">
        <f>IF(ISBLANK(A939),"",VLOOKUP(A939,'Tabla de equipos'!$B$3:$D$107,3,FALSE))</f>
        <v/>
      </c>
      <c r="G939" s="135" t="str">
        <f t="shared" si="15"/>
        <v/>
      </c>
    </row>
    <row r="940" spans="5:7" x14ac:dyDescent="0.2">
      <c r="E940" s="93" t="str">
        <f>IF(ISBLANK(A940),"",VLOOKUP(A940,'Tabla de equipos'!$B$3:$D$107,3,FALSE))</f>
        <v/>
      </c>
      <c r="G940" s="135" t="str">
        <f t="shared" si="15"/>
        <v/>
      </c>
    </row>
    <row r="941" spans="5:7" x14ac:dyDescent="0.2">
      <c r="E941" s="93" t="str">
        <f>IF(ISBLANK(A941),"",VLOOKUP(A941,'Tabla de equipos'!$B$3:$D$107,3,FALSE))</f>
        <v/>
      </c>
      <c r="G941" s="135" t="str">
        <f t="shared" si="15"/>
        <v/>
      </c>
    </row>
    <row r="942" spans="5:7" x14ac:dyDescent="0.2">
      <c r="E942" s="93" t="str">
        <f>IF(ISBLANK(A942),"",VLOOKUP(A942,'Tabla de equipos'!$B$3:$D$107,3,FALSE))</f>
        <v/>
      </c>
      <c r="G942" s="135" t="str">
        <f t="shared" si="15"/>
        <v/>
      </c>
    </row>
    <row r="943" spans="5:7" x14ac:dyDescent="0.2">
      <c r="E943" s="93" t="str">
        <f>IF(ISBLANK(A943),"",VLOOKUP(A943,'Tabla de equipos'!$B$3:$D$107,3,FALSE))</f>
        <v/>
      </c>
      <c r="G943" s="135" t="str">
        <f t="shared" si="15"/>
        <v/>
      </c>
    </row>
    <row r="944" spans="5:7" x14ac:dyDescent="0.2">
      <c r="E944" s="93" t="str">
        <f>IF(ISBLANK(A944),"",VLOOKUP(A944,'Tabla de equipos'!$B$3:$D$107,3,FALSE))</f>
        <v/>
      </c>
      <c r="G944" s="135" t="str">
        <f t="shared" si="15"/>
        <v/>
      </c>
    </row>
    <row r="945" spans="5:7" x14ac:dyDescent="0.2">
      <c r="E945" s="93" t="str">
        <f>IF(ISBLANK(A945),"",VLOOKUP(A945,'Tabla de equipos'!$B$3:$D$107,3,FALSE))</f>
        <v/>
      </c>
      <c r="G945" s="135" t="str">
        <f t="shared" si="15"/>
        <v/>
      </c>
    </row>
    <row r="946" spans="5:7" x14ac:dyDescent="0.2">
      <c r="E946" s="93" t="str">
        <f>IF(ISBLANK(A946),"",VLOOKUP(A946,'Tabla de equipos'!$B$3:$D$107,3,FALSE))</f>
        <v/>
      </c>
      <c r="G946" s="135" t="str">
        <f t="shared" si="15"/>
        <v/>
      </c>
    </row>
    <row r="947" spans="5:7" x14ac:dyDescent="0.2">
      <c r="E947" s="93" t="str">
        <f>IF(ISBLANK(A947),"",VLOOKUP(A947,'Tabla de equipos'!$B$3:$D$107,3,FALSE))</f>
        <v/>
      </c>
      <c r="G947" s="135" t="str">
        <f t="shared" si="15"/>
        <v/>
      </c>
    </row>
    <row r="948" spans="5:7" x14ac:dyDescent="0.2">
      <c r="E948" s="93" t="str">
        <f>IF(ISBLANK(A948),"",VLOOKUP(A948,'Tabla de equipos'!$B$3:$D$107,3,FALSE))</f>
        <v/>
      </c>
      <c r="G948" s="135" t="str">
        <f t="shared" si="15"/>
        <v/>
      </c>
    </row>
    <row r="949" spans="5:7" x14ac:dyDescent="0.2">
      <c r="E949" s="93" t="str">
        <f>IF(ISBLANK(A949),"",VLOOKUP(A949,'Tabla de equipos'!$B$3:$D$107,3,FALSE))</f>
        <v/>
      </c>
      <c r="G949" s="135" t="str">
        <f t="shared" si="15"/>
        <v/>
      </c>
    </row>
    <row r="950" spans="5:7" x14ac:dyDescent="0.2">
      <c r="E950" s="93" t="str">
        <f>IF(ISBLANK(A950),"",VLOOKUP(A950,'Tabla de equipos'!$B$3:$D$107,3,FALSE))</f>
        <v/>
      </c>
      <c r="G950" s="135" t="str">
        <f t="shared" si="15"/>
        <v/>
      </c>
    </row>
    <row r="951" spans="5:7" x14ac:dyDescent="0.2">
      <c r="E951" s="93" t="str">
        <f>IF(ISBLANK(A951),"",VLOOKUP(A951,'Tabla de equipos'!$B$3:$D$107,3,FALSE))</f>
        <v/>
      </c>
      <c r="G951" s="135" t="str">
        <f t="shared" si="15"/>
        <v/>
      </c>
    </row>
    <row r="952" spans="5:7" x14ac:dyDescent="0.2">
      <c r="E952" s="93" t="str">
        <f>IF(ISBLANK(A952),"",VLOOKUP(A952,'Tabla de equipos'!$B$3:$D$107,3,FALSE))</f>
        <v/>
      </c>
      <c r="G952" s="135" t="str">
        <f t="shared" si="15"/>
        <v/>
      </c>
    </row>
    <row r="953" spans="5:7" x14ac:dyDescent="0.2">
      <c r="E953" s="93" t="str">
        <f>IF(ISBLANK(A953),"",VLOOKUP(A953,'Tabla de equipos'!$B$3:$D$107,3,FALSE))</f>
        <v/>
      </c>
      <c r="G953" s="135" t="str">
        <f t="shared" si="15"/>
        <v/>
      </c>
    </row>
    <row r="954" spans="5:7" x14ac:dyDescent="0.2">
      <c r="E954" s="93" t="str">
        <f>IF(ISBLANK(A954),"",VLOOKUP(A954,'Tabla de equipos'!$B$3:$D$107,3,FALSE))</f>
        <v/>
      </c>
      <c r="G954" s="135" t="str">
        <f t="shared" si="15"/>
        <v/>
      </c>
    </row>
    <row r="955" spans="5:7" x14ac:dyDescent="0.2">
      <c r="E955" s="93" t="str">
        <f>IF(ISBLANK(A955),"",VLOOKUP(A955,'Tabla de equipos'!$B$3:$D$107,3,FALSE))</f>
        <v/>
      </c>
      <c r="G955" s="135" t="str">
        <f t="shared" si="15"/>
        <v/>
      </c>
    </row>
    <row r="956" spans="5:7" x14ac:dyDescent="0.2">
      <c r="E956" s="93" t="str">
        <f>IF(ISBLANK(A956),"",VLOOKUP(A956,'Tabla de equipos'!$B$3:$D$107,3,FALSE))</f>
        <v/>
      </c>
      <c r="G956" s="135" t="str">
        <f t="shared" si="15"/>
        <v/>
      </c>
    </row>
    <row r="957" spans="5:7" x14ac:dyDescent="0.2">
      <c r="E957" s="93" t="str">
        <f>IF(ISBLANK(A957),"",VLOOKUP(A957,'Tabla de equipos'!$B$3:$D$107,3,FALSE))</f>
        <v/>
      </c>
      <c r="G957" s="135" t="str">
        <f t="shared" si="15"/>
        <v/>
      </c>
    </row>
    <row r="958" spans="5:7" x14ac:dyDescent="0.2">
      <c r="E958" s="93" t="str">
        <f>IF(ISBLANK(A958),"",VLOOKUP(A958,'Tabla de equipos'!$B$3:$D$107,3,FALSE))</f>
        <v/>
      </c>
      <c r="G958" s="135" t="str">
        <f t="shared" si="15"/>
        <v/>
      </c>
    </row>
    <row r="959" spans="5:7" x14ac:dyDescent="0.2">
      <c r="E959" s="93" t="str">
        <f>IF(ISBLANK(A959),"",VLOOKUP(A959,'Tabla de equipos'!$B$3:$D$107,3,FALSE))</f>
        <v/>
      </c>
      <c r="G959" s="135" t="str">
        <f t="shared" si="15"/>
        <v/>
      </c>
    </row>
    <row r="960" spans="5:7" x14ac:dyDescent="0.2">
      <c r="E960" s="93" t="str">
        <f>IF(ISBLANK(A960),"",VLOOKUP(A960,'Tabla de equipos'!$B$3:$D$107,3,FALSE))</f>
        <v/>
      </c>
      <c r="G960" s="135" t="str">
        <f t="shared" si="15"/>
        <v/>
      </c>
    </row>
    <row r="961" spans="5:7" x14ac:dyDescent="0.2">
      <c r="E961" s="93" t="str">
        <f>IF(ISBLANK(A961),"",VLOOKUP(A961,'Tabla de equipos'!$B$3:$D$107,3,FALSE))</f>
        <v/>
      </c>
      <c r="G961" s="135" t="str">
        <f t="shared" si="15"/>
        <v/>
      </c>
    </row>
    <row r="962" spans="5:7" x14ac:dyDescent="0.2">
      <c r="E962" s="93" t="str">
        <f>IF(ISBLANK(A962),"",VLOOKUP(A962,'Tabla de equipos'!$B$3:$D$107,3,FALSE))</f>
        <v/>
      </c>
      <c r="G962" s="135" t="str">
        <f t="shared" si="15"/>
        <v/>
      </c>
    </row>
    <row r="963" spans="5:7" x14ac:dyDescent="0.2">
      <c r="E963" s="93" t="str">
        <f>IF(ISBLANK(A963),"",VLOOKUP(A963,'Tabla de equipos'!$B$3:$D$107,3,FALSE))</f>
        <v/>
      </c>
      <c r="G963" s="135" t="str">
        <f t="shared" si="15"/>
        <v/>
      </c>
    </row>
    <row r="964" spans="5:7" x14ac:dyDescent="0.2">
      <c r="E964" s="93" t="str">
        <f>IF(ISBLANK(A964),"",VLOOKUP(A964,'Tabla de equipos'!$B$3:$D$107,3,FALSE))</f>
        <v/>
      </c>
      <c r="G964" s="135" t="str">
        <f t="shared" si="15"/>
        <v/>
      </c>
    </row>
    <row r="965" spans="5:7" x14ac:dyDescent="0.2">
      <c r="E965" s="93" t="str">
        <f>IF(ISBLANK(A965),"",VLOOKUP(A965,'Tabla de equipos'!$B$3:$D$107,3,FALSE))</f>
        <v/>
      </c>
      <c r="G965" s="135" t="str">
        <f t="shared" ref="G965:G996" si="16">IF(AND(F965="",A965=""),"",IF(AND(A965&lt;&gt;"",F965=""),"Falta incluir unidades",IF(AND(A965&lt;&gt;"",F965&gt;0),"","Falta elegir equipo/soporte")))</f>
        <v/>
      </c>
    </row>
    <row r="966" spans="5:7" x14ac:dyDescent="0.2">
      <c r="E966" s="93" t="str">
        <f>IF(ISBLANK(A966),"",VLOOKUP(A966,'Tabla de equipos'!$B$3:$D$107,3,FALSE))</f>
        <v/>
      </c>
      <c r="G966" s="135" t="str">
        <f t="shared" si="16"/>
        <v/>
      </c>
    </row>
    <row r="967" spans="5:7" x14ac:dyDescent="0.2">
      <c r="E967" s="93" t="str">
        <f>IF(ISBLANK(A967),"",VLOOKUP(A967,'Tabla de equipos'!$B$3:$D$107,3,FALSE))</f>
        <v/>
      </c>
      <c r="G967" s="135" t="str">
        <f t="shared" si="16"/>
        <v/>
      </c>
    </row>
    <row r="968" spans="5:7" x14ac:dyDescent="0.2">
      <c r="E968" s="93" t="str">
        <f>IF(ISBLANK(A968),"",VLOOKUP(A968,'Tabla de equipos'!$B$3:$D$107,3,FALSE))</f>
        <v/>
      </c>
      <c r="G968" s="135" t="str">
        <f t="shared" si="16"/>
        <v/>
      </c>
    </row>
    <row r="969" spans="5:7" x14ac:dyDescent="0.2">
      <c r="E969" s="93" t="str">
        <f>IF(ISBLANK(A969),"",VLOOKUP(A969,'Tabla de equipos'!$B$3:$D$107,3,FALSE))</f>
        <v/>
      </c>
      <c r="G969" s="135" t="str">
        <f t="shared" si="16"/>
        <v/>
      </c>
    </row>
    <row r="970" spans="5:7" x14ac:dyDescent="0.2">
      <c r="E970" s="93" t="str">
        <f>IF(ISBLANK(A970),"",VLOOKUP(A970,'Tabla de equipos'!$B$3:$D$107,3,FALSE))</f>
        <v/>
      </c>
      <c r="G970" s="135" t="str">
        <f t="shared" si="16"/>
        <v/>
      </c>
    </row>
    <row r="971" spans="5:7" x14ac:dyDescent="0.2">
      <c r="E971" s="93" t="str">
        <f>IF(ISBLANK(A971),"",VLOOKUP(A971,'Tabla de equipos'!$B$3:$D$107,3,FALSE))</f>
        <v/>
      </c>
      <c r="G971" s="135" t="str">
        <f t="shared" si="16"/>
        <v/>
      </c>
    </row>
    <row r="972" spans="5:7" x14ac:dyDescent="0.2">
      <c r="E972" s="93" t="str">
        <f>IF(ISBLANK(A972),"",VLOOKUP(A972,'Tabla de equipos'!$B$3:$D$107,3,FALSE))</f>
        <v/>
      </c>
      <c r="G972" s="135" t="str">
        <f t="shared" si="16"/>
        <v/>
      </c>
    </row>
    <row r="973" spans="5:7" x14ac:dyDescent="0.2">
      <c r="E973" s="93" t="str">
        <f>IF(ISBLANK(A973),"",VLOOKUP(A973,'Tabla de equipos'!$B$3:$D$107,3,FALSE))</f>
        <v/>
      </c>
      <c r="G973" s="135" t="str">
        <f t="shared" si="16"/>
        <v/>
      </c>
    </row>
    <row r="974" spans="5:7" x14ac:dyDescent="0.2">
      <c r="E974" s="93" t="str">
        <f>IF(ISBLANK(A974),"",VLOOKUP(A974,'Tabla de equipos'!$B$3:$D$107,3,FALSE))</f>
        <v/>
      </c>
      <c r="G974" s="135" t="str">
        <f t="shared" si="16"/>
        <v/>
      </c>
    </row>
    <row r="975" spans="5:7" x14ac:dyDescent="0.2">
      <c r="E975" s="93" t="str">
        <f>IF(ISBLANK(A975),"",VLOOKUP(A975,'Tabla de equipos'!$B$3:$D$107,3,FALSE))</f>
        <v/>
      </c>
      <c r="G975" s="135" t="str">
        <f t="shared" si="16"/>
        <v/>
      </c>
    </row>
    <row r="976" spans="5:7" x14ac:dyDescent="0.2">
      <c r="E976" s="93" t="str">
        <f>IF(ISBLANK(A976),"",VLOOKUP(A976,'Tabla de equipos'!$B$3:$D$107,3,FALSE))</f>
        <v/>
      </c>
      <c r="G976" s="135" t="str">
        <f t="shared" si="16"/>
        <v/>
      </c>
    </row>
    <row r="977" spans="5:7" x14ac:dyDescent="0.2">
      <c r="E977" s="93" t="str">
        <f>IF(ISBLANK(A977),"",VLOOKUP(A977,'Tabla de equipos'!$B$3:$D$107,3,FALSE))</f>
        <v/>
      </c>
      <c r="G977" s="135" t="str">
        <f t="shared" si="16"/>
        <v/>
      </c>
    </row>
    <row r="978" spans="5:7" x14ac:dyDescent="0.2">
      <c r="E978" s="93" t="str">
        <f>IF(ISBLANK(A978),"",VLOOKUP(A978,'Tabla de equipos'!$B$3:$D$107,3,FALSE))</f>
        <v/>
      </c>
      <c r="G978" s="135" t="str">
        <f t="shared" si="16"/>
        <v/>
      </c>
    </row>
    <row r="979" spans="5:7" x14ac:dyDescent="0.2">
      <c r="E979" s="93" t="str">
        <f>IF(ISBLANK(A979),"",VLOOKUP(A979,'Tabla de equipos'!$B$3:$D$107,3,FALSE))</f>
        <v/>
      </c>
      <c r="G979" s="135" t="str">
        <f t="shared" si="16"/>
        <v/>
      </c>
    </row>
    <row r="980" spans="5:7" x14ac:dyDescent="0.2">
      <c r="E980" s="93" t="str">
        <f>IF(ISBLANK(A980),"",VLOOKUP(A980,'Tabla de equipos'!$B$3:$D$107,3,FALSE))</f>
        <v/>
      </c>
      <c r="G980" s="135" t="str">
        <f t="shared" si="16"/>
        <v/>
      </c>
    </row>
    <row r="981" spans="5:7" x14ac:dyDescent="0.2">
      <c r="E981" s="93" t="str">
        <f>IF(ISBLANK(A981),"",VLOOKUP(A981,'Tabla de equipos'!$B$3:$D$107,3,FALSE))</f>
        <v/>
      </c>
      <c r="G981" s="135" t="str">
        <f t="shared" si="16"/>
        <v/>
      </c>
    </row>
    <row r="982" spans="5:7" x14ac:dyDescent="0.2">
      <c r="E982" s="93" t="str">
        <f>IF(ISBLANK(A982),"",VLOOKUP(A982,'Tabla de equipos'!$B$3:$D$107,3,FALSE))</f>
        <v/>
      </c>
      <c r="G982" s="135" t="str">
        <f t="shared" si="16"/>
        <v/>
      </c>
    </row>
    <row r="983" spans="5:7" x14ac:dyDescent="0.2">
      <c r="E983" s="93" t="str">
        <f>IF(ISBLANK(A983),"",VLOOKUP(A983,'Tabla de equipos'!$B$3:$D$107,3,FALSE))</f>
        <v/>
      </c>
      <c r="G983" s="135" t="str">
        <f t="shared" si="16"/>
        <v/>
      </c>
    </row>
    <row r="984" spans="5:7" x14ac:dyDescent="0.2">
      <c r="E984" s="93" t="str">
        <f>IF(ISBLANK(A984),"",VLOOKUP(A984,'Tabla de equipos'!$B$3:$D$107,3,FALSE))</f>
        <v/>
      </c>
      <c r="G984" s="135" t="str">
        <f t="shared" si="16"/>
        <v/>
      </c>
    </row>
    <row r="985" spans="5:7" x14ac:dyDescent="0.2">
      <c r="E985" s="93" t="str">
        <f>IF(ISBLANK(A985),"",VLOOKUP(A985,'Tabla de equipos'!$B$3:$D$107,3,FALSE))</f>
        <v/>
      </c>
      <c r="G985" s="135" t="str">
        <f t="shared" si="16"/>
        <v/>
      </c>
    </row>
    <row r="986" spans="5:7" x14ac:dyDescent="0.2">
      <c r="E986" s="93" t="str">
        <f>IF(ISBLANK(A986),"",VLOOKUP(A986,'Tabla de equipos'!$B$3:$D$107,3,FALSE))</f>
        <v/>
      </c>
      <c r="G986" s="135" t="str">
        <f t="shared" si="16"/>
        <v/>
      </c>
    </row>
    <row r="987" spans="5:7" x14ac:dyDescent="0.2">
      <c r="E987" s="93" t="str">
        <f>IF(ISBLANK(A987),"",VLOOKUP(A987,'Tabla de equipos'!$B$3:$D$107,3,FALSE))</f>
        <v/>
      </c>
      <c r="G987" s="135" t="str">
        <f t="shared" si="16"/>
        <v/>
      </c>
    </row>
    <row r="988" spans="5:7" x14ac:dyDescent="0.2">
      <c r="E988" s="93" t="str">
        <f>IF(ISBLANK(A988),"",VLOOKUP(A988,'Tabla de equipos'!$B$3:$D$107,3,FALSE))</f>
        <v/>
      </c>
      <c r="G988" s="135" t="str">
        <f t="shared" si="16"/>
        <v/>
      </c>
    </row>
    <row r="989" spans="5:7" x14ac:dyDescent="0.2">
      <c r="E989" s="93" t="str">
        <f>IF(ISBLANK(A989),"",VLOOKUP(A989,'Tabla de equipos'!$B$3:$D$107,3,FALSE))</f>
        <v/>
      </c>
      <c r="G989" s="135" t="str">
        <f t="shared" si="16"/>
        <v/>
      </c>
    </row>
    <row r="990" spans="5:7" x14ac:dyDescent="0.2">
      <c r="E990" s="93" t="str">
        <f>IF(ISBLANK(A990),"",VLOOKUP(A990,'Tabla de equipos'!$B$3:$D$107,3,FALSE))</f>
        <v/>
      </c>
      <c r="G990" s="135" t="str">
        <f t="shared" si="16"/>
        <v/>
      </c>
    </row>
    <row r="991" spans="5:7" x14ac:dyDescent="0.2">
      <c r="E991" s="93" t="str">
        <f>IF(ISBLANK(A991),"",VLOOKUP(A991,'Tabla de equipos'!$B$3:$D$107,3,FALSE))</f>
        <v/>
      </c>
      <c r="G991" s="135" t="str">
        <f t="shared" si="16"/>
        <v/>
      </c>
    </row>
    <row r="992" spans="5:7" x14ac:dyDescent="0.2">
      <c r="E992" s="93" t="str">
        <f>IF(ISBLANK(A992),"",VLOOKUP(A992,'Tabla de equipos'!$B$3:$D$107,3,FALSE))</f>
        <v/>
      </c>
      <c r="G992" s="135" t="str">
        <f t="shared" si="16"/>
        <v/>
      </c>
    </row>
    <row r="993" spans="5:7" x14ac:dyDescent="0.2">
      <c r="E993" s="93" t="str">
        <f>IF(ISBLANK(A993),"",VLOOKUP(A993,'Tabla de equipos'!$B$3:$D$107,3,FALSE))</f>
        <v/>
      </c>
      <c r="G993" s="135" t="str">
        <f t="shared" si="16"/>
        <v/>
      </c>
    </row>
    <row r="994" spans="5:7" x14ac:dyDescent="0.2">
      <c r="E994" s="93" t="str">
        <f>IF(ISBLANK(A994),"",VLOOKUP(A994,'Tabla de equipos'!$B$3:$D$107,3,FALSE))</f>
        <v/>
      </c>
      <c r="G994" s="135" t="str">
        <f t="shared" si="16"/>
        <v/>
      </c>
    </row>
    <row r="995" spans="5:7" x14ac:dyDescent="0.2">
      <c r="E995" s="93" t="str">
        <f>IF(ISBLANK(A995),"",VLOOKUP(A995,'Tabla de equipos'!$B$3:$D$107,3,FALSE))</f>
        <v/>
      </c>
      <c r="G995" s="135" t="str">
        <f t="shared" si="16"/>
        <v/>
      </c>
    </row>
    <row r="996" spans="5:7" x14ac:dyDescent="0.2">
      <c r="E996" s="93" t="str">
        <f>IF(ISBLANK(A996),"",VLOOKUP(A996,'Tabla de equipos'!$B$3:$D$107,3,FALSE))</f>
        <v/>
      </c>
      <c r="G996" s="135" t="str">
        <f t="shared" si="16"/>
        <v/>
      </c>
    </row>
    <row r="997" spans="5:7" x14ac:dyDescent="0.2">
      <c r="E997" s="93" t="str">
        <f>IF(ISBLANK(A997),"",VLOOKUP(A997,'Tabla de equipos'!$B$3:$D$107,3,FALSE))</f>
        <v/>
      </c>
      <c r="G997" s="135" t="str">
        <f t="shared" ref="G997:G1060" si="17">IF(AND(F997="",A997=""),"",IF(AND(A997&lt;&gt;"",F997=""),"Falta incluir unidades",IF(AND(A997&lt;&gt;"",F997&gt;0),"","Falta elegir equipo/soporte")))</f>
        <v/>
      </c>
    </row>
    <row r="998" spans="5:7" x14ac:dyDescent="0.2">
      <c r="E998" s="93" t="str">
        <f>IF(ISBLANK(A998),"",VLOOKUP(A998,'Tabla de equipos'!$B$3:$D$107,3,FALSE))</f>
        <v/>
      </c>
      <c r="G998" s="135" t="str">
        <f t="shared" si="17"/>
        <v/>
      </c>
    </row>
    <row r="999" spans="5:7" x14ac:dyDescent="0.2">
      <c r="E999" s="93" t="str">
        <f>IF(ISBLANK(A999),"",VLOOKUP(A999,'Tabla de equipos'!$B$3:$D$107,3,FALSE))</f>
        <v/>
      </c>
      <c r="G999" s="135" t="str">
        <f t="shared" si="17"/>
        <v/>
      </c>
    </row>
    <row r="1000" spans="5:7" x14ac:dyDescent="0.2">
      <c r="E1000" s="93" t="str">
        <f>IF(ISBLANK(A1000),"",VLOOKUP(A1000,'Tabla de equipos'!$B$3:$D$107,3,FALSE))</f>
        <v/>
      </c>
      <c r="G1000" s="135" t="str">
        <f t="shared" si="17"/>
        <v/>
      </c>
    </row>
    <row r="1001" spans="5:7" x14ac:dyDescent="0.2">
      <c r="E1001" s="93" t="str">
        <f>IF(ISBLANK(A1001),"",VLOOKUP(A1001,'Tabla de equipos'!$B$3:$D$107,3,FALSE))</f>
        <v/>
      </c>
      <c r="G1001" s="135" t="str">
        <f t="shared" si="17"/>
        <v/>
      </c>
    </row>
    <row r="1002" spans="5:7" x14ac:dyDescent="0.2">
      <c r="E1002" s="93" t="str">
        <f>IF(ISBLANK(A1002),"",VLOOKUP(A1002,'Tabla de equipos'!$B$3:$D$107,3,FALSE))</f>
        <v/>
      </c>
      <c r="G1002" s="135" t="str">
        <f t="shared" si="17"/>
        <v/>
      </c>
    </row>
    <row r="1003" spans="5:7" x14ac:dyDescent="0.2">
      <c r="E1003" s="93" t="str">
        <f>IF(ISBLANK(A1003),"",VLOOKUP(A1003,'Tabla de equipos'!$B$3:$D$107,3,FALSE))</f>
        <v/>
      </c>
      <c r="G1003" s="135" t="str">
        <f t="shared" si="17"/>
        <v/>
      </c>
    </row>
    <row r="1004" spans="5:7" x14ac:dyDescent="0.2">
      <c r="E1004" s="93" t="str">
        <f>IF(ISBLANK(A1004),"",VLOOKUP(A1004,'Tabla de equipos'!$B$3:$D$107,3,FALSE))</f>
        <v/>
      </c>
      <c r="G1004" s="135" t="str">
        <f t="shared" si="17"/>
        <v/>
      </c>
    </row>
    <row r="1005" spans="5:7" x14ac:dyDescent="0.2">
      <c r="E1005" s="93" t="str">
        <f>IF(ISBLANK(A1005),"",VLOOKUP(A1005,'Tabla de equipos'!$B$3:$D$107,3,FALSE))</f>
        <v/>
      </c>
      <c r="G1005" s="135" t="str">
        <f t="shared" si="17"/>
        <v/>
      </c>
    </row>
    <row r="1006" spans="5:7" x14ac:dyDescent="0.2">
      <c r="E1006" s="93" t="str">
        <f>IF(ISBLANK(A1006),"",VLOOKUP(A1006,'Tabla de equipos'!$B$3:$D$107,3,FALSE))</f>
        <v/>
      </c>
      <c r="G1006" s="135" t="str">
        <f t="shared" si="17"/>
        <v/>
      </c>
    </row>
    <row r="1007" spans="5:7" x14ac:dyDescent="0.2">
      <c r="E1007" s="93" t="str">
        <f>IF(ISBLANK(A1007),"",VLOOKUP(A1007,'Tabla de equipos'!$B$3:$D$107,3,FALSE))</f>
        <v/>
      </c>
      <c r="G1007" s="135" t="str">
        <f t="shared" si="17"/>
        <v/>
      </c>
    </row>
    <row r="1008" spans="5:7" x14ac:dyDescent="0.2">
      <c r="E1008" s="93" t="str">
        <f>IF(ISBLANK(A1008),"",VLOOKUP(A1008,'Tabla de equipos'!$B$3:$D$107,3,FALSE))</f>
        <v/>
      </c>
      <c r="G1008" s="135" t="str">
        <f t="shared" si="17"/>
        <v/>
      </c>
    </row>
    <row r="1009" spans="5:7" x14ac:dyDescent="0.2">
      <c r="E1009" s="93" t="str">
        <f>IF(ISBLANK(A1009),"",VLOOKUP(A1009,'Tabla de equipos'!$B$3:$D$107,3,FALSE))</f>
        <v/>
      </c>
      <c r="G1009" s="135" t="str">
        <f t="shared" si="17"/>
        <v/>
      </c>
    </row>
    <row r="1010" spans="5:7" x14ac:dyDescent="0.2">
      <c r="E1010" s="93" t="str">
        <f>IF(ISBLANK(A1010),"",VLOOKUP(A1010,'Tabla de equipos'!$B$3:$D$107,3,FALSE))</f>
        <v/>
      </c>
      <c r="G1010" s="135" t="str">
        <f t="shared" si="17"/>
        <v/>
      </c>
    </row>
    <row r="1011" spans="5:7" x14ac:dyDescent="0.2">
      <c r="E1011" s="93" t="str">
        <f>IF(ISBLANK(A1011),"",VLOOKUP(A1011,'Tabla de equipos'!$B$3:$D$107,3,FALSE))</f>
        <v/>
      </c>
      <c r="G1011" s="135" t="str">
        <f t="shared" si="17"/>
        <v/>
      </c>
    </row>
    <row r="1012" spans="5:7" x14ac:dyDescent="0.2">
      <c r="E1012" s="93" t="str">
        <f>IF(ISBLANK(A1012),"",VLOOKUP(A1012,'Tabla de equipos'!$B$3:$D$107,3,FALSE))</f>
        <v/>
      </c>
      <c r="G1012" s="135" t="str">
        <f t="shared" si="17"/>
        <v/>
      </c>
    </row>
    <row r="1013" spans="5:7" x14ac:dyDescent="0.2">
      <c r="E1013" s="93" t="str">
        <f>IF(ISBLANK(A1013),"",VLOOKUP(A1013,'Tabla de equipos'!$B$3:$D$107,3,FALSE))</f>
        <v/>
      </c>
      <c r="G1013" s="135" t="str">
        <f t="shared" si="17"/>
        <v/>
      </c>
    </row>
    <row r="1014" spans="5:7" x14ac:dyDescent="0.2">
      <c r="E1014" s="93" t="str">
        <f>IF(ISBLANK(A1014),"",VLOOKUP(A1014,'Tabla de equipos'!$B$3:$D$107,3,FALSE))</f>
        <v/>
      </c>
      <c r="G1014" s="135" t="str">
        <f t="shared" si="17"/>
        <v/>
      </c>
    </row>
    <row r="1015" spans="5:7" x14ac:dyDescent="0.2">
      <c r="E1015" s="93" t="str">
        <f>IF(ISBLANK(A1015),"",VLOOKUP(A1015,'Tabla de equipos'!$B$3:$D$107,3,FALSE))</f>
        <v/>
      </c>
      <c r="G1015" s="135" t="str">
        <f t="shared" si="17"/>
        <v/>
      </c>
    </row>
    <row r="1016" spans="5:7" x14ac:dyDescent="0.2">
      <c r="E1016" s="93" t="str">
        <f>IF(ISBLANK(A1016),"",VLOOKUP(A1016,'Tabla de equipos'!$B$3:$D$107,3,FALSE))</f>
        <v/>
      </c>
      <c r="G1016" s="135" t="str">
        <f t="shared" si="17"/>
        <v/>
      </c>
    </row>
    <row r="1017" spans="5:7" x14ac:dyDescent="0.2">
      <c r="E1017" s="93" t="str">
        <f>IF(ISBLANK(A1017),"",VLOOKUP(A1017,'Tabla de equipos'!$B$3:$D$107,3,FALSE))</f>
        <v/>
      </c>
      <c r="G1017" s="135" t="str">
        <f t="shared" si="17"/>
        <v/>
      </c>
    </row>
    <row r="1018" spans="5:7" x14ac:dyDescent="0.2">
      <c r="E1018" s="93" t="str">
        <f>IF(ISBLANK(A1018),"",VLOOKUP(A1018,'Tabla de equipos'!$B$3:$D$107,3,FALSE))</f>
        <v/>
      </c>
      <c r="G1018" s="135" t="str">
        <f t="shared" si="17"/>
        <v/>
      </c>
    </row>
    <row r="1019" spans="5:7" x14ac:dyDescent="0.2">
      <c r="E1019" s="93" t="str">
        <f>IF(ISBLANK(A1019),"",VLOOKUP(A1019,'Tabla de equipos'!$B$3:$D$107,3,FALSE))</f>
        <v/>
      </c>
      <c r="G1019" s="135" t="str">
        <f t="shared" si="17"/>
        <v/>
      </c>
    </row>
    <row r="1020" spans="5:7" x14ac:dyDescent="0.2">
      <c r="E1020" s="93" t="str">
        <f>IF(ISBLANK(A1020),"",VLOOKUP(A1020,'Tabla de equipos'!$B$3:$D$107,3,FALSE))</f>
        <v/>
      </c>
      <c r="G1020" s="135" t="str">
        <f t="shared" si="17"/>
        <v/>
      </c>
    </row>
    <row r="1021" spans="5:7" x14ac:dyDescent="0.2">
      <c r="E1021" s="93" t="str">
        <f>IF(ISBLANK(A1021),"",VLOOKUP(A1021,'Tabla de equipos'!$B$3:$D$107,3,FALSE))</f>
        <v/>
      </c>
      <c r="G1021" s="135" t="str">
        <f t="shared" si="17"/>
        <v/>
      </c>
    </row>
    <row r="1022" spans="5:7" x14ac:dyDescent="0.2">
      <c r="E1022" s="93" t="str">
        <f>IF(ISBLANK(A1022),"",VLOOKUP(A1022,'Tabla de equipos'!$B$3:$D$107,3,FALSE))</f>
        <v/>
      </c>
      <c r="G1022" s="135" t="str">
        <f t="shared" si="17"/>
        <v/>
      </c>
    </row>
    <row r="1023" spans="5:7" x14ac:dyDescent="0.2">
      <c r="E1023" s="93" t="str">
        <f>IF(ISBLANK(A1023),"",VLOOKUP(A1023,'Tabla de equipos'!$B$3:$D$107,3,FALSE))</f>
        <v/>
      </c>
      <c r="G1023" s="135" t="str">
        <f t="shared" si="17"/>
        <v/>
      </c>
    </row>
    <row r="1024" spans="5:7" x14ac:dyDescent="0.2">
      <c r="E1024" s="93" t="str">
        <f>IF(ISBLANK(A1024),"",VLOOKUP(A1024,'Tabla de equipos'!$B$3:$D$107,3,FALSE))</f>
        <v/>
      </c>
      <c r="G1024" s="135" t="str">
        <f t="shared" si="17"/>
        <v/>
      </c>
    </row>
    <row r="1025" spans="5:7" x14ac:dyDescent="0.2">
      <c r="E1025" s="93" t="str">
        <f>IF(ISBLANK(A1025),"",VLOOKUP(A1025,'Tabla de equipos'!$B$3:$D$107,3,FALSE))</f>
        <v/>
      </c>
      <c r="G1025" s="135" t="str">
        <f t="shared" si="17"/>
        <v/>
      </c>
    </row>
    <row r="1026" spans="5:7" x14ac:dyDescent="0.2">
      <c r="E1026" s="93" t="str">
        <f>IF(ISBLANK(A1026),"",VLOOKUP(A1026,'Tabla de equipos'!$B$3:$D$107,3,FALSE))</f>
        <v/>
      </c>
      <c r="G1026" s="135" t="str">
        <f t="shared" si="17"/>
        <v/>
      </c>
    </row>
    <row r="1027" spans="5:7" x14ac:dyDescent="0.2">
      <c r="E1027" s="93" t="str">
        <f>IF(ISBLANK(A1027),"",VLOOKUP(A1027,'Tabla de equipos'!$B$3:$D$107,3,FALSE))</f>
        <v/>
      </c>
      <c r="G1027" s="135" t="str">
        <f t="shared" si="17"/>
        <v/>
      </c>
    </row>
    <row r="1028" spans="5:7" x14ac:dyDescent="0.2">
      <c r="E1028" s="93" t="str">
        <f>IF(ISBLANK(A1028),"",VLOOKUP(A1028,'Tabla de equipos'!$B$3:$D$107,3,FALSE))</f>
        <v/>
      </c>
      <c r="G1028" s="135" t="str">
        <f t="shared" si="17"/>
        <v/>
      </c>
    </row>
    <row r="1029" spans="5:7" x14ac:dyDescent="0.2">
      <c r="E1029" s="93" t="str">
        <f>IF(ISBLANK(A1029),"",VLOOKUP(A1029,'Tabla de equipos'!$B$3:$D$107,3,FALSE))</f>
        <v/>
      </c>
      <c r="G1029" s="135" t="str">
        <f t="shared" si="17"/>
        <v/>
      </c>
    </row>
    <row r="1030" spans="5:7" x14ac:dyDescent="0.2">
      <c r="E1030" s="93" t="str">
        <f>IF(ISBLANK(A1030),"",VLOOKUP(A1030,'Tabla de equipos'!$B$3:$D$107,3,FALSE))</f>
        <v/>
      </c>
      <c r="G1030" s="135" t="str">
        <f t="shared" si="17"/>
        <v/>
      </c>
    </row>
    <row r="1031" spans="5:7" x14ac:dyDescent="0.2">
      <c r="E1031" s="93" t="str">
        <f>IF(ISBLANK(A1031),"",VLOOKUP(A1031,'Tabla de equipos'!$B$3:$D$107,3,FALSE))</f>
        <v/>
      </c>
      <c r="G1031" s="135" t="str">
        <f t="shared" si="17"/>
        <v/>
      </c>
    </row>
    <row r="1032" spans="5:7" x14ac:dyDescent="0.2">
      <c r="E1032" s="93" t="str">
        <f>IF(ISBLANK(A1032),"",VLOOKUP(A1032,'Tabla de equipos'!$B$3:$D$107,3,FALSE))</f>
        <v/>
      </c>
      <c r="G1032" s="135" t="str">
        <f t="shared" si="17"/>
        <v/>
      </c>
    </row>
    <row r="1033" spans="5:7" x14ac:dyDescent="0.2">
      <c r="E1033" s="93" t="str">
        <f>IF(ISBLANK(A1033),"",VLOOKUP(A1033,'Tabla de equipos'!$B$3:$D$107,3,FALSE))</f>
        <v/>
      </c>
      <c r="G1033" s="135" t="str">
        <f t="shared" si="17"/>
        <v/>
      </c>
    </row>
    <row r="1034" spans="5:7" x14ac:dyDescent="0.2">
      <c r="E1034" s="93" t="str">
        <f>IF(ISBLANK(A1034),"",VLOOKUP(A1034,'Tabla de equipos'!$B$3:$D$107,3,FALSE))</f>
        <v/>
      </c>
      <c r="G1034" s="135" t="str">
        <f t="shared" si="17"/>
        <v/>
      </c>
    </row>
    <row r="1035" spans="5:7" x14ac:dyDescent="0.2">
      <c r="E1035" s="93" t="str">
        <f>IF(ISBLANK(A1035),"",VLOOKUP(A1035,'Tabla de equipos'!$B$3:$D$107,3,FALSE))</f>
        <v/>
      </c>
      <c r="G1035" s="135" t="str">
        <f t="shared" si="17"/>
        <v/>
      </c>
    </row>
    <row r="1036" spans="5:7" x14ac:dyDescent="0.2">
      <c r="E1036" s="93" t="str">
        <f>IF(ISBLANK(A1036),"",VLOOKUP(A1036,'Tabla de equipos'!$B$3:$D$107,3,FALSE))</f>
        <v/>
      </c>
      <c r="G1036" s="135" t="str">
        <f t="shared" si="17"/>
        <v/>
      </c>
    </row>
    <row r="1037" spans="5:7" x14ac:dyDescent="0.2">
      <c r="E1037" s="93" t="str">
        <f>IF(ISBLANK(A1037),"",VLOOKUP(A1037,'Tabla de equipos'!$B$3:$D$107,3,FALSE))</f>
        <v/>
      </c>
      <c r="G1037" s="135" t="str">
        <f t="shared" si="17"/>
        <v/>
      </c>
    </row>
    <row r="1038" spans="5:7" x14ac:dyDescent="0.2">
      <c r="E1038" s="93" t="str">
        <f>IF(ISBLANK(A1038),"",VLOOKUP(A1038,'Tabla de equipos'!$B$3:$D$107,3,FALSE))</f>
        <v/>
      </c>
      <c r="G1038" s="135" t="str">
        <f t="shared" si="17"/>
        <v/>
      </c>
    </row>
    <row r="1039" spans="5:7" x14ac:dyDescent="0.2">
      <c r="E1039" s="93" t="str">
        <f>IF(ISBLANK(A1039),"",VLOOKUP(A1039,'Tabla de equipos'!$B$3:$D$107,3,FALSE))</f>
        <v/>
      </c>
      <c r="G1039" s="135" t="str">
        <f t="shared" si="17"/>
        <v/>
      </c>
    </row>
    <row r="1040" spans="5:7" x14ac:dyDescent="0.2">
      <c r="E1040" s="93" t="str">
        <f>IF(ISBLANK(A1040),"",VLOOKUP(A1040,'Tabla de equipos'!$B$3:$D$107,3,FALSE))</f>
        <v/>
      </c>
      <c r="G1040" s="135" t="str">
        <f t="shared" si="17"/>
        <v/>
      </c>
    </row>
    <row r="1041" spans="5:7" x14ac:dyDescent="0.2">
      <c r="E1041" s="93" t="str">
        <f>IF(ISBLANK(A1041),"",VLOOKUP(A1041,'Tabla de equipos'!$B$3:$D$107,3,FALSE))</f>
        <v/>
      </c>
      <c r="G1041" s="135" t="str">
        <f t="shared" si="17"/>
        <v/>
      </c>
    </row>
    <row r="1042" spans="5:7" x14ac:dyDescent="0.2">
      <c r="E1042" s="93" t="str">
        <f>IF(ISBLANK(A1042),"",VLOOKUP(A1042,'Tabla de equipos'!$B$3:$D$107,3,FALSE))</f>
        <v/>
      </c>
      <c r="G1042" s="135" t="str">
        <f t="shared" si="17"/>
        <v/>
      </c>
    </row>
    <row r="1043" spans="5:7" x14ac:dyDescent="0.2">
      <c r="E1043" s="93" t="str">
        <f>IF(ISBLANK(A1043),"",VLOOKUP(A1043,'Tabla de equipos'!$B$3:$D$107,3,FALSE))</f>
        <v/>
      </c>
      <c r="G1043" s="135" t="str">
        <f t="shared" si="17"/>
        <v/>
      </c>
    </row>
    <row r="1044" spans="5:7" x14ac:dyDescent="0.2">
      <c r="E1044" s="93" t="str">
        <f>IF(ISBLANK(A1044),"",VLOOKUP(A1044,'Tabla de equipos'!$B$3:$D$107,3,FALSE))</f>
        <v/>
      </c>
      <c r="G1044" s="135" t="str">
        <f t="shared" si="17"/>
        <v/>
      </c>
    </row>
    <row r="1045" spans="5:7" x14ac:dyDescent="0.2">
      <c r="E1045" s="93" t="str">
        <f>IF(ISBLANK(A1045),"",VLOOKUP(A1045,'Tabla de equipos'!$B$3:$D$107,3,FALSE))</f>
        <v/>
      </c>
      <c r="G1045" s="135" t="str">
        <f t="shared" si="17"/>
        <v/>
      </c>
    </row>
    <row r="1046" spans="5:7" x14ac:dyDescent="0.2">
      <c r="E1046" s="93" t="str">
        <f>IF(ISBLANK(A1046),"",VLOOKUP(A1046,'Tabla de equipos'!$B$3:$D$107,3,FALSE))</f>
        <v/>
      </c>
      <c r="G1046" s="135" t="str">
        <f t="shared" si="17"/>
        <v/>
      </c>
    </row>
    <row r="1047" spans="5:7" x14ac:dyDescent="0.2">
      <c r="E1047" s="93" t="str">
        <f>IF(ISBLANK(A1047),"",VLOOKUP(A1047,'Tabla de equipos'!$B$3:$D$107,3,FALSE))</f>
        <v/>
      </c>
      <c r="G1047" s="135" t="str">
        <f t="shared" si="17"/>
        <v/>
      </c>
    </row>
    <row r="1048" spans="5:7" x14ac:dyDescent="0.2">
      <c r="E1048" s="93" t="str">
        <f>IF(ISBLANK(A1048),"",VLOOKUP(A1048,'Tabla de equipos'!$B$3:$D$107,3,FALSE))</f>
        <v/>
      </c>
      <c r="G1048" s="135" t="str">
        <f t="shared" si="17"/>
        <v/>
      </c>
    </row>
    <row r="1049" spans="5:7" x14ac:dyDescent="0.2">
      <c r="E1049" s="93" t="str">
        <f>IF(ISBLANK(A1049),"",VLOOKUP(A1049,'Tabla de equipos'!$B$3:$D$107,3,FALSE))</f>
        <v/>
      </c>
      <c r="G1049" s="135" t="str">
        <f t="shared" si="17"/>
        <v/>
      </c>
    </row>
    <row r="1050" spans="5:7" x14ac:dyDescent="0.2">
      <c r="E1050" s="93" t="str">
        <f>IF(ISBLANK(A1050),"",VLOOKUP(A1050,'Tabla de equipos'!$B$3:$D$107,3,FALSE))</f>
        <v/>
      </c>
      <c r="G1050" s="135" t="str">
        <f t="shared" si="17"/>
        <v/>
      </c>
    </row>
    <row r="1051" spans="5:7" x14ac:dyDescent="0.2">
      <c r="E1051" s="93" t="str">
        <f>IF(ISBLANK(A1051),"",VLOOKUP(A1051,'Tabla de equipos'!$B$3:$D$107,3,FALSE))</f>
        <v/>
      </c>
      <c r="G1051" s="135" t="str">
        <f t="shared" si="17"/>
        <v/>
      </c>
    </row>
    <row r="1052" spans="5:7" x14ac:dyDescent="0.2">
      <c r="E1052" s="93" t="str">
        <f>IF(ISBLANK(A1052),"",VLOOKUP(A1052,'Tabla de equipos'!$B$3:$D$107,3,FALSE))</f>
        <v/>
      </c>
      <c r="G1052" s="135" t="str">
        <f t="shared" si="17"/>
        <v/>
      </c>
    </row>
    <row r="1053" spans="5:7" x14ac:dyDescent="0.2">
      <c r="E1053" s="93" t="str">
        <f>IF(ISBLANK(A1053),"",VLOOKUP(A1053,'Tabla de equipos'!$B$3:$D$107,3,FALSE))</f>
        <v/>
      </c>
      <c r="G1053" s="135" t="str">
        <f t="shared" si="17"/>
        <v/>
      </c>
    </row>
    <row r="1054" spans="5:7" x14ac:dyDescent="0.2">
      <c r="E1054" s="93" t="str">
        <f>IF(ISBLANK(A1054),"",VLOOKUP(A1054,'Tabla de equipos'!$B$3:$D$107,3,FALSE))</f>
        <v/>
      </c>
      <c r="G1054" s="135" t="str">
        <f t="shared" si="17"/>
        <v/>
      </c>
    </row>
    <row r="1055" spans="5:7" x14ac:dyDescent="0.2">
      <c r="E1055" s="93" t="str">
        <f>IF(ISBLANK(A1055),"",VLOOKUP(A1055,'Tabla de equipos'!$B$3:$D$107,3,FALSE))</f>
        <v/>
      </c>
      <c r="G1055" s="135" t="str">
        <f t="shared" si="17"/>
        <v/>
      </c>
    </row>
    <row r="1056" spans="5:7" x14ac:dyDescent="0.2">
      <c r="E1056" s="93" t="str">
        <f>IF(ISBLANK(A1056),"",VLOOKUP(A1056,'Tabla de equipos'!$B$3:$D$107,3,FALSE))</f>
        <v/>
      </c>
      <c r="G1056" s="135" t="str">
        <f t="shared" si="17"/>
        <v/>
      </c>
    </row>
    <row r="1057" spans="5:7" x14ac:dyDescent="0.2">
      <c r="E1057" s="93" t="str">
        <f>IF(ISBLANK(A1057),"",VLOOKUP(A1057,'Tabla de equipos'!$B$3:$D$107,3,FALSE))</f>
        <v/>
      </c>
      <c r="G1057" s="135" t="str">
        <f t="shared" si="17"/>
        <v/>
      </c>
    </row>
    <row r="1058" spans="5:7" x14ac:dyDescent="0.2">
      <c r="E1058" s="93" t="str">
        <f>IF(ISBLANK(A1058),"",VLOOKUP(A1058,'Tabla de equipos'!$B$3:$D$107,3,FALSE))</f>
        <v/>
      </c>
      <c r="G1058" s="135" t="str">
        <f t="shared" si="17"/>
        <v/>
      </c>
    </row>
    <row r="1059" spans="5:7" x14ac:dyDescent="0.2">
      <c r="E1059" s="93" t="str">
        <f>IF(ISBLANK(A1059),"",VLOOKUP(A1059,'Tabla de equipos'!$B$3:$D$107,3,FALSE))</f>
        <v/>
      </c>
      <c r="G1059" s="135" t="str">
        <f t="shared" si="17"/>
        <v/>
      </c>
    </row>
    <row r="1060" spans="5:7" x14ac:dyDescent="0.2">
      <c r="E1060" s="93" t="str">
        <f>IF(ISBLANK(A1060),"",VLOOKUP(A1060,'Tabla de equipos'!$B$3:$D$107,3,FALSE))</f>
        <v/>
      </c>
      <c r="G1060" s="135" t="str">
        <f t="shared" si="17"/>
        <v/>
      </c>
    </row>
    <row r="1061" spans="5:7" x14ac:dyDescent="0.2">
      <c r="E1061" s="93" t="str">
        <f>IF(ISBLANK(A1061),"",VLOOKUP(A1061,'Tabla de equipos'!$B$3:$D$107,3,FALSE))</f>
        <v/>
      </c>
      <c r="G1061" s="135" t="str">
        <f t="shared" ref="G1061:G1124" si="18">IF(AND(F1061="",A1061=""),"",IF(AND(A1061&lt;&gt;"",F1061=""),"Falta incluir unidades",IF(AND(A1061&lt;&gt;"",F1061&gt;0),"","Falta elegir equipo/soporte")))</f>
        <v/>
      </c>
    </row>
    <row r="1062" spans="5:7" x14ac:dyDescent="0.2">
      <c r="E1062" s="93" t="str">
        <f>IF(ISBLANK(A1062),"",VLOOKUP(A1062,'Tabla de equipos'!$B$3:$D$107,3,FALSE))</f>
        <v/>
      </c>
      <c r="G1062" s="135" t="str">
        <f t="shared" si="18"/>
        <v/>
      </c>
    </row>
    <row r="1063" spans="5:7" x14ac:dyDescent="0.2">
      <c r="E1063" s="93" t="str">
        <f>IF(ISBLANK(A1063),"",VLOOKUP(A1063,'Tabla de equipos'!$B$3:$D$107,3,FALSE))</f>
        <v/>
      </c>
      <c r="G1063" s="135" t="str">
        <f t="shared" si="18"/>
        <v/>
      </c>
    </row>
    <row r="1064" spans="5:7" x14ac:dyDescent="0.2">
      <c r="E1064" s="93" t="str">
        <f>IF(ISBLANK(A1064),"",VLOOKUP(A1064,'Tabla de equipos'!$B$3:$D$107,3,FALSE))</f>
        <v/>
      </c>
      <c r="G1064" s="135" t="str">
        <f t="shared" si="18"/>
        <v/>
      </c>
    </row>
    <row r="1065" spans="5:7" x14ac:dyDescent="0.2">
      <c r="E1065" s="93" t="str">
        <f>IF(ISBLANK(A1065),"",VLOOKUP(A1065,'Tabla de equipos'!$B$3:$D$107,3,FALSE))</f>
        <v/>
      </c>
      <c r="G1065" s="135" t="str">
        <f t="shared" si="18"/>
        <v/>
      </c>
    </row>
    <row r="1066" spans="5:7" x14ac:dyDescent="0.2">
      <c r="E1066" s="93" t="str">
        <f>IF(ISBLANK(A1066),"",VLOOKUP(A1066,'Tabla de equipos'!$B$3:$D$107,3,FALSE))</f>
        <v/>
      </c>
      <c r="G1066" s="135" t="str">
        <f t="shared" si="18"/>
        <v/>
      </c>
    </row>
    <row r="1067" spans="5:7" x14ac:dyDescent="0.2">
      <c r="E1067" s="93" t="str">
        <f>IF(ISBLANK(A1067),"",VLOOKUP(A1067,'Tabla de equipos'!$B$3:$D$107,3,FALSE))</f>
        <v/>
      </c>
      <c r="G1067" s="135" t="str">
        <f t="shared" si="18"/>
        <v/>
      </c>
    </row>
    <row r="1068" spans="5:7" x14ac:dyDescent="0.2">
      <c r="E1068" s="93" t="str">
        <f>IF(ISBLANK(A1068),"",VLOOKUP(A1068,'Tabla de equipos'!$B$3:$D$107,3,FALSE))</f>
        <v/>
      </c>
      <c r="G1068" s="135" t="str">
        <f t="shared" si="18"/>
        <v/>
      </c>
    </row>
    <row r="1069" spans="5:7" x14ac:dyDescent="0.2">
      <c r="E1069" s="93" t="str">
        <f>IF(ISBLANK(A1069),"",VLOOKUP(A1069,'Tabla de equipos'!$B$3:$D$107,3,FALSE))</f>
        <v/>
      </c>
      <c r="G1069" s="135" t="str">
        <f t="shared" si="18"/>
        <v/>
      </c>
    </row>
    <row r="1070" spans="5:7" x14ac:dyDescent="0.2">
      <c r="E1070" s="93" t="str">
        <f>IF(ISBLANK(A1070),"",VLOOKUP(A1070,'Tabla de equipos'!$B$3:$D$107,3,FALSE))</f>
        <v/>
      </c>
      <c r="G1070" s="135" t="str">
        <f t="shared" si="18"/>
        <v/>
      </c>
    </row>
    <row r="1071" spans="5:7" x14ac:dyDescent="0.2">
      <c r="E1071" s="93" t="str">
        <f>IF(ISBLANK(A1071),"",VLOOKUP(A1071,'Tabla de equipos'!$B$3:$D$107,3,FALSE))</f>
        <v/>
      </c>
      <c r="G1071" s="135" t="str">
        <f t="shared" si="18"/>
        <v/>
      </c>
    </row>
    <row r="1072" spans="5:7" x14ac:dyDescent="0.2">
      <c r="E1072" s="93" t="str">
        <f>IF(ISBLANK(A1072),"",VLOOKUP(A1072,'Tabla de equipos'!$B$3:$D$107,3,FALSE))</f>
        <v/>
      </c>
      <c r="G1072" s="135" t="str">
        <f t="shared" si="18"/>
        <v/>
      </c>
    </row>
    <row r="1073" spans="5:7" x14ac:dyDescent="0.2">
      <c r="E1073" s="93" t="str">
        <f>IF(ISBLANK(A1073),"",VLOOKUP(A1073,'Tabla de equipos'!$B$3:$D$107,3,FALSE))</f>
        <v/>
      </c>
      <c r="G1073" s="135" t="str">
        <f t="shared" si="18"/>
        <v/>
      </c>
    </row>
    <row r="1074" spans="5:7" x14ac:dyDescent="0.2">
      <c r="E1074" s="93" t="str">
        <f>IF(ISBLANK(A1074),"",VLOOKUP(A1074,'Tabla de equipos'!$B$3:$D$107,3,FALSE))</f>
        <v/>
      </c>
      <c r="G1074" s="135" t="str">
        <f t="shared" si="18"/>
        <v/>
      </c>
    </row>
    <row r="1075" spans="5:7" x14ac:dyDescent="0.2">
      <c r="E1075" s="93" t="str">
        <f>IF(ISBLANK(A1075),"",VLOOKUP(A1075,'Tabla de equipos'!$B$3:$D$107,3,FALSE))</f>
        <v/>
      </c>
      <c r="G1075" s="135" t="str">
        <f t="shared" si="18"/>
        <v/>
      </c>
    </row>
    <row r="1076" spans="5:7" x14ac:dyDescent="0.2">
      <c r="E1076" s="93" t="str">
        <f>IF(ISBLANK(A1076),"",VLOOKUP(A1076,'Tabla de equipos'!$B$3:$D$107,3,FALSE))</f>
        <v/>
      </c>
      <c r="G1076" s="135" t="str">
        <f t="shared" si="18"/>
        <v/>
      </c>
    </row>
    <row r="1077" spans="5:7" x14ac:dyDescent="0.2">
      <c r="E1077" s="93" t="str">
        <f>IF(ISBLANK(A1077),"",VLOOKUP(A1077,'Tabla de equipos'!$B$3:$D$107,3,FALSE))</f>
        <v/>
      </c>
      <c r="G1077" s="135" t="str">
        <f t="shared" si="18"/>
        <v/>
      </c>
    </row>
    <row r="1078" spans="5:7" x14ac:dyDescent="0.2">
      <c r="E1078" s="93" t="str">
        <f>IF(ISBLANK(A1078),"",VLOOKUP(A1078,'Tabla de equipos'!$B$3:$D$107,3,FALSE))</f>
        <v/>
      </c>
      <c r="G1078" s="135" t="str">
        <f t="shared" si="18"/>
        <v/>
      </c>
    </row>
    <row r="1079" spans="5:7" x14ac:dyDescent="0.2">
      <c r="E1079" s="93" t="str">
        <f>IF(ISBLANK(A1079),"",VLOOKUP(A1079,'Tabla de equipos'!$B$3:$D$107,3,FALSE))</f>
        <v/>
      </c>
      <c r="G1079" s="135" t="str">
        <f t="shared" si="18"/>
        <v/>
      </c>
    </row>
    <row r="1080" spans="5:7" x14ac:dyDescent="0.2">
      <c r="E1080" s="93" t="str">
        <f>IF(ISBLANK(A1080),"",VLOOKUP(A1080,'Tabla de equipos'!$B$3:$D$107,3,FALSE))</f>
        <v/>
      </c>
      <c r="G1080" s="135" t="str">
        <f t="shared" si="18"/>
        <v/>
      </c>
    </row>
    <row r="1081" spans="5:7" x14ac:dyDescent="0.2">
      <c r="E1081" s="93" t="str">
        <f>IF(ISBLANK(A1081),"",VLOOKUP(A1081,'Tabla de equipos'!$B$3:$D$107,3,FALSE))</f>
        <v/>
      </c>
      <c r="G1081" s="135" t="str">
        <f t="shared" si="18"/>
        <v/>
      </c>
    </row>
    <row r="1082" spans="5:7" x14ac:dyDescent="0.2">
      <c r="E1082" s="93" t="str">
        <f>IF(ISBLANK(A1082),"",VLOOKUP(A1082,'Tabla de equipos'!$B$3:$D$107,3,FALSE))</f>
        <v/>
      </c>
      <c r="G1082" s="135" t="str">
        <f t="shared" si="18"/>
        <v/>
      </c>
    </row>
    <row r="1083" spans="5:7" x14ac:dyDescent="0.2">
      <c r="E1083" s="93" t="str">
        <f>IF(ISBLANK(A1083),"",VLOOKUP(A1083,'Tabla de equipos'!$B$3:$D$107,3,FALSE))</f>
        <v/>
      </c>
      <c r="G1083" s="135" t="str">
        <f t="shared" si="18"/>
        <v/>
      </c>
    </row>
    <row r="1084" spans="5:7" x14ac:dyDescent="0.2">
      <c r="E1084" s="93" t="str">
        <f>IF(ISBLANK(A1084),"",VLOOKUP(A1084,'Tabla de equipos'!$B$3:$D$107,3,FALSE))</f>
        <v/>
      </c>
      <c r="G1084" s="135" t="str">
        <f t="shared" si="18"/>
        <v/>
      </c>
    </row>
    <row r="1085" spans="5:7" x14ac:dyDescent="0.2">
      <c r="E1085" s="93" t="str">
        <f>IF(ISBLANK(A1085),"",VLOOKUP(A1085,'Tabla de equipos'!$B$3:$D$107,3,FALSE))</f>
        <v/>
      </c>
      <c r="G1085" s="135" t="str">
        <f t="shared" si="18"/>
        <v/>
      </c>
    </row>
    <row r="1086" spans="5:7" x14ac:dyDescent="0.2">
      <c r="E1086" s="93" t="str">
        <f>IF(ISBLANK(A1086),"",VLOOKUP(A1086,'Tabla de equipos'!$B$3:$D$107,3,FALSE))</f>
        <v/>
      </c>
      <c r="G1086" s="135" t="str">
        <f t="shared" si="18"/>
        <v/>
      </c>
    </row>
    <row r="1087" spans="5:7" x14ac:dyDescent="0.2">
      <c r="E1087" s="93" t="str">
        <f>IF(ISBLANK(A1087),"",VLOOKUP(A1087,'Tabla de equipos'!$B$3:$D$107,3,FALSE))</f>
        <v/>
      </c>
      <c r="G1087" s="135" t="str">
        <f t="shared" si="18"/>
        <v/>
      </c>
    </row>
    <row r="1088" spans="5:7" x14ac:dyDescent="0.2">
      <c r="E1088" s="93" t="str">
        <f>IF(ISBLANK(A1088),"",VLOOKUP(A1088,'Tabla de equipos'!$B$3:$D$107,3,FALSE))</f>
        <v/>
      </c>
      <c r="G1088" s="135" t="str">
        <f t="shared" si="18"/>
        <v/>
      </c>
    </row>
    <row r="1089" spans="5:7" x14ac:dyDescent="0.2">
      <c r="E1089" s="93" t="str">
        <f>IF(ISBLANK(A1089),"",VLOOKUP(A1089,'Tabla de equipos'!$B$3:$D$107,3,FALSE))</f>
        <v/>
      </c>
      <c r="G1089" s="135" t="str">
        <f t="shared" si="18"/>
        <v/>
      </c>
    </row>
    <row r="1090" spans="5:7" x14ac:dyDescent="0.2">
      <c r="E1090" s="93" t="str">
        <f>IF(ISBLANK(A1090),"",VLOOKUP(A1090,'Tabla de equipos'!$B$3:$D$107,3,FALSE))</f>
        <v/>
      </c>
      <c r="G1090" s="135" t="str">
        <f t="shared" si="18"/>
        <v/>
      </c>
    </row>
    <row r="1091" spans="5:7" x14ac:dyDescent="0.2">
      <c r="E1091" s="93" t="str">
        <f>IF(ISBLANK(A1091),"",VLOOKUP(A1091,'Tabla de equipos'!$B$3:$D$107,3,FALSE))</f>
        <v/>
      </c>
      <c r="G1091" s="135" t="str">
        <f t="shared" si="18"/>
        <v/>
      </c>
    </row>
    <row r="1092" spans="5:7" x14ac:dyDescent="0.2">
      <c r="E1092" s="93" t="str">
        <f>IF(ISBLANK(A1092),"",VLOOKUP(A1092,'Tabla de equipos'!$B$3:$D$107,3,FALSE))</f>
        <v/>
      </c>
      <c r="G1092" s="135" t="str">
        <f t="shared" si="18"/>
        <v/>
      </c>
    </row>
    <row r="1093" spans="5:7" x14ac:dyDescent="0.2">
      <c r="E1093" s="93" t="str">
        <f>IF(ISBLANK(A1093),"",VLOOKUP(A1093,'Tabla de equipos'!$B$3:$D$107,3,FALSE))</f>
        <v/>
      </c>
      <c r="G1093" s="135" t="str">
        <f t="shared" si="18"/>
        <v/>
      </c>
    </row>
    <row r="1094" spans="5:7" x14ac:dyDescent="0.2">
      <c r="E1094" s="93" t="str">
        <f>IF(ISBLANK(A1094),"",VLOOKUP(A1094,'Tabla de equipos'!$B$3:$D$107,3,FALSE))</f>
        <v/>
      </c>
      <c r="G1094" s="135" t="str">
        <f t="shared" si="18"/>
        <v/>
      </c>
    </row>
    <row r="1095" spans="5:7" x14ac:dyDescent="0.2">
      <c r="E1095" s="93" t="str">
        <f>IF(ISBLANK(A1095),"",VLOOKUP(A1095,'Tabla de equipos'!$B$3:$D$107,3,FALSE))</f>
        <v/>
      </c>
      <c r="G1095" s="135" t="str">
        <f t="shared" si="18"/>
        <v/>
      </c>
    </row>
    <row r="1096" spans="5:7" x14ac:dyDescent="0.2">
      <c r="E1096" s="93" t="str">
        <f>IF(ISBLANK(A1096),"",VLOOKUP(A1096,'Tabla de equipos'!$B$3:$D$107,3,FALSE))</f>
        <v/>
      </c>
      <c r="G1096" s="135" t="str">
        <f t="shared" si="18"/>
        <v/>
      </c>
    </row>
    <row r="1097" spans="5:7" x14ac:dyDescent="0.2">
      <c r="E1097" s="93" t="str">
        <f>IF(ISBLANK(A1097),"",VLOOKUP(A1097,'Tabla de equipos'!$B$3:$D$107,3,FALSE))</f>
        <v/>
      </c>
      <c r="G1097" s="135" t="str">
        <f t="shared" si="18"/>
        <v/>
      </c>
    </row>
    <row r="1098" spans="5:7" x14ac:dyDescent="0.2">
      <c r="E1098" s="93" t="str">
        <f>IF(ISBLANK(A1098),"",VLOOKUP(A1098,'Tabla de equipos'!$B$3:$D$107,3,FALSE))</f>
        <v/>
      </c>
      <c r="G1098" s="135" t="str">
        <f t="shared" si="18"/>
        <v/>
      </c>
    </row>
    <row r="1099" spans="5:7" x14ac:dyDescent="0.2">
      <c r="E1099" s="93" t="str">
        <f>IF(ISBLANK(A1099),"",VLOOKUP(A1099,'Tabla de equipos'!$B$3:$D$107,3,FALSE))</f>
        <v/>
      </c>
      <c r="G1099" s="135" t="str">
        <f t="shared" si="18"/>
        <v/>
      </c>
    </row>
    <row r="1100" spans="5:7" x14ac:dyDescent="0.2">
      <c r="E1100" s="93" t="str">
        <f>IF(ISBLANK(A1100),"",VLOOKUP(A1100,'Tabla de equipos'!$B$3:$D$107,3,FALSE))</f>
        <v/>
      </c>
      <c r="G1100" s="135" t="str">
        <f t="shared" si="18"/>
        <v/>
      </c>
    </row>
    <row r="1101" spans="5:7" x14ac:dyDescent="0.2">
      <c r="E1101" s="93" t="str">
        <f>IF(ISBLANK(A1101),"",VLOOKUP(A1101,'Tabla de equipos'!$B$3:$D$107,3,FALSE))</f>
        <v/>
      </c>
      <c r="G1101" s="135" t="str">
        <f t="shared" si="18"/>
        <v/>
      </c>
    </row>
    <row r="1102" spans="5:7" x14ac:dyDescent="0.2">
      <c r="E1102" s="93" t="str">
        <f>IF(ISBLANK(A1102),"",VLOOKUP(A1102,'Tabla de equipos'!$B$3:$D$107,3,FALSE))</f>
        <v/>
      </c>
      <c r="G1102" s="135" t="str">
        <f t="shared" si="18"/>
        <v/>
      </c>
    </row>
    <row r="1103" spans="5:7" x14ac:dyDescent="0.2">
      <c r="E1103" s="93" t="str">
        <f>IF(ISBLANK(A1103),"",VLOOKUP(A1103,'Tabla de equipos'!$B$3:$D$107,3,FALSE))</f>
        <v/>
      </c>
      <c r="G1103" s="135" t="str">
        <f t="shared" si="18"/>
        <v/>
      </c>
    </row>
    <row r="1104" spans="5:7" x14ac:dyDescent="0.2">
      <c r="E1104" s="93" t="str">
        <f>IF(ISBLANK(A1104),"",VLOOKUP(A1104,'Tabla de equipos'!$B$3:$D$107,3,FALSE))</f>
        <v/>
      </c>
      <c r="G1104" s="135" t="str">
        <f t="shared" si="18"/>
        <v/>
      </c>
    </row>
    <row r="1105" spans="5:7" x14ac:dyDescent="0.2">
      <c r="E1105" s="93" t="str">
        <f>IF(ISBLANK(A1105),"",VLOOKUP(A1105,'Tabla de equipos'!$B$3:$D$107,3,FALSE))</f>
        <v/>
      </c>
      <c r="G1105" s="135" t="str">
        <f t="shared" si="18"/>
        <v/>
      </c>
    </row>
    <row r="1106" spans="5:7" x14ac:dyDescent="0.2">
      <c r="E1106" s="93" t="str">
        <f>IF(ISBLANK(A1106),"",VLOOKUP(A1106,'Tabla de equipos'!$B$3:$D$107,3,FALSE))</f>
        <v/>
      </c>
      <c r="G1106" s="135" t="str">
        <f t="shared" si="18"/>
        <v/>
      </c>
    </row>
    <row r="1107" spans="5:7" x14ac:dyDescent="0.2">
      <c r="E1107" s="93" t="str">
        <f>IF(ISBLANK(A1107),"",VLOOKUP(A1107,'Tabla de equipos'!$B$3:$D$107,3,FALSE))</f>
        <v/>
      </c>
      <c r="G1107" s="135" t="str">
        <f t="shared" si="18"/>
        <v/>
      </c>
    </row>
    <row r="1108" spans="5:7" x14ac:dyDescent="0.2">
      <c r="E1108" s="93" t="str">
        <f>IF(ISBLANK(A1108),"",VLOOKUP(A1108,'Tabla de equipos'!$B$3:$D$107,3,FALSE))</f>
        <v/>
      </c>
      <c r="G1108" s="135" t="str">
        <f t="shared" si="18"/>
        <v/>
      </c>
    </row>
    <row r="1109" spans="5:7" x14ac:dyDescent="0.2">
      <c r="E1109" s="93" t="str">
        <f>IF(ISBLANK(A1109),"",VLOOKUP(A1109,'Tabla de equipos'!$B$3:$D$107,3,FALSE))</f>
        <v/>
      </c>
      <c r="G1109" s="135" t="str">
        <f t="shared" si="18"/>
        <v/>
      </c>
    </row>
    <row r="1110" spans="5:7" x14ac:dyDescent="0.2">
      <c r="E1110" s="93" t="str">
        <f>IF(ISBLANK(A1110),"",VLOOKUP(A1110,'Tabla de equipos'!$B$3:$D$107,3,FALSE))</f>
        <v/>
      </c>
      <c r="G1110" s="135" t="str">
        <f t="shared" si="18"/>
        <v/>
      </c>
    </row>
    <row r="1111" spans="5:7" x14ac:dyDescent="0.2">
      <c r="E1111" s="93" t="str">
        <f>IF(ISBLANK(A1111),"",VLOOKUP(A1111,'Tabla de equipos'!$B$3:$D$107,3,FALSE))</f>
        <v/>
      </c>
      <c r="G1111" s="135" t="str">
        <f t="shared" si="18"/>
        <v/>
      </c>
    </row>
    <row r="1112" spans="5:7" x14ac:dyDescent="0.2">
      <c r="E1112" s="93" t="str">
        <f>IF(ISBLANK(A1112),"",VLOOKUP(A1112,'Tabla de equipos'!$B$3:$D$107,3,FALSE))</f>
        <v/>
      </c>
      <c r="G1112" s="135" t="str">
        <f t="shared" si="18"/>
        <v/>
      </c>
    </row>
    <row r="1113" spans="5:7" x14ac:dyDescent="0.2">
      <c r="E1113" s="93" t="str">
        <f>IF(ISBLANK(A1113),"",VLOOKUP(A1113,'Tabla de equipos'!$B$3:$D$107,3,FALSE))</f>
        <v/>
      </c>
      <c r="G1113" s="135" t="str">
        <f t="shared" si="18"/>
        <v/>
      </c>
    </row>
    <row r="1114" spans="5:7" x14ac:dyDescent="0.2">
      <c r="E1114" s="93" t="str">
        <f>IF(ISBLANK(A1114),"",VLOOKUP(A1114,'Tabla de equipos'!$B$3:$D$107,3,FALSE))</f>
        <v/>
      </c>
      <c r="G1114" s="135" t="str">
        <f t="shared" si="18"/>
        <v/>
      </c>
    </row>
    <row r="1115" spans="5:7" x14ac:dyDescent="0.2">
      <c r="E1115" s="93" t="str">
        <f>IF(ISBLANK(A1115),"",VLOOKUP(A1115,'Tabla de equipos'!$B$3:$D$107,3,FALSE))</f>
        <v/>
      </c>
      <c r="G1115" s="135" t="str">
        <f t="shared" si="18"/>
        <v/>
      </c>
    </row>
    <row r="1116" spans="5:7" x14ac:dyDescent="0.2">
      <c r="E1116" s="93" t="str">
        <f>IF(ISBLANK(A1116),"",VLOOKUP(A1116,'Tabla de equipos'!$B$3:$D$107,3,FALSE))</f>
        <v/>
      </c>
      <c r="G1116" s="135" t="str">
        <f t="shared" si="18"/>
        <v/>
      </c>
    </row>
    <row r="1117" spans="5:7" x14ac:dyDescent="0.2">
      <c r="E1117" s="93" t="str">
        <f>IF(ISBLANK(A1117),"",VLOOKUP(A1117,'Tabla de equipos'!$B$3:$D$107,3,FALSE))</f>
        <v/>
      </c>
      <c r="G1117" s="135" t="str">
        <f t="shared" si="18"/>
        <v/>
      </c>
    </row>
    <row r="1118" spans="5:7" x14ac:dyDescent="0.2">
      <c r="E1118" s="93" t="str">
        <f>IF(ISBLANK(A1118),"",VLOOKUP(A1118,'Tabla de equipos'!$B$3:$D$107,3,FALSE))</f>
        <v/>
      </c>
      <c r="G1118" s="135" t="str">
        <f t="shared" si="18"/>
        <v/>
      </c>
    </row>
    <row r="1119" spans="5:7" x14ac:dyDescent="0.2">
      <c r="E1119" s="93" t="str">
        <f>IF(ISBLANK(A1119),"",VLOOKUP(A1119,'Tabla de equipos'!$B$3:$D$107,3,FALSE))</f>
        <v/>
      </c>
      <c r="G1119" s="135" t="str">
        <f t="shared" si="18"/>
        <v/>
      </c>
    </row>
    <row r="1120" spans="5:7" x14ac:dyDescent="0.2">
      <c r="E1120" s="93" t="str">
        <f>IF(ISBLANK(A1120),"",VLOOKUP(A1120,'Tabla de equipos'!$B$3:$D$107,3,FALSE))</f>
        <v/>
      </c>
      <c r="G1120" s="135" t="str">
        <f t="shared" si="18"/>
        <v/>
      </c>
    </row>
    <row r="1121" spans="5:7" x14ac:dyDescent="0.2">
      <c r="E1121" s="93" t="str">
        <f>IF(ISBLANK(A1121),"",VLOOKUP(A1121,'Tabla de equipos'!$B$3:$D$107,3,FALSE))</f>
        <v/>
      </c>
      <c r="G1121" s="135" t="str">
        <f t="shared" si="18"/>
        <v/>
      </c>
    </row>
    <row r="1122" spans="5:7" x14ac:dyDescent="0.2">
      <c r="E1122" s="93" t="str">
        <f>IF(ISBLANK(A1122),"",VLOOKUP(A1122,'Tabla de equipos'!$B$3:$D$107,3,FALSE))</f>
        <v/>
      </c>
      <c r="G1122" s="135" t="str">
        <f t="shared" si="18"/>
        <v/>
      </c>
    </row>
    <row r="1123" spans="5:7" x14ac:dyDescent="0.2">
      <c r="E1123" s="93" t="str">
        <f>IF(ISBLANK(A1123),"",VLOOKUP(A1123,'Tabla de equipos'!$B$3:$D$107,3,FALSE))</f>
        <v/>
      </c>
      <c r="G1123" s="135" t="str">
        <f t="shared" si="18"/>
        <v/>
      </c>
    </row>
    <row r="1124" spans="5:7" x14ac:dyDescent="0.2">
      <c r="E1124" s="93" t="str">
        <f>IF(ISBLANK(A1124),"",VLOOKUP(A1124,'Tabla de equipos'!$B$3:$D$107,3,FALSE))</f>
        <v/>
      </c>
      <c r="G1124" s="135" t="str">
        <f t="shared" si="18"/>
        <v/>
      </c>
    </row>
    <row r="1125" spans="5:7" x14ac:dyDescent="0.2">
      <c r="E1125" s="93" t="str">
        <f>IF(ISBLANK(A1125),"",VLOOKUP(A1125,'Tabla de equipos'!$B$3:$D$107,3,FALSE))</f>
        <v/>
      </c>
      <c r="G1125" s="135" t="str">
        <f t="shared" ref="G1125:G1188" si="19">IF(AND(F1125="",A1125=""),"",IF(AND(A1125&lt;&gt;"",F1125=""),"Falta incluir unidades",IF(AND(A1125&lt;&gt;"",F1125&gt;0),"","Falta elegir equipo/soporte")))</f>
        <v/>
      </c>
    </row>
    <row r="1126" spans="5:7" x14ac:dyDescent="0.2">
      <c r="E1126" s="93" t="str">
        <f>IF(ISBLANK(A1126),"",VLOOKUP(A1126,'Tabla de equipos'!$B$3:$D$107,3,FALSE))</f>
        <v/>
      </c>
      <c r="G1126" s="135" t="str">
        <f t="shared" si="19"/>
        <v/>
      </c>
    </row>
    <row r="1127" spans="5:7" x14ac:dyDescent="0.2">
      <c r="E1127" s="93" t="str">
        <f>IF(ISBLANK(A1127),"",VLOOKUP(A1127,'Tabla de equipos'!$B$3:$D$107,3,FALSE))</f>
        <v/>
      </c>
      <c r="G1127" s="135" t="str">
        <f t="shared" si="19"/>
        <v/>
      </c>
    </row>
    <row r="1128" spans="5:7" x14ac:dyDescent="0.2">
      <c r="E1128" s="93" t="str">
        <f>IF(ISBLANK(A1128),"",VLOOKUP(A1128,'Tabla de equipos'!$B$3:$D$107,3,FALSE))</f>
        <v/>
      </c>
      <c r="G1128" s="135" t="str">
        <f t="shared" si="19"/>
        <v/>
      </c>
    </row>
    <row r="1129" spans="5:7" x14ac:dyDescent="0.2">
      <c r="E1129" s="93" t="str">
        <f>IF(ISBLANK(A1129),"",VLOOKUP(A1129,'Tabla de equipos'!$B$3:$D$107,3,FALSE))</f>
        <v/>
      </c>
      <c r="G1129" s="135" t="str">
        <f t="shared" si="19"/>
        <v/>
      </c>
    </row>
    <row r="1130" spans="5:7" x14ac:dyDescent="0.2">
      <c r="E1130" s="93" t="str">
        <f>IF(ISBLANK(A1130),"",VLOOKUP(A1130,'Tabla de equipos'!$B$3:$D$107,3,FALSE))</f>
        <v/>
      </c>
      <c r="G1130" s="135" t="str">
        <f t="shared" si="19"/>
        <v/>
      </c>
    </row>
    <row r="1131" spans="5:7" x14ac:dyDescent="0.2">
      <c r="E1131" s="93" t="str">
        <f>IF(ISBLANK(A1131),"",VLOOKUP(A1131,'Tabla de equipos'!$B$3:$D$107,3,FALSE))</f>
        <v/>
      </c>
      <c r="G1131" s="135" t="str">
        <f t="shared" si="19"/>
        <v/>
      </c>
    </row>
    <row r="1132" spans="5:7" x14ac:dyDescent="0.2">
      <c r="E1132" s="93" t="str">
        <f>IF(ISBLANK(A1132),"",VLOOKUP(A1132,'Tabla de equipos'!$B$3:$D$107,3,FALSE))</f>
        <v/>
      </c>
      <c r="G1132" s="135" t="str">
        <f t="shared" si="19"/>
        <v/>
      </c>
    </row>
    <row r="1133" spans="5:7" x14ac:dyDescent="0.2">
      <c r="E1133" s="93" t="str">
        <f>IF(ISBLANK(A1133),"",VLOOKUP(A1133,'Tabla de equipos'!$B$3:$D$107,3,FALSE))</f>
        <v/>
      </c>
      <c r="G1133" s="135" t="str">
        <f t="shared" si="19"/>
        <v/>
      </c>
    </row>
    <row r="1134" spans="5:7" x14ac:dyDescent="0.2">
      <c r="E1134" s="93" t="str">
        <f>IF(ISBLANK(A1134),"",VLOOKUP(A1134,'Tabla de equipos'!$B$3:$D$107,3,FALSE))</f>
        <v/>
      </c>
      <c r="G1134" s="135" t="str">
        <f t="shared" si="19"/>
        <v/>
      </c>
    </row>
    <row r="1135" spans="5:7" x14ac:dyDescent="0.2">
      <c r="E1135" s="93" t="str">
        <f>IF(ISBLANK(A1135),"",VLOOKUP(A1135,'Tabla de equipos'!$B$3:$D$107,3,FALSE))</f>
        <v/>
      </c>
      <c r="G1135" s="135" t="str">
        <f t="shared" si="19"/>
        <v/>
      </c>
    </row>
    <row r="1136" spans="5:7" x14ac:dyDescent="0.2">
      <c r="E1136" s="93" t="str">
        <f>IF(ISBLANK(A1136),"",VLOOKUP(A1136,'Tabla de equipos'!$B$3:$D$107,3,FALSE))</f>
        <v/>
      </c>
      <c r="G1136" s="135" t="str">
        <f t="shared" si="19"/>
        <v/>
      </c>
    </row>
    <row r="1137" spans="5:7" x14ac:dyDescent="0.2">
      <c r="E1137" s="93" t="str">
        <f>IF(ISBLANK(A1137),"",VLOOKUP(A1137,'Tabla de equipos'!$B$3:$D$107,3,FALSE))</f>
        <v/>
      </c>
      <c r="G1137" s="135" t="str">
        <f t="shared" si="19"/>
        <v/>
      </c>
    </row>
    <row r="1138" spans="5:7" x14ac:dyDescent="0.2">
      <c r="E1138" s="93" t="str">
        <f>IF(ISBLANK(A1138),"",VLOOKUP(A1138,'Tabla de equipos'!$B$3:$D$107,3,FALSE))</f>
        <v/>
      </c>
      <c r="G1138" s="135" t="str">
        <f t="shared" si="19"/>
        <v/>
      </c>
    </row>
    <row r="1139" spans="5:7" x14ac:dyDescent="0.2">
      <c r="E1139" s="93" t="str">
        <f>IF(ISBLANK(A1139),"",VLOOKUP(A1139,'Tabla de equipos'!$B$3:$D$107,3,FALSE))</f>
        <v/>
      </c>
      <c r="G1139" s="135" t="str">
        <f t="shared" si="19"/>
        <v/>
      </c>
    </row>
    <row r="1140" spans="5:7" x14ac:dyDescent="0.2">
      <c r="E1140" s="93" t="str">
        <f>IF(ISBLANK(A1140),"",VLOOKUP(A1140,'Tabla de equipos'!$B$3:$D$107,3,FALSE))</f>
        <v/>
      </c>
      <c r="G1140" s="135" t="str">
        <f t="shared" si="19"/>
        <v/>
      </c>
    </row>
    <row r="1141" spans="5:7" x14ac:dyDescent="0.2">
      <c r="E1141" s="93" t="str">
        <f>IF(ISBLANK(A1141),"",VLOOKUP(A1141,'Tabla de equipos'!$B$3:$D$107,3,FALSE))</f>
        <v/>
      </c>
      <c r="G1141" s="135" t="str">
        <f t="shared" si="19"/>
        <v/>
      </c>
    </row>
    <row r="1142" spans="5:7" x14ac:dyDescent="0.2">
      <c r="E1142" s="93" t="str">
        <f>IF(ISBLANK(A1142),"",VLOOKUP(A1142,'Tabla de equipos'!$B$3:$D$107,3,FALSE))</f>
        <v/>
      </c>
      <c r="G1142" s="135" t="str">
        <f t="shared" si="19"/>
        <v/>
      </c>
    </row>
    <row r="1143" spans="5:7" x14ac:dyDescent="0.2">
      <c r="E1143" s="93" t="str">
        <f>IF(ISBLANK(A1143),"",VLOOKUP(A1143,'Tabla de equipos'!$B$3:$D$107,3,FALSE))</f>
        <v/>
      </c>
      <c r="G1143" s="135" t="str">
        <f t="shared" si="19"/>
        <v/>
      </c>
    </row>
    <row r="1144" spans="5:7" x14ac:dyDescent="0.2">
      <c r="E1144" s="93" t="str">
        <f>IF(ISBLANK(A1144),"",VLOOKUP(A1144,'Tabla de equipos'!$B$3:$D$107,3,FALSE))</f>
        <v/>
      </c>
      <c r="G1144" s="135" t="str">
        <f t="shared" si="19"/>
        <v/>
      </c>
    </row>
    <row r="1145" spans="5:7" x14ac:dyDescent="0.2">
      <c r="E1145" s="93" t="str">
        <f>IF(ISBLANK(A1145),"",VLOOKUP(A1145,'Tabla de equipos'!$B$3:$D$107,3,FALSE))</f>
        <v/>
      </c>
      <c r="G1145" s="135" t="str">
        <f t="shared" si="19"/>
        <v/>
      </c>
    </row>
    <row r="1146" spans="5:7" x14ac:dyDescent="0.2">
      <c r="E1146" s="93" t="str">
        <f>IF(ISBLANK(A1146),"",VLOOKUP(A1146,'Tabla de equipos'!$B$3:$D$107,3,FALSE))</f>
        <v/>
      </c>
      <c r="G1146" s="135" t="str">
        <f t="shared" si="19"/>
        <v/>
      </c>
    </row>
    <row r="1147" spans="5:7" x14ac:dyDescent="0.2">
      <c r="E1147" s="93" t="str">
        <f>IF(ISBLANK(A1147),"",VLOOKUP(A1147,'Tabla de equipos'!$B$3:$D$107,3,FALSE))</f>
        <v/>
      </c>
      <c r="G1147" s="135" t="str">
        <f t="shared" si="19"/>
        <v/>
      </c>
    </row>
    <row r="1148" spans="5:7" x14ac:dyDescent="0.2">
      <c r="E1148" s="93" t="str">
        <f>IF(ISBLANK(A1148),"",VLOOKUP(A1148,'Tabla de equipos'!$B$3:$D$107,3,FALSE))</f>
        <v/>
      </c>
      <c r="G1148" s="135" t="str">
        <f t="shared" si="19"/>
        <v/>
      </c>
    </row>
    <row r="1149" spans="5:7" x14ac:dyDescent="0.2">
      <c r="E1149" s="93" t="str">
        <f>IF(ISBLANK(A1149),"",VLOOKUP(A1149,'Tabla de equipos'!$B$3:$D$107,3,FALSE))</f>
        <v/>
      </c>
      <c r="G1149" s="135" t="str">
        <f t="shared" si="19"/>
        <v/>
      </c>
    </row>
    <row r="1150" spans="5:7" x14ac:dyDescent="0.2">
      <c r="E1150" s="93" t="str">
        <f>IF(ISBLANK(A1150),"",VLOOKUP(A1150,'Tabla de equipos'!$B$3:$D$107,3,FALSE))</f>
        <v/>
      </c>
      <c r="G1150" s="135" t="str">
        <f t="shared" si="19"/>
        <v/>
      </c>
    </row>
    <row r="1151" spans="5:7" x14ac:dyDescent="0.2">
      <c r="E1151" s="93" t="str">
        <f>IF(ISBLANK(A1151),"",VLOOKUP(A1151,'Tabla de equipos'!$B$3:$D$107,3,FALSE))</f>
        <v/>
      </c>
      <c r="G1151" s="135" t="str">
        <f t="shared" si="19"/>
        <v/>
      </c>
    </row>
    <row r="1152" spans="5:7" x14ac:dyDescent="0.2">
      <c r="E1152" s="93" t="str">
        <f>IF(ISBLANK(A1152),"",VLOOKUP(A1152,'Tabla de equipos'!$B$3:$D$107,3,FALSE))</f>
        <v/>
      </c>
      <c r="G1152" s="135" t="str">
        <f t="shared" si="19"/>
        <v/>
      </c>
    </row>
    <row r="1153" spans="5:7" x14ac:dyDescent="0.2">
      <c r="E1153" s="93" t="str">
        <f>IF(ISBLANK(A1153),"",VLOOKUP(A1153,'Tabla de equipos'!$B$3:$D$107,3,FALSE))</f>
        <v/>
      </c>
      <c r="G1153" s="135" t="str">
        <f t="shared" si="19"/>
        <v/>
      </c>
    </row>
    <row r="1154" spans="5:7" x14ac:dyDescent="0.2">
      <c r="E1154" s="93" t="str">
        <f>IF(ISBLANK(A1154),"",VLOOKUP(A1154,'Tabla de equipos'!$B$3:$D$107,3,FALSE))</f>
        <v/>
      </c>
      <c r="G1154" s="135" t="str">
        <f t="shared" si="19"/>
        <v/>
      </c>
    </row>
    <row r="1155" spans="5:7" x14ac:dyDescent="0.2">
      <c r="E1155" s="93" t="str">
        <f>IF(ISBLANK(A1155),"",VLOOKUP(A1155,'Tabla de equipos'!$B$3:$D$107,3,FALSE))</f>
        <v/>
      </c>
      <c r="G1155" s="135" t="str">
        <f t="shared" si="19"/>
        <v/>
      </c>
    </row>
    <row r="1156" spans="5:7" x14ac:dyDescent="0.2">
      <c r="E1156" s="93" t="str">
        <f>IF(ISBLANK(A1156),"",VLOOKUP(A1156,'Tabla de equipos'!$B$3:$D$107,3,FALSE))</f>
        <v/>
      </c>
      <c r="G1156" s="135" t="str">
        <f t="shared" si="19"/>
        <v/>
      </c>
    </row>
    <row r="1157" spans="5:7" x14ac:dyDescent="0.2">
      <c r="E1157" s="93" t="str">
        <f>IF(ISBLANK(A1157),"",VLOOKUP(A1157,'Tabla de equipos'!$B$3:$D$107,3,FALSE))</f>
        <v/>
      </c>
      <c r="G1157" s="135" t="str">
        <f t="shared" si="19"/>
        <v/>
      </c>
    </row>
    <row r="1158" spans="5:7" x14ac:dyDescent="0.2">
      <c r="E1158" s="93" t="str">
        <f>IF(ISBLANK(A1158),"",VLOOKUP(A1158,'Tabla de equipos'!$B$3:$D$107,3,FALSE))</f>
        <v/>
      </c>
      <c r="G1158" s="135" t="str">
        <f t="shared" si="19"/>
        <v/>
      </c>
    </row>
    <row r="1159" spans="5:7" x14ac:dyDescent="0.2">
      <c r="E1159" s="93" t="str">
        <f>IF(ISBLANK(A1159),"",VLOOKUP(A1159,'Tabla de equipos'!$B$3:$D$107,3,FALSE))</f>
        <v/>
      </c>
      <c r="G1159" s="135" t="str">
        <f t="shared" si="19"/>
        <v/>
      </c>
    </row>
    <row r="1160" spans="5:7" x14ac:dyDescent="0.2">
      <c r="E1160" s="93" t="str">
        <f>IF(ISBLANK(A1160),"",VLOOKUP(A1160,'Tabla de equipos'!$B$3:$D$107,3,FALSE))</f>
        <v/>
      </c>
      <c r="G1160" s="135" t="str">
        <f t="shared" si="19"/>
        <v/>
      </c>
    </row>
    <row r="1161" spans="5:7" x14ac:dyDescent="0.2">
      <c r="E1161" s="93" t="str">
        <f>IF(ISBLANK(A1161),"",VLOOKUP(A1161,'Tabla de equipos'!$B$3:$D$107,3,FALSE))</f>
        <v/>
      </c>
      <c r="G1161" s="135" t="str">
        <f t="shared" si="19"/>
        <v/>
      </c>
    </row>
    <row r="1162" spans="5:7" x14ac:dyDescent="0.2">
      <c r="E1162" s="93" t="str">
        <f>IF(ISBLANK(A1162),"",VLOOKUP(A1162,'Tabla de equipos'!$B$3:$D$107,3,FALSE))</f>
        <v/>
      </c>
      <c r="G1162" s="135" t="str">
        <f t="shared" si="19"/>
        <v/>
      </c>
    </row>
    <row r="1163" spans="5:7" x14ac:dyDescent="0.2">
      <c r="E1163" s="93" t="str">
        <f>IF(ISBLANK(A1163),"",VLOOKUP(A1163,'Tabla de equipos'!$B$3:$D$107,3,FALSE))</f>
        <v/>
      </c>
      <c r="G1163" s="135" t="str">
        <f t="shared" si="19"/>
        <v/>
      </c>
    </row>
    <row r="1164" spans="5:7" x14ac:dyDescent="0.2">
      <c r="E1164" s="93" t="str">
        <f>IF(ISBLANK(A1164),"",VLOOKUP(A1164,'Tabla de equipos'!$B$3:$D$107,3,FALSE))</f>
        <v/>
      </c>
      <c r="G1164" s="135" t="str">
        <f t="shared" si="19"/>
        <v/>
      </c>
    </row>
    <row r="1165" spans="5:7" x14ac:dyDescent="0.2">
      <c r="E1165" s="93" t="str">
        <f>IF(ISBLANK(A1165),"",VLOOKUP(A1165,'Tabla de equipos'!$B$3:$D$107,3,FALSE))</f>
        <v/>
      </c>
      <c r="G1165" s="135" t="str">
        <f t="shared" si="19"/>
        <v/>
      </c>
    </row>
    <row r="1166" spans="5:7" x14ac:dyDescent="0.2">
      <c r="E1166" s="93" t="str">
        <f>IF(ISBLANK(A1166),"",VLOOKUP(A1166,'Tabla de equipos'!$B$3:$D$107,3,FALSE))</f>
        <v/>
      </c>
      <c r="G1166" s="135" t="str">
        <f t="shared" si="19"/>
        <v/>
      </c>
    </row>
    <row r="1167" spans="5:7" x14ac:dyDescent="0.2">
      <c r="E1167" s="93" t="str">
        <f>IF(ISBLANK(A1167),"",VLOOKUP(A1167,'Tabla de equipos'!$B$3:$D$107,3,FALSE))</f>
        <v/>
      </c>
      <c r="G1167" s="135" t="str">
        <f t="shared" si="19"/>
        <v/>
      </c>
    </row>
    <row r="1168" spans="5:7" x14ac:dyDescent="0.2">
      <c r="E1168" s="93" t="str">
        <f>IF(ISBLANK(A1168),"",VLOOKUP(A1168,'Tabla de equipos'!$B$3:$D$107,3,FALSE))</f>
        <v/>
      </c>
      <c r="G1168" s="135" t="str">
        <f t="shared" si="19"/>
        <v/>
      </c>
    </row>
    <row r="1169" spans="5:7" x14ac:dyDescent="0.2">
      <c r="E1169" s="93" t="str">
        <f>IF(ISBLANK(A1169),"",VLOOKUP(A1169,'Tabla de equipos'!$B$3:$D$107,3,FALSE))</f>
        <v/>
      </c>
      <c r="G1169" s="135" t="str">
        <f t="shared" si="19"/>
        <v/>
      </c>
    </row>
    <row r="1170" spans="5:7" x14ac:dyDescent="0.2">
      <c r="E1170" s="93" t="str">
        <f>IF(ISBLANK(A1170),"",VLOOKUP(A1170,'Tabla de equipos'!$B$3:$D$107,3,FALSE))</f>
        <v/>
      </c>
      <c r="G1170" s="135" t="str">
        <f t="shared" si="19"/>
        <v/>
      </c>
    </row>
    <row r="1171" spans="5:7" x14ac:dyDescent="0.2">
      <c r="E1171" s="93" t="str">
        <f>IF(ISBLANK(A1171),"",VLOOKUP(A1171,'Tabla de equipos'!$B$3:$D$107,3,FALSE))</f>
        <v/>
      </c>
      <c r="G1171" s="135" t="str">
        <f t="shared" si="19"/>
        <v/>
      </c>
    </row>
    <row r="1172" spans="5:7" x14ac:dyDescent="0.2">
      <c r="E1172" s="93" t="str">
        <f>IF(ISBLANK(A1172),"",VLOOKUP(A1172,'Tabla de equipos'!$B$3:$D$107,3,FALSE))</f>
        <v/>
      </c>
      <c r="G1172" s="135" t="str">
        <f t="shared" si="19"/>
        <v/>
      </c>
    </row>
    <row r="1173" spans="5:7" x14ac:dyDescent="0.2">
      <c r="E1173" s="93" t="str">
        <f>IF(ISBLANK(A1173),"",VLOOKUP(A1173,'Tabla de equipos'!$B$3:$D$107,3,FALSE))</f>
        <v/>
      </c>
      <c r="G1173" s="135" t="str">
        <f t="shared" si="19"/>
        <v/>
      </c>
    </row>
    <row r="1174" spans="5:7" x14ac:dyDescent="0.2">
      <c r="E1174" s="93" t="str">
        <f>IF(ISBLANK(A1174),"",VLOOKUP(A1174,'Tabla de equipos'!$B$3:$D$107,3,FALSE))</f>
        <v/>
      </c>
      <c r="G1174" s="135" t="str">
        <f t="shared" si="19"/>
        <v/>
      </c>
    </row>
    <row r="1175" spans="5:7" x14ac:dyDescent="0.2">
      <c r="E1175" s="93" t="str">
        <f>IF(ISBLANK(A1175),"",VLOOKUP(A1175,'Tabla de equipos'!$B$3:$D$107,3,FALSE))</f>
        <v/>
      </c>
      <c r="G1175" s="135" t="str">
        <f t="shared" si="19"/>
        <v/>
      </c>
    </row>
    <row r="1176" spans="5:7" x14ac:dyDescent="0.2">
      <c r="E1176" s="93" t="str">
        <f>IF(ISBLANK(A1176),"",VLOOKUP(A1176,'Tabla de equipos'!$B$3:$D$107,3,FALSE))</f>
        <v/>
      </c>
      <c r="G1176" s="135" t="str">
        <f t="shared" si="19"/>
        <v/>
      </c>
    </row>
    <row r="1177" spans="5:7" x14ac:dyDescent="0.2">
      <c r="E1177" s="93" t="str">
        <f>IF(ISBLANK(A1177),"",VLOOKUP(A1177,'Tabla de equipos'!$B$3:$D$107,3,FALSE))</f>
        <v/>
      </c>
      <c r="G1177" s="135" t="str">
        <f t="shared" si="19"/>
        <v/>
      </c>
    </row>
    <row r="1178" spans="5:7" x14ac:dyDescent="0.2">
      <c r="E1178" s="93" t="str">
        <f>IF(ISBLANK(A1178),"",VLOOKUP(A1178,'Tabla de equipos'!$B$3:$D$107,3,FALSE))</f>
        <v/>
      </c>
      <c r="G1178" s="135" t="str">
        <f t="shared" si="19"/>
        <v/>
      </c>
    </row>
    <row r="1179" spans="5:7" x14ac:dyDescent="0.2">
      <c r="E1179" s="93" t="str">
        <f>IF(ISBLANK(A1179),"",VLOOKUP(A1179,'Tabla de equipos'!$B$3:$D$107,3,FALSE))</f>
        <v/>
      </c>
      <c r="G1179" s="135" t="str">
        <f t="shared" si="19"/>
        <v/>
      </c>
    </row>
    <row r="1180" spans="5:7" x14ac:dyDescent="0.2">
      <c r="E1180" s="93" t="str">
        <f>IF(ISBLANK(A1180),"",VLOOKUP(A1180,'Tabla de equipos'!$B$3:$D$107,3,FALSE))</f>
        <v/>
      </c>
      <c r="G1180" s="135" t="str">
        <f t="shared" si="19"/>
        <v/>
      </c>
    </row>
    <row r="1181" spans="5:7" x14ac:dyDescent="0.2">
      <c r="E1181" s="93" t="str">
        <f>IF(ISBLANK(A1181),"",VLOOKUP(A1181,'Tabla de equipos'!$B$3:$D$107,3,FALSE))</f>
        <v/>
      </c>
      <c r="G1181" s="135" t="str">
        <f t="shared" si="19"/>
        <v/>
      </c>
    </row>
    <row r="1182" spans="5:7" x14ac:dyDescent="0.2">
      <c r="E1182" s="93" t="str">
        <f>IF(ISBLANK(A1182),"",VLOOKUP(A1182,'Tabla de equipos'!$B$3:$D$107,3,FALSE))</f>
        <v/>
      </c>
      <c r="G1182" s="135" t="str">
        <f t="shared" si="19"/>
        <v/>
      </c>
    </row>
    <row r="1183" spans="5:7" x14ac:dyDescent="0.2">
      <c r="E1183" s="93" t="str">
        <f>IF(ISBLANK(A1183),"",VLOOKUP(A1183,'Tabla de equipos'!$B$3:$D$107,3,FALSE))</f>
        <v/>
      </c>
      <c r="G1183" s="135" t="str">
        <f t="shared" si="19"/>
        <v/>
      </c>
    </row>
    <row r="1184" spans="5:7" x14ac:dyDescent="0.2">
      <c r="E1184" s="93" t="str">
        <f>IF(ISBLANK(A1184),"",VLOOKUP(A1184,'Tabla de equipos'!$B$3:$D$107,3,FALSE))</f>
        <v/>
      </c>
      <c r="G1184" s="135" t="str">
        <f t="shared" si="19"/>
        <v/>
      </c>
    </row>
    <row r="1185" spans="5:7" x14ac:dyDescent="0.2">
      <c r="E1185" s="93" t="str">
        <f>IF(ISBLANK(A1185),"",VLOOKUP(A1185,'Tabla de equipos'!$B$3:$D$107,3,FALSE))</f>
        <v/>
      </c>
      <c r="G1185" s="135" t="str">
        <f t="shared" si="19"/>
        <v/>
      </c>
    </row>
    <row r="1186" spans="5:7" x14ac:dyDescent="0.2">
      <c r="E1186" s="93" t="str">
        <f>IF(ISBLANK(A1186),"",VLOOKUP(A1186,'Tabla de equipos'!$B$3:$D$107,3,FALSE))</f>
        <v/>
      </c>
      <c r="G1186" s="135" t="str">
        <f t="shared" si="19"/>
        <v/>
      </c>
    </row>
    <row r="1187" spans="5:7" x14ac:dyDescent="0.2">
      <c r="E1187" s="93" t="str">
        <f>IF(ISBLANK(A1187),"",VLOOKUP(A1187,'Tabla de equipos'!$B$3:$D$107,3,FALSE))</f>
        <v/>
      </c>
      <c r="G1187" s="135" t="str">
        <f t="shared" si="19"/>
        <v/>
      </c>
    </row>
    <row r="1188" spans="5:7" x14ac:dyDescent="0.2">
      <c r="E1188" s="93" t="str">
        <f>IF(ISBLANK(A1188),"",VLOOKUP(A1188,'Tabla de equipos'!$B$3:$D$107,3,FALSE))</f>
        <v/>
      </c>
      <c r="G1188" s="135" t="str">
        <f t="shared" si="19"/>
        <v/>
      </c>
    </row>
    <row r="1189" spans="5:7" x14ac:dyDescent="0.2">
      <c r="E1189" s="93" t="str">
        <f>IF(ISBLANK(A1189),"",VLOOKUP(A1189,'Tabla de equipos'!$B$3:$D$107,3,FALSE))</f>
        <v/>
      </c>
      <c r="G1189" s="135" t="str">
        <f t="shared" ref="G1189:G1252" si="20">IF(AND(F1189="",A1189=""),"",IF(AND(A1189&lt;&gt;"",F1189=""),"Falta incluir unidades",IF(AND(A1189&lt;&gt;"",F1189&gt;0),"","Falta elegir equipo/soporte")))</f>
        <v/>
      </c>
    </row>
    <row r="1190" spans="5:7" x14ac:dyDescent="0.2">
      <c r="E1190" s="93" t="str">
        <f>IF(ISBLANK(A1190),"",VLOOKUP(A1190,'Tabla de equipos'!$B$3:$D$107,3,FALSE))</f>
        <v/>
      </c>
      <c r="G1190" s="135" t="str">
        <f t="shared" si="20"/>
        <v/>
      </c>
    </row>
    <row r="1191" spans="5:7" x14ac:dyDescent="0.2">
      <c r="E1191" s="93" t="str">
        <f>IF(ISBLANK(A1191),"",VLOOKUP(A1191,'Tabla de equipos'!$B$3:$D$107,3,FALSE))</f>
        <v/>
      </c>
      <c r="G1191" s="135" t="str">
        <f t="shared" si="20"/>
        <v/>
      </c>
    </row>
    <row r="1192" spans="5:7" x14ac:dyDescent="0.2">
      <c r="E1192" s="93" t="str">
        <f>IF(ISBLANK(A1192),"",VLOOKUP(A1192,'Tabla de equipos'!$B$3:$D$107,3,FALSE))</f>
        <v/>
      </c>
      <c r="G1192" s="135" t="str">
        <f t="shared" si="20"/>
        <v/>
      </c>
    </row>
    <row r="1193" spans="5:7" x14ac:dyDescent="0.2">
      <c r="E1193" s="93" t="str">
        <f>IF(ISBLANK(A1193),"",VLOOKUP(A1193,'Tabla de equipos'!$B$3:$D$107,3,FALSE))</f>
        <v/>
      </c>
      <c r="G1193" s="135" t="str">
        <f t="shared" si="20"/>
        <v/>
      </c>
    </row>
    <row r="1194" spans="5:7" x14ac:dyDescent="0.2">
      <c r="E1194" s="93" t="str">
        <f>IF(ISBLANK(A1194),"",VLOOKUP(A1194,'Tabla de equipos'!$B$3:$D$107,3,FALSE))</f>
        <v/>
      </c>
      <c r="G1194" s="135" t="str">
        <f t="shared" si="20"/>
        <v/>
      </c>
    </row>
    <row r="1195" spans="5:7" x14ac:dyDescent="0.2">
      <c r="E1195" s="93" t="str">
        <f>IF(ISBLANK(A1195),"",VLOOKUP(A1195,'Tabla de equipos'!$B$3:$D$107,3,FALSE))</f>
        <v/>
      </c>
      <c r="G1195" s="135" t="str">
        <f t="shared" si="20"/>
        <v/>
      </c>
    </row>
    <row r="1196" spans="5:7" x14ac:dyDescent="0.2">
      <c r="E1196" s="93" t="str">
        <f>IF(ISBLANK(A1196),"",VLOOKUP(A1196,'Tabla de equipos'!$B$3:$D$107,3,FALSE))</f>
        <v/>
      </c>
      <c r="G1196" s="135" t="str">
        <f t="shared" si="20"/>
        <v/>
      </c>
    </row>
    <row r="1197" spans="5:7" x14ac:dyDescent="0.2">
      <c r="E1197" s="93" t="str">
        <f>IF(ISBLANK(A1197),"",VLOOKUP(A1197,'Tabla de equipos'!$B$3:$D$107,3,FALSE))</f>
        <v/>
      </c>
      <c r="G1197" s="135" t="str">
        <f t="shared" si="20"/>
        <v/>
      </c>
    </row>
    <row r="1198" spans="5:7" x14ac:dyDescent="0.2">
      <c r="E1198" s="93" t="str">
        <f>IF(ISBLANK(A1198),"",VLOOKUP(A1198,'Tabla de equipos'!$B$3:$D$107,3,FALSE))</f>
        <v/>
      </c>
      <c r="G1198" s="135" t="str">
        <f t="shared" si="20"/>
        <v/>
      </c>
    </row>
    <row r="1199" spans="5:7" x14ac:dyDescent="0.2">
      <c r="E1199" s="93" t="str">
        <f>IF(ISBLANK(A1199),"",VLOOKUP(A1199,'Tabla de equipos'!$B$3:$D$107,3,FALSE))</f>
        <v/>
      </c>
      <c r="G1199" s="135" t="str">
        <f t="shared" si="20"/>
        <v/>
      </c>
    </row>
    <row r="1200" spans="5:7" x14ac:dyDescent="0.2">
      <c r="E1200" s="93" t="str">
        <f>IF(ISBLANK(A1200),"",VLOOKUP(A1200,'Tabla de equipos'!$B$3:$D$107,3,FALSE))</f>
        <v/>
      </c>
      <c r="G1200" s="135" t="str">
        <f t="shared" si="20"/>
        <v/>
      </c>
    </row>
    <row r="1201" spans="5:7" x14ac:dyDescent="0.2">
      <c r="E1201" s="93" t="str">
        <f>IF(ISBLANK(A1201),"",VLOOKUP(A1201,'Tabla de equipos'!$B$3:$D$107,3,FALSE))</f>
        <v/>
      </c>
      <c r="G1201" s="135" t="str">
        <f t="shared" si="20"/>
        <v/>
      </c>
    </row>
    <row r="1202" spans="5:7" x14ac:dyDescent="0.2">
      <c r="E1202" s="93" t="str">
        <f>IF(ISBLANK(A1202),"",VLOOKUP(A1202,'Tabla de equipos'!$B$3:$D$107,3,FALSE))</f>
        <v/>
      </c>
      <c r="G1202" s="135" t="str">
        <f t="shared" si="20"/>
        <v/>
      </c>
    </row>
    <row r="1203" spans="5:7" x14ac:dyDescent="0.2">
      <c r="E1203" s="93" t="str">
        <f>IF(ISBLANK(A1203),"",VLOOKUP(A1203,'Tabla de equipos'!$B$3:$D$107,3,FALSE))</f>
        <v/>
      </c>
      <c r="G1203" s="135" t="str">
        <f t="shared" si="20"/>
        <v/>
      </c>
    </row>
    <row r="1204" spans="5:7" x14ac:dyDescent="0.2">
      <c r="E1204" s="93" t="str">
        <f>IF(ISBLANK(A1204),"",VLOOKUP(A1204,'Tabla de equipos'!$B$3:$D$107,3,FALSE))</f>
        <v/>
      </c>
      <c r="G1204" s="135" t="str">
        <f t="shared" si="20"/>
        <v/>
      </c>
    </row>
    <row r="1205" spans="5:7" x14ac:dyDescent="0.2">
      <c r="E1205" s="93" t="str">
        <f>IF(ISBLANK(A1205),"",VLOOKUP(A1205,'Tabla de equipos'!$B$3:$D$107,3,FALSE))</f>
        <v/>
      </c>
      <c r="G1205" s="135" t="str">
        <f t="shared" si="20"/>
        <v/>
      </c>
    </row>
    <row r="1206" spans="5:7" x14ac:dyDescent="0.2">
      <c r="E1206" s="93" t="str">
        <f>IF(ISBLANK(A1206),"",VLOOKUP(A1206,'Tabla de equipos'!$B$3:$D$107,3,FALSE))</f>
        <v/>
      </c>
      <c r="G1206" s="135" t="str">
        <f t="shared" si="20"/>
        <v/>
      </c>
    </row>
    <row r="1207" spans="5:7" x14ac:dyDescent="0.2">
      <c r="E1207" s="93" t="str">
        <f>IF(ISBLANK(A1207),"",VLOOKUP(A1207,'Tabla de equipos'!$B$3:$D$107,3,FALSE))</f>
        <v/>
      </c>
      <c r="G1207" s="135" t="str">
        <f t="shared" si="20"/>
        <v/>
      </c>
    </row>
    <row r="1208" spans="5:7" x14ac:dyDescent="0.2">
      <c r="E1208" s="93" t="str">
        <f>IF(ISBLANK(A1208),"",VLOOKUP(A1208,'Tabla de equipos'!$B$3:$D$107,3,FALSE))</f>
        <v/>
      </c>
      <c r="G1208" s="135" t="str">
        <f t="shared" si="20"/>
        <v/>
      </c>
    </row>
    <row r="1209" spans="5:7" x14ac:dyDescent="0.2">
      <c r="E1209" s="93" t="str">
        <f>IF(ISBLANK(A1209),"",VLOOKUP(A1209,'Tabla de equipos'!$B$3:$D$107,3,FALSE))</f>
        <v/>
      </c>
      <c r="G1209" s="135" t="str">
        <f t="shared" si="20"/>
        <v/>
      </c>
    </row>
    <row r="1210" spans="5:7" x14ac:dyDescent="0.2">
      <c r="E1210" s="93" t="str">
        <f>IF(ISBLANK(A1210),"",VLOOKUP(A1210,'Tabla de equipos'!$B$3:$D$107,3,FALSE))</f>
        <v/>
      </c>
      <c r="G1210" s="135" t="str">
        <f t="shared" si="20"/>
        <v/>
      </c>
    </row>
    <row r="1211" spans="5:7" x14ac:dyDescent="0.2">
      <c r="E1211" s="93" t="str">
        <f>IF(ISBLANK(A1211),"",VLOOKUP(A1211,'Tabla de equipos'!$B$3:$D$107,3,FALSE))</f>
        <v/>
      </c>
      <c r="G1211" s="135" t="str">
        <f t="shared" si="20"/>
        <v/>
      </c>
    </row>
    <row r="1212" spans="5:7" x14ac:dyDescent="0.2">
      <c r="E1212" s="93" t="str">
        <f>IF(ISBLANK(A1212),"",VLOOKUP(A1212,'Tabla de equipos'!$B$3:$D$107,3,FALSE))</f>
        <v/>
      </c>
      <c r="G1212" s="135" t="str">
        <f t="shared" si="20"/>
        <v/>
      </c>
    </row>
    <row r="1213" spans="5:7" x14ac:dyDescent="0.2">
      <c r="E1213" s="93" t="str">
        <f>IF(ISBLANK(A1213),"",VLOOKUP(A1213,'Tabla de equipos'!$B$3:$D$107,3,FALSE))</f>
        <v/>
      </c>
      <c r="G1213" s="135" t="str">
        <f t="shared" si="20"/>
        <v/>
      </c>
    </row>
    <row r="1214" spans="5:7" x14ac:dyDescent="0.2">
      <c r="E1214" s="93" t="str">
        <f>IF(ISBLANK(A1214),"",VLOOKUP(A1214,'Tabla de equipos'!$B$3:$D$107,3,FALSE))</f>
        <v/>
      </c>
      <c r="G1214" s="135" t="str">
        <f t="shared" si="20"/>
        <v/>
      </c>
    </row>
    <row r="1215" spans="5:7" x14ac:dyDescent="0.2">
      <c r="E1215" s="93" t="str">
        <f>IF(ISBLANK(A1215),"",VLOOKUP(A1215,'Tabla de equipos'!$B$3:$D$107,3,FALSE))</f>
        <v/>
      </c>
      <c r="G1215" s="135" t="str">
        <f t="shared" si="20"/>
        <v/>
      </c>
    </row>
    <row r="1216" spans="5:7" x14ac:dyDescent="0.2">
      <c r="E1216" s="93" t="str">
        <f>IF(ISBLANK(A1216),"",VLOOKUP(A1216,'Tabla de equipos'!$B$3:$D$107,3,FALSE))</f>
        <v/>
      </c>
      <c r="G1216" s="135" t="str">
        <f t="shared" si="20"/>
        <v/>
      </c>
    </row>
    <row r="1217" spans="5:7" x14ac:dyDescent="0.2">
      <c r="E1217" s="93" t="str">
        <f>IF(ISBLANK(A1217),"",VLOOKUP(A1217,'Tabla de equipos'!$B$3:$D$107,3,FALSE))</f>
        <v/>
      </c>
      <c r="G1217" s="135" t="str">
        <f t="shared" si="20"/>
        <v/>
      </c>
    </row>
    <row r="1218" spans="5:7" x14ac:dyDescent="0.2">
      <c r="E1218" s="93" t="str">
        <f>IF(ISBLANK(A1218),"",VLOOKUP(A1218,'Tabla de equipos'!$B$3:$D$107,3,FALSE))</f>
        <v/>
      </c>
      <c r="G1218" s="135" t="str">
        <f t="shared" si="20"/>
        <v/>
      </c>
    </row>
    <row r="1219" spans="5:7" x14ac:dyDescent="0.2">
      <c r="E1219" s="93" t="str">
        <f>IF(ISBLANK(A1219),"",VLOOKUP(A1219,'Tabla de equipos'!$B$3:$D$107,3,FALSE))</f>
        <v/>
      </c>
      <c r="G1219" s="135" t="str">
        <f t="shared" si="20"/>
        <v/>
      </c>
    </row>
    <row r="1220" spans="5:7" x14ac:dyDescent="0.2">
      <c r="E1220" s="93" t="str">
        <f>IF(ISBLANK(A1220),"",VLOOKUP(A1220,'Tabla de equipos'!$B$3:$D$107,3,FALSE))</f>
        <v/>
      </c>
      <c r="G1220" s="135" t="str">
        <f t="shared" si="20"/>
        <v/>
      </c>
    </row>
    <row r="1221" spans="5:7" x14ac:dyDescent="0.2">
      <c r="E1221" s="93" t="str">
        <f>IF(ISBLANK(A1221),"",VLOOKUP(A1221,'Tabla de equipos'!$B$3:$D$107,3,FALSE))</f>
        <v/>
      </c>
      <c r="G1221" s="135" t="str">
        <f t="shared" si="20"/>
        <v/>
      </c>
    </row>
    <row r="1222" spans="5:7" x14ac:dyDescent="0.2">
      <c r="E1222" s="93" t="str">
        <f>IF(ISBLANK(A1222),"",VLOOKUP(A1222,'Tabla de equipos'!$B$3:$D$107,3,FALSE))</f>
        <v/>
      </c>
      <c r="G1222" s="135" t="str">
        <f t="shared" si="20"/>
        <v/>
      </c>
    </row>
    <row r="1223" spans="5:7" x14ac:dyDescent="0.2">
      <c r="E1223" s="93" t="str">
        <f>IF(ISBLANK(A1223),"",VLOOKUP(A1223,'Tabla de equipos'!$B$3:$D$107,3,FALSE))</f>
        <v/>
      </c>
      <c r="G1223" s="135" t="str">
        <f t="shared" si="20"/>
        <v/>
      </c>
    </row>
    <row r="1224" spans="5:7" x14ac:dyDescent="0.2">
      <c r="E1224" s="93" t="str">
        <f>IF(ISBLANK(A1224),"",VLOOKUP(A1224,'Tabla de equipos'!$B$3:$D$107,3,FALSE))</f>
        <v/>
      </c>
      <c r="G1224" s="135" t="str">
        <f t="shared" si="20"/>
        <v/>
      </c>
    </row>
    <row r="1225" spans="5:7" x14ac:dyDescent="0.2">
      <c r="E1225" s="93" t="str">
        <f>IF(ISBLANK(A1225),"",VLOOKUP(A1225,'Tabla de equipos'!$B$3:$D$107,3,FALSE))</f>
        <v/>
      </c>
      <c r="G1225" s="135" t="str">
        <f t="shared" si="20"/>
        <v/>
      </c>
    </row>
    <row r="1226" spans="5:7" x14ac:dyDescent="0.2">
      <c r="E1226" s="93" t="str">
        <f>IF(ISBLANK(A1226),"",VLOOKUP(A1226,'Tabla de equipos'!$B$3:$D$107,3,FALSE))</f>
        <v/>
      </c>
      <c r="G1226" s="135" t="str">
        <f t="shared" si="20"/>
        <v/>
      </c>
    </row>
    <row r="1227" spans="5:7" x14ac:dyDescent="0.2">
      <c r="E1227" s="93" t="str">
        <f>IF(ISBLANK(A1227),"",VLOOKUP(A1227,'Tabla de equipos'!$B$3:$D$107,3,FALSE))</f>
        <v/>
      </c>
      <c r="G1227" s="135" t="str">
        <f t="shared" si="20"/>
        <v/>
      </c>
    </row>
    <row r="1228" spans="5:7" x14ac:dyDescent="0.2">
      <c r="E1228" s="93" t="str">
        <f>IF(ISBLANK(A1228),"",VLOOKUP(A1228,'Tabla de equipos'!$B$3:$D$107,3,FALSE))</f>
        <v/>
      </c>
      <c r="G1228" s="135" t="str">
        <f t="shared" si="20"/>
        <v/>
      </c>
    </row>
    <row r="1229" spans="5:7" x14ac:dyDescent="0.2">
      <c r="E1229" s="93" t="str">
        <f>IF(ISBLANK(A1229),"",VLOOKUP(A1229,'Tabla de equipos'!$B$3:$D$107,3,FALSE))</f>
        <v/>
      </c>
      <c r="G1229" s="135" t="str">
        <f t="shared" si="20"/>
        <v/>
      </c>
    </row>
    <row r="1230" spans="5:7" x14ac:dyDescent="0.2">
      <c r="E1230" s="93" t="str">
        <f>IF(ISBLANK(A1230),"",VLOOKUP(A1230,'Tabla de equipos'!$B$3:$D$107,3,FALSE))</f>
        <v/>
      </c>
      <c r="G1230" s="135" t="str">
        <f t="shared" si="20"/>
        <v/>
      </c>
    </row>
    <row r="1231" spans="5:7" x14ac:dyDescent="0.2">
      <c r="E1231" s="93" t="str">
        <f>IF(ISBLANK(A1231),"",VLOOKUP(A1231,'Tabla de equipos'!$B$3:$D$107,3,FALSE))</f>
        <v/>
      </c>
      <c r="G1231" s="135" t="str">
        <f t="shared" si="20"/>
        <v/>
      </c>
    </row>
    <row r="1232" spans="5:7" x14ac:dyDescent="0.2">
      <c r="E1232" s="93" t="str">
        <f>IF(ISBLANK(A1232),"",VLOOKUP(A1232,'Tabla de equipos'!$B$3:$D$107,3,FALSE))</f>
        <v/>
      </c>
      <c r="G1232" s="135" t="str">
        <f t="shared" si="20"/>
        <v/>
      </c>
    </row>
    <row r="1233" spans="5:7" x14ac:dyDescent="0.2">
      <c r="E1233" s="93" t="str">
        <f>IF(ISBLANK(A1233),"",VLOOKUP(A1233,'Tabla de equipos'!$B$3:$D$107,3,FALSE))</f>
        <v/>
      </c>
      <c r="G1233" s="135" t="str">
        <f t="shared" si="20"/>
        <v/>
      </c>
    </row>
    <row r="1234" spans="5:7" x14ac:dyDescent="0.2">
      <c r="E1234" s="93" t="str">
        <f>IF(ISBLANK(A1234),"",VLOOKUP(A1234,'Tabla de equipos'!$B$3:$D$107,3,FALSE))</f>
        <v/>
      </c>
      <c r="G1234" s="135" t="str">
        <f t="shared" si="20"/>
        <v/>
      </c>
    </row>
    <row r="1235" spans="5:7" x14ac:dyDescent="0.2">
      <c r="E1235" s="93" t="str">
        <f>IF(ISBLANK(A1235),"",VLOOKUP(A1235,'Tabla de equipos'!$B$3:$D$107,3,FALSE))</f>
        <v/>
      </c>
      <c r="G1235" s="135" t="str">
        <f t="shared" si="20"/>
        <v/>
      </c>
    </row>
    <row r="1236" spans="5:7" x14ac:dyDescent="0.2">
      <c r="E1236" s="93" t="str">
        <f>IF(ISBLANK(A1236),"",VLOOKUP(A1236,'Tabla de equipos'!$B$3:$D$107,3,FALSE))</f>
        <v/>
      </c>
      <c r="G1236" s="135" t="str">
        <f t="shared" si="20"/>
        <v/>
      </c>
    </row>
    <row r="1237" spans="5:7" x14ac:dyDescent="0.2">
      <c r="E1237" s="93" t="str">
        <f>IF(ISBLANK(A1237),"",VLOOKUP(A1237,'Tabla de equipos'!$B$3:$D$107,3,FALSE))</f>
        <v/>
      </c>
      <c r="G1237" s="135" t="str">
        <f t="shared" si="20"/>
        <v/>
      </c>
    </row>
    <row r="1238" spans="5:7" x14ac:dyDescent="0.2">
      <c r="E1238" s="93" t="str">
        <f>IF(ISBLANK(A1238),"",VLOOKUP(A1238,'Tabla de equipos'!$B$3:$D$107,3,FALSE))</f>
        <v/>
      </c>
      <c r="G1238" s="135" t="str">
        <f t="shared" si="20"/>
        <v/>
      </c>
    </row>
    <row r="1239" spans="5:7" x14ac:dyDescent="0.2">
      <c r="E1239" s="93" t="str">
        <f>IF(ISBLANK(A1239),"",VLOOKUP(A1239,'Tabla de equipos'!$B$3:$D$107,3,FALSE))</f>
        <v/>
      </c>
      <c r="G1239" s="135" t="str">
        <f t="shared" si="20"/>
        <v/>
      </c>
    </row>
    <row r="1240" spans="5:7" x14ac:dyDescent="0.2">
      <c r="E1240" s="93" t="str">
        <f>IF(ISBLANK(A1240),"",VLOOKUP(A1240,'Tabla de equipos'!$B$3:$D$107,3,FALSE))</f>
        <v/>
      </c>
      <c r="G1240" s="135" t="str">
        <f t="shared" si="20"/>
        <v/>
      </c>
    </row>
    <row r="1241" spans="5:7" x14ac:dyDescent="0.2">
      <c r="E1241" s="93" t="str">
        <f>IF(ISBLANK(A1241),"",VLOOKUP(A1241,'Tabla de equipos'!$B$3:$D$107,3,FALSE))</f>
        <v/>
      </c>
      <c r="G1241" s="135" t="str">
        <f t="shared" si="20"/>
        <v/>
      </c>
    </row>
    <row r="1242" spans="5:7" x14ac:dyDescent="0.2">
      <c r="E1242" s="93" t="str">
        <f>IF(ISBLANK(A1242),"",VLOOKUP(A1242,'Tabla de equipos'!$B$3:$D$107,3,FALSE))</f>
        <v/>
      </c>
      <c r="G1242" s="135" t="str">
        <f t="shared" si="20"/>
        <v/>
      </c>
    </row>
    <row r="1243" spans="5:7" x14ac:dyDescent="0.2">
      <c r="E1243" s="93" t="str">
        <f>IF(ISBLANK(A1243),"",VLOOKUP(A1243,'Tabla de equipos'!$B$3:$D$107,3,FALSE))</f>
        <v/>
      </c>
      <c r="G1243" s="135" t="str">
        <f t="shared" si="20"/>
        <v/>
      </c>
    </row>
    <row r="1244" spans="5:7" x14ac:dyDescent="0.2">
      <c r="E1244" s="93" t="str">
        <f>IF(ISBLANK(A1244),"",VLOOKUP(A1244,'Tabla de equipos'!$B$3:$D$107,3,FALSE))</f>
        <v/>
      </c>
      <c r="G1244" s="135" t="str">
        <f t="shared" si="20"/>
        <v/>
      </c>
    </row>
    <row r="1245" spans="5:7" x14ac:dyDescent="0.2">
      <c r="E1245" s="93" t="str">
        <f>IF(ISBLANK(A1245),"",VLOOKUP(A1245,'Tabla de equipos'!$B$3:$D$107,3,FALSE))</f>
        <v/>
      </c>
      <c r="G1245" s="135" t="str">
        <f t="shared" si="20"/>
        <v/>
      </c>
    </row>
    <row r="1246" spans="5:7" x14ac:dyDescent="0.2">
      <c r="E1246" s="93" t="str">
        <f>IF(ISBLANK(A1246),"",VLOOKUP(A1246,'Tabla de equipos'!$B$3:$D$107,3,FALSE))</f>
        <v/>
      </c>
      <c r="G1246" s="135" t="str">
        <f t="shared" si="20"/>
        <v/>
      </c>
    </row>
    <row r="1247" spans="5:7" x14ac:dyDescent="0.2">
      <c r="E1247" s="93" t="str">
        <f>IF(ISBLANK(A1247),"",VLOOKUP(A1247,'Tabla de equipos'!$B$3:$D$107,3,FALSE))</f>
        <v/>
      </c>
      <c r="G1247" s="135" t="str">
        <f t="shared" si="20"/>
        <v/>
      </c>
    </row>
    <row r="1248" spans="5:7" x14ac:dyDescent="0.2">
      <c r="E1248" s="93" t="str">
        <f>IF(ISBLANK(A1248),"",VLOOKUP(A1248,'Tabla de equipos'!$B$3:$D$107,3,FALSE))</f>
        <v/>
      </c>
      <c r="G1248" s="135" t="str">
        <f t="shared" si="20"/>
        <v/>
      </c>
    </row>
    <row r="1249" spans="5:7" x14ac:dyDescent="0.2">
      <c r="E1249" s="93" t="str">
        <f>IF(ISBLANK(A1249),"",VLOOKUP(A1249,'Tabla de equipos'!$B$3:$D$107,3,FALSE))</f>
        <v/>
      </c>
      <c r="G1249" s="135" t="str">
        <f t="shared" si="20"/>
        <v/>
      </c>
    </row>
    <row r="1250" spans="5:7" x14ac:dyDescent="0.2">
      <c r="E1250" s="93" t="str">
        <f>IF(ISBLANK(A1250),"",VLOOKUP(A1250,'Tabla de equipos'!$B$3:$D$107,3,FALSE))</f>
        <v/>
      </c>
      <c r="G1250" s="135" t="str">
        <f t="shared" si="20"/>
        <v/>
      </c>
    </row>
    <row r="1251" spans="5:7" x14ac:dyDescent="0.2">
      <c r="E1251" s="93" t="str">
        <f>IF(ISBLANK(A1251),"",VLOOKUP(A1251,'Tabla de equipos'!$B$3:$D$107,3,FALSE))</f>
        <v/>
      </c>
      <c r="G1251" s="135" t="str">
        <f t="shared" si="20"/>
        <v/>
      </c>
    </row>
    <row r="1252" spans="5:7" x14ac:dyDescent="0.2">
      <c r="E1252" s="93" t="str">
        <f>IF(ISBLANK(A1252),"",VLOOKUP(A1252,'Tabla de equipos'!$B$3:$D$107,3,FALSE))</f>
        <v/>
      </c>
      <c r="G1252" s="135" t="str">
        <f t="shared" si="20"/>
        <v/>
      </c>
    </row>
    <row r="1253" spans="5:7" x14ac:dyDescent="0.2">
      <c r="E1253" s="93" t="str">
        <f>IF(ISBLANK(A1253),"",VLOOKUP(A1253,'Tabla de equipos'!$B$3:$D$107,3,FALSE))</f>
        <v/>
      </c>
      <c r="G1253" s="135" t="str">
        <f t="shared" ref="G1253:G1316" si="21">IF(AND(F1253="",A1253=""),"",IF(AND(A1253&lt;&gt;"",F1253=""),"Falta incluir unidades",IF(AND(A1253&lt;&gt;"",F1253&gt;0),"","Falta elegir equipo/soporte")))</f>
        <v/>
      </c>
    </row>
    <row r="1254" spans="5:7" x14ac:dyDescent="0.2">
      <c r="E1254" s="93" t="str">
        <f>IF(ISBLANK(A1254),"",VLOOKUP(A1254,'Tabla de equipos'!$B$3:$D$107,3,FALSE))</f>
        <v/>
      </c>
      <c r="G1254" s="135" t="str">
        <f t="shared" si="21"/>
        <v/>
      </c>
    </row>
    <row r="1255" spans="5:7" x14ac:dyDescent="0.2">
      <c r="E1255" s="93" t="str">
        <f>IF(ISBLANK(A1255),"",VLOOKUP(A1255,'Tabla de equipos'!$B$3:$D$107,3,FALSE))</f>
        <v/>
      </c>
      <c r="G1255" s="135" t="str">
        <f t="shared" si="21"/>
        <v/>
      </c>
    </row>
    <row r="1256" spans="5:7" x14ac:dyDescent="0.2">
      <c r="E1256" s="93" t="str">
        <f>IF(ISBLANK(A1256),"",VLOOKUP(A1256,'Tabla de equipos'!$B$3:$D$107,3,FALSE))</f>
        <v/>
      </c>
      <c r="G1256" s="135" t="str">
        <f t="shared" si="21"/>
        <v/>
      </c>
    </row>
    <row r="1257" spans="5:7" x14ac:dyDescent="0.2">
      <c r="E1257" s="93" t="str">
        <f>IF(ISBLANK(A1257),"",VLOOKUP(A1257,'Tabla de equipos'!$B$3:$D$107,3,FALSE))</f>
        <v/>
      </c>
      <c r="G1257" s="135" t="str">
        <f t="shared" si="21"/>
        <v/>
      </c>
    </row>
    <row r="1258" spans="5:7" x14ac:dyDescent="0.2">
      <c r="E1258" s="93" t="str">
        <f>IF(ISBLANK(A1258),"",VLOOKUP(A1258,'Tabla de equipos'!$B$3:$D$107,3,FALSE))</f>
        <v/>
      </c>
      <c r="G1258" s="135" t="str">
        <f t="shared" si="21"/>
        <v/>
      </c>
    </row>
    <row r="1259" spans="5:7" x14ac:dyDescent="0.2">
      <c r="E1259" s="93" t="str">
        <f>IF(ISBLANK(A1259),"",VLOOKUP(A1259,'Tabla de equipos'!$B$3:$D$107,3,FALSE))</f>
        <v/>
      </c>
      <c r="G1259" s="135" t="str">
        <f t="shared" si="21"/>
        <v/>
      </c>
    </row>
    <row r="1260" spans="5:7" x14ac:dyDescent="0.2">
      <c r="E1260" s="93" t="str">
        <f>IF(ISBLANK(A1260),"",VLOOKUP(A1260,'Tabla de equipos'!$B$3:$D$107,3,FALSE))</f>
        <v/>
      </c>
      <c r="G1260" s="135" t="str">
        <f t="shared" si="21"/>
        <v/>
      </c>
    </row>
    <row r="1261" spans="5:7" x14ac:dyDescent="0.2">
      <c r="E1261" s="93" t="str">
        <f>IF(ISBLANK(A1261),"",VLOOKUP(A1261,'Tabla de equipos'!$B$3:$D$107,3,FALSE))</f>
        <v/>
      </c>
      <c r="G1261" s="135" t="str">
        <f t="shared" si="21"/>
        <v/>
      </c>
    </row>
    <row r="1262" spans="5:7" x14ac:dyDescent="0.2">
      <c r="E1262" s="93" t="str">
        <f>IF(ISBLANK(A1262),"",VLOOKUP(A1262,'Tabla de equipos'!$B$3:$D$107,3,FALSE))</f>
        <v/>
      </c>
      <c r="G1262" s="135" t="str">
        <f t="shared" si="21"/>
        <v/>
      </c>
    </row>
    <row r="1263" spans="5:7" x14ac:dyDescent="0.2">
      <c r="E1263" s="93" t="str">
        <f>IF(ISBLANK(A1263),"",VLOOKUP(A1263,'Tabla de equipos'!$B$3:$D$107,3,FALSE))</f>
        <v/>
      </c>
      <c r="G1263" s="135" t="str">
        <f t="shared" si="21"/>
        <v/>
      </c>
    </row>
    <row r="1264" spans="5:7" x14ac:dyDescent="0.2">
      <c r="E1264" s="93" t="str">
        <f>IF(ISBLANK(A1264),"",VLOOKUP(A1264,'Tabla de equipos'!$B$3:$D$107,3,FALSE))</f>
        <v/>
      </c>
      <c r="G1264" s="135" t="str">
        <f t="shared" si="21"/>
        <v/>
      </c>
    </row>
    <row r="1265" spans="5:7" x14ac:dyDescent="0.2">
      <c r="E1265" s="93" t="str">
        <f>IF(ISBLANK(A1265),"",VLOOKUP(A1265,'Tabla de equipos'!$B$3:$D$107,3,FALSE))</f>
        <v/>
      </c>
      <c r="G1265" s="135" t="str">
        <f t="shared" si="21"/>
        <v/>
      </c>
    </row>
    <row r="1266" spans="5:7" x14ac:dyDescent="0.2">
      <c r="E1266" s="93" t="str">
        <f>IF(ISBLANK(A1266),"",VLOOKUP(A1266,'Tabla de equipos'!$B$3:$D$107,3,FALSE))</f>
        <v/>
      </c>
      <c r="G1266" s="135" t="str">
        <f t="shared" si="21"/>
        <v/>
      </c>
    </row>
    <row r="1267" spans="5:7" x14ac:dyDescent="0.2">
      <c r="E1267" s="93" t="str">
        <f>IF(ISBLANK(A1267),"",VLOOKUP(A1267,'Tabla de equipos'!$B$3:$D$107,3,FALSE))</f>
        <v/>
      </c>
      <c r="G1267" s="135" t="str">
        <f t="shared" si="21"/>
        <v/>
      </c>
    </row>
    <row r="1268" spans="5:7" x14ac:dyDescent="0.2">
      <c r="E1268" s="93" t="str">
        <f>IF(ISBLANK(A1268),"",VLOOKUP(A1268,'Tabla de equipos'!$B$3:$D$107,3,FALSE))</f>
        <v/>
      </c>
      <c r="G1268" s="135" t="str">
        <f t="shared" si="21"/>
        <v/>
      </c>
    </row>
    <row r="1269" spans="5:7" x14ac:dyDescent="0.2">
      <c r="E1269" s="93" t="str">
        <f>IF(ISBLANK(A1269),"",VLOOKUP(A1269,'Tabla de equipos'!$B$3:$D$107,3,FALSE))</f>
        <v/>
      </c>
      <c r="G1269" s="135" t="str">
        <f t="shared" si="21"/>
        <v/>
      </c>
    </row>
    <row r="1270" spans="5:7" x14ac:dyDescent="0.2">
      <c r="E1270" s="93" t="str">
        <f>IF(ISBLANK(A1270),"",VLOOKUP(A1270,'Tabla de equipos'!$B$3:$D$107,3,FALSE))</f>
        <v/>
      </c>
      <c r="G1270" s="135" t="str">
        <f t="shared" si="21"/>
        <v/>
      </c>
    </row>
    <row r="1271" spans="5:7" x14ac:dyDescent="0.2">
      <c r="E1271" s="93" t="str">
        <f>IF(ISBLANK(A1271),"",VLOOKUP(A1271,'Tabla de equipos'!$B$3:$D$107,3,FALSE))</f>
        <v/>
      </c>
      <c r="G1271" s="135" t="str">
        <f t="shared" si="21"/>
        <v/>
      </c>
    </row>
    <row r="1272" spans="5:7" x14ac:dyDescent="0.2">
      <c r="E1272" s="93" t="str">
        <f>IF(ISBLANK(A1272),"",VLOOKUP(A1272,'Tabla de equipos'!$B$3:$D$107,3,FALSE))</f>
        <v/>
      </c>
      <c r="G1272" s="135" t="str">
        <f t="shared" si="21"/>
        <v/>
      </c>
    </row>
    <row r="1273" spans="5:7" x14ac:dyDescent="0.2">
      <c r="E1273" s="93" t="str">
        <f>IF(ISBLANK(A1273),"",VLOOKUP(A1273,'Tabla de equipos'!$B$3:$D$107,3,FALSE))</f>
        <v/>
      </c>
      <c r="G1273" s="135" t="str">
        <f t="shared" si="21"/>
        <v/>
      </c>
    </row>
    <row r="1274" spans="5:7" x14ac:dyDescent="0.2">
      <c r="E1274" s="93" t="str">
        <f>IF(ISBLANK(A1274),"",VLOOKUP(A1274,'Tabla de equipos'!$B$3:$D$107,3,FALSE))</f>
        <v/>
      </c>
      <c r="G1274" s="135" t="str">
        <f t="shared" si="21"/>
        <v/>
      </c>
    </row>
    <row r="1275" spans="5:7" x14ac:dyDescent="0.2">
      <c r="E1275" s="93" t="str">
        <f>IF(ISBLANK(A1275),"",VLOOKUP(A1275,'Tabla de equipos'!$B$3:$D$107,3,FALSE))</f>
        <v/>
      </c>
      <c r="G1275" s="135" t="str">
        <f t="shared" si="21"/>
        <v/>
      </c>
    </row>
    <row r="1276" spans="5:7" x14ac:dyDescent="0.2">
      <c r="E1276" s="93" t="str">
        <f>IF(ISBLANK(A1276),"",VLOOKUP(A1276,'Tabla de equipos'!$B$3:$D$107,3,FALSE))</f>
        <v/>
      </c>
      <c r="G1276" s="135" t="str">
        <f t="shared" si="21"/>
        <v/>
      </c>
    </row>
    <row r="1277" spans="5:7" x14ac:dyDescent="0.2">
      <c r="E1277" s="93" t="str">
        <f>IF(ISBLANK(A1277),"",VLOOKUP(A1277,'Tabla de equipos'!$B$3:$D$107,3,FALSE))</f>
        <v/>
      </c>
      <c r="G1277" s="135" t="str">
        <f t="shared" si="21"/>
        <v/>
      </c>
    </row>
    <row r="1278" spans="5:7" x14ac:dyDescent="0.2">
      <c r="E1278" s="93" t="str">
        <f>IF(ISBLANK(A1278),"",VLOOKUP(A1278,'Tabla de equipos'!$B$3:$D$107,3,FALSE))</f>
        <v/>
      </c>
      <c r="G1278" s="135" t="str">
        <f t="shared" si="21"/>
        <v/>
      </c>
    </row>
    <row r="1279" spans="5:7" x14ac:dyDescent="0.2">
      <c r="E1279" s="93" t="str">
        <f>IF(ISBLANK(A1279),"",VLOOKUP(A1279,'Tabla de equipos'!$B$3:$D$107,3,FALSE))</f>
        <v/>
      </c>
      <c r="G1279" s="135" t="str">
        <f t="shared" si="21"/>
        <v/>
      </c>
    </row>
    <row r="1280" spans="5:7" x14ac:dyDescent="0.2">
      <c r="E1280" s="93" t="str">
        <f>IF(ISBLANK(A1280),"",VLOOKUP(A1280,'Tabla de equipos'!$B$3:$D$107,3,FALSE))</f>
        <v/>
      </c>
      <c r="G1280" s="135" t="str">
        <f t="shared" si="21"/>
        <v/>
      </c>
    </row>
    <row r="1281" spans="5:7" x14ac:dyDescent="0.2">
      <c r="E1281" s="93" t="str">
        <f>IF(ISBLANK(A1281),"",VLOOKUP(A1281,'Tabla de equipos'!$B$3:$D$107,3,FALSE))</f>
        <v/>
      </c>
      <c r="G1281" s="135" t="str">
        <f t="shared" si="21"/>
        <v/>
      </c>
    </row>
    <row r="1282" spans="5:7" x14ac:dyDescent="0.2">
      <c r="E1282" s="93" t="str">
        <f>IF(ISBLANK(A1282),"",VLOOKUP(A1282,'Tabla de equipos'!$B$3:$D$107,3,FALSE))</f>
        <v/>
      </c>
      <c r="G1282" s="135" t="str">
        <f t="shared" si="21"/>
        <v/>
      </c>
    </row>
    <row r="1283" spans="5:7" x14ac:dyDescent="0.2">
      <c r="E1283" s="93" t="str">
        <f>IF(ISBLANK(A1283),"",VLOOKUP(A1283,'Tabla de equipos'!$B$3:$D$107,3,FALSE))</f>
        <v/>
      </c>
      <c r="G1283" s="135" t="str">
        <f t="shared" si="21"/>
        <v/>
      </c>
    </row>
    <row r="1284" spans="5:7" x14ac:dyDescent="0.2">
      <c r="E1284" s="93" t="str">
        <f>IF(ISBLANK(A1284),"",VLOOKUP(A1284,'Tabla de equipos'!$B$3:$D$107,3,FALSE))</f>
        <v/>
      </c>
      <c r="G1284" s="135" t="str">
        <f t="shared" si="21"/>
        <v/>
      </c>
    </row>
    <row r="1285" spans="5:7" x14ac:dyDescent="0.2">
      <c r="E1285" s="93" t="str">
        <f>IF(ISBLANK(A1285),"",VLOOKUP(A1285,'Tabla de equipos'!$B$3:$D$107,3,FALSE))</f>
        <v/>
      </c>
      <c r="G1285" s="135" t="str">
        <f t="shared" si="21"/>
        <v/>
      </c>
    </row>
    <row r="1286" spans="5:7" x14ac:dyDescent="0.2">
      <c r="E1286" s="93" t="str">
        <f>IF(ISBLANK(A1286),"",VLOOKUP(A1286,'Tabla de equipos'!$B$3:$D$107,3,FALSE))</f>
        <v/>
      </c>
      <c r="G1286" s="135" t="str">
        <f t="shared" si="21"/>
        <v/>
      </c>
    </row>
    <row r="1287" spans="5:7" x14ac:dyDescent="0.2">
      <c r="E1287" s="93" t="str">
        <f>IF(ISBLANK(A1287),"",VLOOKUP(A1287,'Tabla de equipos'!$B$3:$D$107,3,FALSE))</f>
        <v/>
      </c>
      <c r="G1287" s="135" t="str">
        <f t="shared" si="21"/>
        <v/>
      </c>
    </row>
    <row r="1288" spans="5:7" x14ac:dyDescent="0.2">
      <c r="E1288" s="93" t="str">
        <f>IF(ISBLANK(A1288),"",VLOOKUP(A1288,'Tabla de equipos'!$B$3:$D$107,3,FALSE))</f>
        <v/>
      </c>
      <c r="G1288" s="135" t="str">
        <f t="shared" si="21"/>
        <v/>
      </c>
    </row>
    <row r="1289" spans="5:7" x14ac:dyDescent="0.2">
      <c r="E1289" s="93" t="str">
        <f>IF(ISBLANK(A1289),"",VLOOKUP(A1289,'Tabla de equipos'!$B$3:$D$107,3,FALSE))</f>
        <v/>
      </c>
      <c r="G1289" s="135" t="str">
        <f t="shared" si="21"/>
        <v/>
      </c>
    </row>
    <row r="1290" spans="5:7" x14ac:dyDescent="0.2">
      <c r="E1290" s="93" t="str">
        <f>IF(ISBLANK(A1290),"",VLOOKUP(A1290,'Tabla de equipos'!$B$3:$D$107,3,FALSE))</f>
        <v/>
      </c>
      <c r="G1290" s="135" t="str">
        <f t="shared" si="21"/>
        <v/>
      </c>
    </row>
    <row r="1291" spans="5:7" x14ac:dyDescent="0.2">
      <c r="E1291" s="93" t="str">
        <f>IF(ISBLANK(A1291),"",VLOOKUP(A1291,'Tabla de equipos'!$B$3:$D$107,3,FALSE))</f>
        <v/>
      </c>
      <c r="G1291" s="135" t="str">
        <f t="shared" si="21"/>
        <v/>
      </c>
    </row>
    <row r="1292" spans="5:7" x14ac:dyDescent="0.2">
      <c r="E1292" s="93" t="str">
        <f>IF(ISBLANK(A1292),"",VLOOKUP(A1292,'Tabla de equipos'!$B$3:$D$107,3,FALSE))</f>
        <v/>
      </c>
      <c r="G1292" s="135" t="str">
        <f t="shared" si="21"/>
        <v/>
      </c>
    </row>
    <row r="1293" spans="5:7" x14ac:dyDescent="0.2">
      <c r="E1293" s="93" t="str">
        <f>IF(ISBLANK(A1293),"",VLOOKUP(A1293,'Tabla de equipos'!$B$3:$D$107,3,FALSE))</f>
        <v/>
      </c>
      <c r="G1293" s="135" t="str">
        <f t="shared" si="21"/>
        <v/>
      </c>
    </row>
    <row r="1294" spans="5:7" x14ac:dyDescent="0.2">
      <c r="E1294" s="93" t="str">
        <f>IF(ISBLANK(A1294),"",VLOOKUP(A1294,'Tabla de equipos'!$B$3:$D$107,3,FALSE))</f>
        <v/>
      </c>
      <c r="G1294" s="135" t="str">
        <f t="shared" si="21"/>
        <v/>
      </c>
    </row>
    <row r="1295" spans="5:7" x14ac:dyDescent="0.2">
      <c r="E1295" s="93" t="str">
        <f>IF(ISBLANK(A1295),"",VLOOKUP(A1295,'Tabla de equipos'!$B$3:$D$107,3,FALSE))</f>
        <v/>
      </c>
      <c r="G1295" s="135" t="str">
        <f t="shared" si="21"/>
        <v/>
      </c>
    </row>
    <row r="1296" spans="5:7" x14ac:dyDescent="0.2">
      <c r="E1296" s="93" t="str">
        <f>IF(ISBLANK(A1296),"",VLOOKUP(A1296,'Tabla de equipos'!$B$3:$D$107,3,FALSE))</f>
        <v/>
      </c>
      <c r="G1296" s="135" t="str">
        <f t="shared" si="21"/>
        <v/>
      </c>
    </row>
    <row r="1297" spans="5:7" x14ac:dyDescent="0.2">
      <c r="E1297" s="93" t="str">
        <f>IF(ISBLANK(A1297),"",VLOOKUP(A1297,'Tabla de equipos'!$B$3:$D$107,3,FALSE))</f>
        <v/>
      </c>
      <c r="G1297" s="135" t="str">
        <f t="shared" si="21"/>
        <v/>
      </c>
    </row>
    <row r="1298" spans="5:7" x14ac:dyDescent="0.2">
      <c r="E1298" s="93" t="str">
        <f>IF(ISBLANK(A1298),"",VLOOKUP(A1298,'Tabla de equipos'!$B$3:$D$107,3,FALSE))</f>
        <v/>
      </c>
      <c r="G1298" s="135" t="str">
        <f t="shared" si="21"/>
        <v/>
      </c>
    </row>
    <row r="1299" spans="5:7" x14ac:dyDescent="0.2">
      <c r="E1299" s="93" t="str">
        <f>IF(ISBLANK(A1299),"",VLOOKUP(A1299,'Tabla de equipos'!$B$3:$D$107,3,FALSE))</f>
        <v/>
      </c>
      <c r="G1299" s="135" t="str">
        <f t="shared" si="21"/>
        <v/>
      </c>
    </row>
    <row r="1300" spans="5:7" x14ac:dyDescent="0.2">
      <c r="E1300" s="93" t="str">
        <f>IF(ISBLANK(A1300),"",VLOOKUP(A1300,'Tabla de equipos'!$B$3:$D$107,3,FALSE))</f>
        <v/>
      </c>
      <c r="G1300" s="135" t="str">
        <f t="shared" si="21"/>
        <v/>
      </c>
    </row>
    <row r="1301" spans="5:7" x14ac:dyDescent="0.2">
      <c r="E1301" s="93" t="str">
        <f>IF(ISBLANK(A1301),"",VLOOKUP(A1301,'Tabla de equipos'!$B$3:$D$107,3,FALSE))</f>
        <v/>
      </c>
      <c r="G1301" s="135" t="str">
        <f t="shared" si="21"/>
        <v/>
      </c>
    </row>
    <row r="1302" spans="5:7" x14ac:dyDescent="0.2">
      <c r="E1302" s="93" t="str">
        <f>IF(ISBLANK(A1302),"",VLOOKUP(A1302,'Tabla de equipos'!$B$3:$D$107,3,FALSE))</f>
        <v/>
      </c>
      <c r="G1302" s="135" t="str">
        <f t="shared" si="21"/>
        <v/>
      </c>
    </row>
    <row r="1303" spans="5:7" x14ac:dyDescent="0.2">
      <c r="E1303" s="93" t="str">
        <f>IF(ISBLANK(A1303),"",VLOOKUP(A1303,'Tabla de equipos'!$B$3:$D$107,3,FALSE))</f>
        <v/>
      </c>
      <c r="G1303" s="135" t="str">
        <f t="shared" si="21"/>
        <v/>
      </c>
    </row>
    <row r="1304" spans="5:7" x14ac:dyDescent="0.2">
      <c r="E1304" s="93" t="str">
        <f>IF(ISBLANK(A1304),"",VLOOKUP(A1304,'Tabla de equipos'!$B$3:$D$107,3,FALSE))</f>
        <v/>
      </c>
      <c r="G1304" s="135" t="str">
        <f t="shared" si="21"/>
        <v/>
      </c>
    </row>
    <row r="1305" spans="5:7" x14ac:dyDescent="0.2">
      <c r="E1305" s="93" t="str">
        <f>IF(ISBLANK(A1305),"",VLOOKUP(A1305,'Tabla de equipos'!$B$3:$D$107,3,FALSE))</f>
        <v/>
      </c>
      <c r="G1305" s="135" t="str">
        <f t="shared" si="21"/>
        <v/>
      </c>
    </row>
    <row r="1306" spans="5:7" x14ac:dyDescent="0.2">
      <c r="E1306" s="93" t="str">
        <f>IF(ISBLANK(A1306),"",VLOOKUP(A1306,'Tabla de equipos'!$B$3:$D$107,3,FALSE))</f>
        <v/>
      </c>
      <c r="G1306" s="135" t="str">
        <f t="shared" si="21"/>
        <v/>
      </c>
    </row>
    <row r="1307" spans="5:7" x14ac:dyDescent="0.2">
      <c r="E1307" s="93" t="str">
        <f>IF(ISBLANK(A1307),"",VLOOKUP(A1307,'Tabla de equipos'!$B$3:$D$107,3,FALSE))</f>
        <v/>
      </c>
      <c r="G1307" s="135" t="str">
        <f t="shared" si="21"/>
        <v/>
      </c>
    </row>
    <row r="1308" spans="5:7" x14ac:dyDescent="0.2">
      <c r="E1308" s="93" t="str">
        <f>IF(ISBLANK(A1308),"",VLOOKUP(A1308,'Tabla de equipos'!$B$3:$D$107,3,FALSE))</f>
        <v/>
      </c>
      <c r="G1308" s="135" t="str">
        <f t="shared" si="21"/>
        <v/>
      </c>
    </row>
    <row r="1309" spans="5:7" x14ac:dyDescent="0.2">
      <c r="E1309" s="93" t="str">
        <f>IF(ISBLANK(A1309),"",VLOOKUP(A1309,'Tabla de equipos'!$B$3:$D$107,3,FALSE))</f>
        <v/>
      </c>
      <c r="G1309" s="135" t="str">
        <f t="shared" si="21"/>
        <v/>
      </c>
    </row>
    <row r="1310" spans="5:7" x14ac:dyDescent="0.2">
      <c r="E1310" s="93" t="str">
        <f>IF(ISBLANK(A1310),"",VLOOKUP(A1310,'Tabla de equipos'!$B$3:$D$107,3,FALSE))</f>
        <v/>
      </c>
      <c r="G1310" s="135" t="str">
        <f t="shared" si="21"/>
        <v/>
      </c>
    </row>
    <row r="1311" spans="5:7" x14ac:dyDescent="0.2">
      <c r="E1311" s="93" t="str">
        <f>IF(ISBLANK(A1311),"",VLOOKUP(A1311,'Tabla de equipos'!$B$3:$D$107,3,FALSE))</f>
        <v/>
      </c>
      <c r="G1311" s="135" t="str">
        <f t="shared" si="21"/>
        <v/>
      </c>
    </row>
    <row r="1312" spans="5:7" x14ac:dyDescent="0.2">
      <c r="E1312" s="93" t="str">
        <f>IF(ISBLANK(A1312),"",VLOOKUP(A1312,'Tabla de equipos'!$B$3:$D$107,3,FALSE))</f>
        <v/>
      </c>
      <c r="G1312" s="135" t="str">
        <f t="shared" si="21"/>
        <v/>
      </c>
    </row>
    <row r="1313" spans="5:7" x14ac:dyDescent="0.2">
      <c r="E1313" s="93" t="str">
        <f>IF(ISBLANK(A1313),"",VLOOKUP(A1313,'Tabla de equipos'!$B$3:$D$107,3,FALSE))</f>
        <v/>
      </c>
      <c r="G1313" s="135" t="str">
        <f t="shared" si="21"/>
        <v/>
      </c>
    </row>
    <row r="1314" spans="5:7" x14ac:dyDescent="0.2">
      <c r="E1314" s="93" t="str">
        <f>IF(ISBLANK(A1314),"",VLOOKUP(A1314,'Tabla de equipos'!$B$3:$D$107,3,FALSE))</f>
        <v/>
      </c>
      <c r="G1314" s="135" t="str">
        <f t="shared" si="21"/>
        <v/>
      </c>
    </row>
    <row r="1315" spans="5:7" x14ac:dyDescent="0.2">
      <c r="E1315" s="93" t="str">
        <f>IF(ISBLANK(A1315),"",VLOOKUP(A1315,'Tabla de equipos'!$B$3:$D$107,3,FALSE))</f>
        <v/>
      </c>
      <c r="G1315" s="135" t="str">
        <f t="shared" si="21"/>
        <v/>
      </c>
    </row>
    <row r="1316" spans="5:7" x14ac:dyDescent="0.2">
      <c r="E1316" s="93" t="str">
        <f>IF(ISBLANK(A1316),"",VLOOKUP(A1316,'Tabla de equipos'!$B$3:$D$107,3,FALSE))</f>
        <v/>
      </c>
      <c r="G1316" s="135" t="str">
        <f t="shared" si="21"/>
        <v/>
      </c>
    </row>
    <row r="1317" spans="5:7" x14ac:dyDescent="0.2">
      <c r="E1317" s="93" t="str">
        <f>IF(ISBLANK(A1317),"",VLOOKUP(A1317,'Tabla de equipos'!$B$3:$D$107,3,FALSE))</f>
        <v/>
      </c>
      <c r="G1317" s="135" t="str">
        <f t="shared" ref="G1317:G1380" si="22">IF(AND(F1317="",A1317=""),"",IF(AND(A1317&lt;&gt;"",F1317=""),"Falta incluir unidades",IF(AND(A1317&lt;&gt;"",F1317&gt;0),"","Falta elegir equipo/soporte")))</f>
        <v/>
      </c>
    </row>
    <row r="1318" spans="5:7" x14ac:dyDescent="0.2">
      <c r="E1318" s="93" t="str">
        <f>IF(ISBLANK(A1318),"",VLOOKUP(A1318,'Tabla de equipos'!$B$3:$D$107,3,FALSE))</f>
        <v/>
      </c>
      <c r="G1318" s="135" t="str">
        <f t="shared" si="22"/>
        <v/>
      </c>
    </row>
    <row r="1319" spans="5:7" x14ac:dyDescent="0.2">
      <c r="E1319" s="93" t="str">
        <f>IF(ISBLANK(A1319),"",VLOOKUP(A1319,'Tabla de equipos'!$B$3:$D$107,3,FALSE))</f>
        <v/>
      </c>
      <c r="G1319" s="135" t="str">
        <f t="shared" si="22"/>
        <v/>
      </c>
    </row>
    <row r="1320" spans="5:7" x14ac:dyDescent="0.2">
      <c r="E1320" s="93" t="str">
        <f>IF(ISBLANK(A1320),"",VLOOKUP(A1320,'Tabla de equipos'!$B$3:$D$107,3,FALSE))</f>
        <v/>
      </c>
      <c r="G1320" s="135" t="str">
        <f t="shared" si="22"/>
        <v/>
      </c>
    </row>
    <row r="1321" spans="5:7" x14ac:dyDescent="0.2">
      <c r="E1321" s="93" t="str">
        <f>IF(ISBLANK(A1321),"",VLOOKUP(A1321,'Tabla de equipos'!$B$3:$D$107,3,FALSE))</f>
        <v/>
      </c>
      <c r="G1321" s="135" t="str">
        <f t="shared" si="22"/>
        <v/>
      </c>
    </row>
    <row r="1322" spans="5:7" x14ac:dyDescent="0.2">
      <c r="E1322" s="93" t="str">
        <f>IF(ISBLANK(A1322),"",VLOOKUP(A1322,'Tabla de equipos'!$B$3:$D$107,3,FALSE))</f>
        <v/>
      </c>
      <c r="G1322" s="135" t="str">
        <f t="shared" si="22"/>
        <v/>
      </c>
    </row>
    <row r="1323" spans="5:7" x14ac:dyDescent="0.2">
      <c r="E1323" s="93" t="str">
        <f>IF(ISBLANK(A1323),"",VLOOKUP(A1323,'Tabla de equipos'!$B$3:$D$107,3,FALSE))</f>
        <v/>
      </c>
      <c r="G1323" s="135" t="str">
        <f t="shared" si="22"/>
        <v/>
      </c>
    </row>
    <row r="1324" spans="5:7" x14ac:dyDescent="0.2">
      <c r="E1324" s="93" t="str">
        <f>IF(ISBLANK(A1324),"",VLOOKUP(A1324,'Tabla de equipos'!$B$3:$D$107,3,FALSE))</f>
        <v/>
      </c>
      <c r="G1324" s="135" t="str">
        <f t="shared" si="22"/>
        <v/>
      </c>
    </row>
    <row r="1325" spans="5:7" x14ac:dyDescent="0.2">
      <c r="E1325" s="93" t="str">
        <f>IF(ISBLANK(A1325),"",VLOOKUP(A1325,'Tabla de equipos'!$B$3:$D$107,3,FALSE))</f>
        <v/>
      </c>
      <c r="G1325" s="135" t="str">
        <f t="shared" si="22"/>
        <v/>
      </c>
    </row>
    <row r="1326" spans="5:7" x14ac:dyDescent="0.2">
      <c r="E1326" s="93" t="str">
        <f>IF(ISBLANK(A1326),"",VLOOKUP(A1326,'Tabla de equipos'!$B$3:$D$107,3,FALSE))</f>
        <v/>
      </c>
      <c r="G1326" s="135" t="str">
        <f t="shared" si="22"/>
        <v/>
      </c>
    </row>
    <row r="1327" spans="5:7" x14ac:dyDescent="0.2">
      <c r="E1327" s="93" t="str">
        <f>IF(ISBLANK(A1327),"",VLOOKUP(A1327,'Tabla de equipos'!$B$3:$D$107,3,FALSE))</f>
        <v/>
      </c>
      <c r="G1327" s="135" t="str">
        <f t="shared" si="22"/>
        <v/>
      </c>
    </row>
    <row r="1328" spans="5:7" x14ac:dyDescent="0.2">
      <c r="E1328" s="93" t="str">
        <f>IF(ISBLANK(A1328),"",VLOOKUP(A1328,'Tabla de equipos'!$B$3:$D$107,3,FALSE))</f>
        <v/>
      </c>
      <c r="G1328" s="135" t="str">
        <f t="shared" si="22"/>
        <v/>
      </c>
    </row>
    <row r="1329" spans="5:7" x14ac:dyDescent="0.2">
      <c r="E1329" s="93" t="str">
        <f>IF(ISBLANK(A1329),"",VLOOKUP(A1329,'Tabla de equipos'!$B$3:$D$107,3,FALSE))</f>
        <v/>
      </c>
      <c r="G1329" s="135" t="str">
        <f t="shared" si="22"/>
        <v/>
      </c>
    </row>
    <row r="1330" spans="5:7" x14ac:dyDescent="0.2">
      <c r="E1330" s="93" t="str">
        <f>IF(ISBLANK(A1330),"",VLOOKUP(A1330,'Tabla de equipos'!$B$3:$D$107,3,FALSE))</f>
        <v/>
      </c>
      <c r="G1330" s="135" t="str">
        <f t="shared" si="22"/>
        <v/>
      </c>
    </row>
    <row r="1331" spans="5:7" x14ac:dyDescent="0.2">
      <c r="E1331" s="93" t="str">
        <f>IF(ISBLANK(A1331),"",VLOOKUP(A1331,'Tabla de equipos'!$B$3:$D$107,3,FALSE))</f>
        <v/>
      </c>
      <c r="G1331" s="135" t="str">
        <f t="shared" si="22"/>
        <v/>
      </c>
    </row>
    <row r="1332" spans="5:7" x14ac:dyDescent="0.2">
      <c r="E1332" s="93" t="str">
        <f>IF(ISBLANK(A1332),"",VLOOKUP(A1332,'Tabla de equipos'!$B$3:$D$107,3,FALSE))</f>
        <v/>
      </c>
      <c r="G1332" s="135" t="str">
        <f t="shared" si="22"/>
        <v/>
      </c>
    </row>
    <row r="1333" spans="5:7" x14ac:dyDescent="0.2">
      <c r="E1333" s="93" t="str">
        <f>IF(ISBLANK(A1333),"",VLOOKUP(A1333,'Tabla de equipos'!$B$3:$D$107,3,FALSE))</f>
        <v/>
      </c>
      <c r="G1333" s="135" t="str">
        <f t="shared" si="22"/>
        <v/>
      </c>
    </row>
    <row r="1334" spans="5:7" x14ac:dyDescent="0.2">
      <c r="E1334" s="93" t="str">
        <f>IF(ISBLANK(A1334),"",VLOOKUP(A1334,'Tabla de equipos'!$B$3:$D$107,3,FALSE))</f>
        <v/>
      </c>
      <c r="G1334" s="135" t="str">
        <f t="shared" si="22"/>
        <v/>
      </c>
    </row>
    <row r="1335" spans="5:7" x14ac:dyDescent="0.2">
      <c r="E1335" s="93" t="str">
        <f>IF(ISBLANK(A1335),"",VLOOKUP(A1335,'Tabla de equipos'!$B$3:$D$107,3,FALSE))</f>
        <v/>
      </c>
      <c r="G1335" s="135" t="str">
        <f t="shared" si="22"/>
        <v/>
      </c>
    </row>
    <row r="1336" spans="5:7" x14ac:dyDescent="0.2">
      <c r="E1336" s="93" t="str">
        <f>IF(ISBLANK(A1336),"",VLOOKUP(A1336,'Tabla de equipos'!$B$3:$D$107,3,FALSE))</f>
        <v/>
      </c>
      <c r="G1336" s="135" t="str">
        <f t="shared" si="22"/>
        <v/>
      </c>
    </row>
    <row r="1337" spans="5:7" x14ac:dyDescent="0.2">
      <c r="E1337" s="93" t="str">
        <f>IF(ISBLANK(A1337),"",VLOOKUP(A1337,'Tabla de equipos'!$B$3:$D$107,3,FALSE))</f>
        <v/>
      </c>
      <c r="G1337" s="135" t="str">
        <f t="shared" si="22"/>
        <v/>
      </c>
    </row>
    <row r="1338" spans="5:7" x14ac:dyDescent="0.2">
      <c r="E1338" s="93" t="str">
        <f>IF(ISBLANK(A1338),"",VLOOKUP(A1338,'Tabla de equipos'!$B$3:$D$107,3,FALSE))</f>
        <v/>
      </c>
      <c r="G1338" s="135" t="str">
        <f t="shared" si="22"/>
        <v/>
      </c>
    </row>
    <row r="1339" spans="5:7" x14ac:dyDescent="0.2">
      <c r="E1339" s="93" t="str">
        <f>IF(ISBLANK(A1339),"",VLOOKUP(A1339,'Tabla de equipos'!$B$3:$D$107,3,FALSE))</f>
        <v/>
      </c>
      <c r="G1339" s="135" t="str">
        <f t="shared" si="22"/>
        <v/>
      </c>
    </row>
    <row r="1340" spans="5:7" x14ac:dyDescent="0.2">
      <c r="E1340" s="93" t="str">
        <f>IF(ISBLANK(A1340),"",VLOOKUP(A1340,'Tabla de equipos'!$B$3:$D$107,3,FALSE))</f>
        <v/>
      </c>
      <c r="G1340" s="135" t="str">
        <f t="shared" si="22"/>
        <v/>
      </c>
    </row>
    <row r="1341" spans="5:7" x14ac:dyDescent="0.2">
      <c r="E1341" s="93" t="str">
        <f>IF(ISBLANK(A1341),"",VLOOKUP(A1341,'Tabla de equipos'!$B$3:$D$107,3,FALSE))</f>
        <v/>
      </c>
      <c r="G1341" s="135" t="str">
        <f t="shared" si="22"/>
        <v/>
      </c>
    </row>
    <row r="1342" spans="5:7" x14ac:dyDescent="0.2">
      <c r="E1342" s="93" t="str">
        <f>IF(ISBLANK(A1342),"",VLOOKUP(A1342,'Tabla de equipos'!$B$3:$D$107,3,FALSE))</f>
        <v/>
      </c>
      <c r="G1342" s="135" t="str">
        <f t="shared" si="22"/>
        <v/>
      </c>
    </row>
    <row r="1343" spans="5:7" x14ac:dyDescent="0.2">
      <c r="E1343" s="93" t="str">
        <f>IF(ISBLANK(A1343),"",VLOOKUP(A1343,'Tabla de equipos'!$B$3:$D$107,3,FALSE))</f>
        <v/>
      </c>
      <c r="G1343" s="135" t="str">
        <f t="shared" si="22"/>
        <v/>
      </c>
    </row>
    <row r="1344" spans="5:7" x14ac:dyDescent="0.2">
      <c r="E1344" s="93" t="str">
        <f>IF(ISBLANK(A1344),"",VLOOKUP(A1344,'Tabla de equipos'!$B$3:$D$107,3,FALSE))</f>
        <v/>
      </c>
      <c r="G1344" s="135" t="str">
        <f t="shared" si="22"/>
        <v/>
      </c>
    </row>
    <row r="1345" spans="5:7" x14ac:dyDescent="0.2">
      <c r="E1345" s="93" t="str">
        <f>IF(ISBLANK(A1345),"",VLOOKUP(A1345,'Tabla de equipos'!$B$3:$D$107,3,FALSE))</f>
        <v/>
      </c>
      <c r="G1345" s="135" t="str">
        <f t="shared" si="22"/>
        <v/>
      </c>
    </row>
    <row r="1346" spans="5:7" x14ac:dyDescent="0.2">
      <c r="E1346" s="93" t="str">
        <f>IF(ISBLANK(A1346),"",VLOOKUP(A1346,'Tabla de equipos'!$B$3:$D$107,3,FALSE))</f>
        <v/>
      </c>
      <c r="G1346" s="135" t="str">
        <f t="shared" si="22"/>
        <v/>
      </c>
    </row>
    <row r="1347" spans="5:7" x14ac:dyDescent="0.2">
      <c r="E1347" s="93" t="str">
        <f>IF(ISBLANK(A1347),"",VLOOKUP(A1347,'Tabla de equipos'!$B$3:$D$107,3,FALSE))</f>
        <v/>
      </c>
      <c r="G1347" s="135" t="str">
        <f t="shared" si="22"/>
        <v/>
      </c>
    </row>
    <row r="1348" spans="5:7" x14ac:dyDescent="0.2">
      <c r="E1348" s="93" t="str">
        <f>IF(ISBLANK(A1348),"",VLOOKUP(A1348,'Tabla de equipos'!$B$3:$D$107,3,FALSE))</f>
        <v/>
      </c>
      <c r="G1348" s="135" t="str">
        <f t="shared" si="22"/>
        <v/>
      </c>
    </row>
    <row r="1349" spans="5:7" x14ac:dyDescent="0.2">
      <c r="E1349" s="93" t="str">
        <f>IF(ISBLANK(A1349),"",VLOOKUP(A1349,'Tabla de equipos'!$B$3:$D$107,3,FALSE))</f>
        <v/>
      </c>
      <c r="G1349" s="135" t="str">
        <f t="shared" si="22"/>
        <v/>
      </c>
    </row>
    <row r="1350" spans="5:7" x14ac:dyDescent="0.2">
      <c r="E1350" s="93" t="str">
        <f>IF(ISBLANK(A1350),"",VLOOKUP(A1350,'Tabla de equipos'!$B$3:$D$107,3,FALSE))</f>
        <v/>
      </c>
      <c r="G1350" s="135" t="str">
        <f t="shared" si="22"/>
        <v/>
      </c>
    </row>
    <row r="1351" spans="5:7" x14ac:dyDescent="0.2">
      <c r="E1351" s="93" t="str">
        <f>IF(ISBLANK(A1351),"",VLOOKUP(A1351,'Tabla de equipos'!$B$3:$D$107,3,FALSE))</f>
        <v/>
      </c>
      <c r="G1351" s="135" t="str">
        <f t="shared" si="22"/>
        <v/>
      </c>
    </row>
    <row r="1352" spans="5:7" x14ac:dyDescent="0.2">
      <c r="E1352" s="93" t="str">
        <f>IF(ISBLANK(A1352),"",VLOOKUP(A1352,'Tabla de equipos'!$B$3:$D$107,3,FALSE))</f>
        <v/>
      </c>
      <c r="G1352" s="135" t="str">
        <f t="shared" si="22"/>
        <v/>
      </c>
    </row>
    <row r="1353" spans="5:7" x14ac:dyDescent="0.2">
      <c r="E1353" s="93" t="str">
        <f>IF(ISBLANK(A1353),"",VLOOKUP(A1353,'Tabla de equipos'!$B$3:$D$107,3,FALSE))</f>
        <v/>
      </c>
      <c r="G1353" s="135" t="str">
        <f t="shared" si="22"/>
        <v/>
      </c>
    </row>
    <row r="1354" spans="5:7" x14ac:dyDescent="0.2">
      <c r="E1354" s="93" t="str">
        <f>IF(ISBLANK(A1354),"",VLOOKUP(A1354,'Tabla de equipos'!$B$3:$D$107,3,FALSE))</f>
        <v/>
      </c>
      <c r="G1354" s="135" t="str">
        <f t="shared" si="22"/>
        <v/>
      </c>
    </row>
    <row r="1355" spans="5:7" x14ac:dyDescent="0.2">
      <c r="E1355" s="93" t="str">
        <f>IF(ISBLANK(A1355),"",VLOOKUP(A1355,'Tabla de equipos'!$B$3:$D$107,3,FALSE))</f>
        <v/>
      </c>
      <c r="G1355" s="135" t="str">
        <f t="shared" si="22"/>
        <v/>
      </c>
    </row>
    <row r="1356" spans="5:7" x14ac:dyDescent="0.2">
      <c r="E1356" s="93" t="str">
        <f>IF(ISBLANK(A1356),"",VLOOKUP(A1356,'Tabla de equipos'!$B$3:$D$107,3,FALSE))</f>
        <v/>
      </c>
      <c r="G1356" s="135" t="str">
        <f t="shared" si="22"/>
        <v/>
      </c>
    </row>
    <row r="1357" spans="5:7" x14ac:dyDescent="0.2">
      <c r="E1357" s="93" t="str">
        <f>IF(ISBLANK(A1357),"",VLOOKUP(A1357,'Tabla de equipos'!$B$3:$D$107,3,FALSE))</f>
        <v/>
      </c>
      <c r="G1357" s="135" t="str">
        <f t="shared" si="22"/>
        <v/>
      </c>
    </row>
    <row r="1358" spans="5:7" x14ac:dyDescent="0.2">
      <c r="E1358" s="93" t="str">
        <f>IF(ISBLANK(A1358),"",VLOOKUP(A1358,'Tabla de equipos'!$B$3:$D$107,3,FALSE))</f>
        <v/>
      </c>
      <c r="G1358" s="135" t="str">
        <f t="shared" si="22"/>
        <v/>
      </c>
    </row>
    <row r="1359" spans="5:7" x14ac:dyDescent="0.2">
      <c r="E1359" s="93" t="str">
        <f>IF(ISBLANK(A1359),"",VLOOKUP(A1359,'Tabla de equipos'!$B$3:$D$107,3,FALSE))</f>
        <v/>
      </c>
      <c r="G1359" s="135" t="str">
        <f t="shared" si="22"/>
        <v/>
      </c>
    </row>
    <row r="1360" spans="5:7" x14ac:dyDescent="0.2">
      <c r="E1360" s="93" t="str">
        <f>IF(ISBLANK(A1360),"",VLOOKUP(A1360,'Tabla de equipos'!$B$3:$D$107,3,FALSE))</f>
        <v/>
      </c>
      <c r="G1360" s="135" t="str">
        <f t="shared" si="22"/>
        <v/>
      </c>
    </row>
    <row r="1361" spans="5:7" x14ac:dyDescent="0.2">
      <c r="E1361" s="93" t="str">
        <f>IF(ISBLANK(A1361),"",VLOOKUP(A1361,'Tabla de equipos'!$B$3:$D$107,3,FALSE))</f>
        <v/>
      </c>
      <c r="G1361" s="135" t="str">
        <f t="shared" si="22"/>
        <v/>
      </c>
    </row>
    <row r="1362" spans="5:7" x14ac:dyDescent="0.2">
      <c r="E1362" s="93" t="str">
        <f>IF(ISBLANK(A1362),"",VLOOKUP(A1362,'Tabla de equipos'!$B$3:$D$107,3,FALSE))</f>
        <v/>
      </c>
      <c r="G1362" s="135" t="str">
        <f t="shared" si="22"/>
        <v/>
      </c>
    </row>
    <row r="1363" spans="5:7" x14ac:dyDescent="0.2">
      <c r="E1363" s="93" t="str">
        <f>IF(ISBLANK(A1363),"",VLOOKUP(A1363,'Tabla de equipos'!$B$3:$D$107,3,FALSE))</f>
        <v/>
      </c>
      <c r="G1363" s="135" t="str">
        <f t="shared" si="22"/>
        <v/>
      </c>
    </row>
    <row r="1364" spans="5:7" x14ac:dyDescent="0.2">
      <c r="E1364" s="93" t="str">
        <f>IF(ISBLANK(A1364),"",VLOOKUP(A1364,'Tabla de equipos'!$B$3:$D$107,3,FALSE))</f>
        <v/>
      </c>
      <c r="G1364" s="135" t="str">
        <f t="shared" si="22"/>
        <v/>
      </c>
    </row>
    <row r="1365" spans="5:7" x14ac:dyDescent="0.2">
      <c r="E1365" s="93" t="str">
        <f>IF(ISBLANK(A1365),"",VLOOKUP(A1365,'Tabla de equipos'!$B$3:$D$107,3,FALSE))</f>
        <v/>
      </c>
      <c r="G1365" s="135" t="str">
        <f t="shared" si="22"/>
        <v/>
      </c>
    </row>
    <row r="1366" spans="5:7" x14ac:dyDescent="0.2">
      <c r="E1366" s="93" t="str">
        <f>IF(ISBLANK(A1366),"",VLOOKUP(A1366,'Tabla de equipos'!$B$3:$D$107,3,FALSE))</f>
        <v/>
      </c>
      <c r="G1366" s="135" t="str">
        <f t="shared" si="22"/>
        <v/>
      </c>
    </row>
    <row r="1367" spans="5:7" x14ac:dyDescent="0.2">
      <c r="E1367" s="93" t="str">
        <f>IF(ISBLANK(A1367),"",VLOOKUP(A1367,'Tabla de equipos'!$B$3:$D$107,3,FALSE))</f>
        <v/>
      </c>
      <c r="G1367" s="135" t="str">
        <f t="shared" si="22"/>
        <v/>
      </c>
    </row>
    <row r="1368" spans="5:7" x14ac:dyDescent="0.2">
      <c r="E1368" s="93" t="str">
        <f>IF(ISBLANK(A1368),"",VLOOKUP(A1368,'Tabla de equipos'!$B$3:$D$107,3,FALSE))</f>
        <v/>
      </c>
      <c r="G1368" s="135" t="str">
        <f t="shared" si="22"/>
        <v/>
      </c>
    </row>
    <row r="1369" spans="5:7" x14ac:dyDescent="0.2">
      <c r="E1369" s="93" t="str">
        <f>IF(ISBLANK(A1369),"",VLOOKUP(A1369,'Tabla de equipos'!$B$3:$D$107,3,FALSE))</f>
        <v/>
      </c>
      <c r="G1369" s="135" t="str">
        <f t="shared" si="22"/>
        <v/>
      </c>
    </row>
    <row r="1370" spans="5:7" x14ac:dyDescent="0.2">
      <c r="E1370" s="93" t="str">
        <f>IF(ISBLANK(A1370),"",VLOOKUP(A1370,'Tabla de equipos'!$B$3:$D$107,3,FALSE))</f>
        <v/>
      </c>
      <c r="G1370" s="135" t="str">
        <f t="shared" si="22"/>
        <v/>
      </c>
    </row>
    <row r="1371" spans="5:7" x14ac:dyDescent="0.2">
      <c r="E1371" s="93" t="str">
        <f>IF(ISBLANK(A1371),"",VLOOKUP(A1371,'Tabla de equipos'!$B$3:$D$107,3,FALSE))</f>
        <v/>
      </c>
      <c r="G1371" s="135" t="str">
        <f t="shared" si="22"/>
        <v/>
      </c>
    </row>
    <row r="1372" spans="5:7" x14ac:dyDescent="0.2">
      <c r="E1372" s="93" t="str">
        <f>IF(ISBLANK(A1372),"",VLOOKUP(A1372,'Tabla de equipos'!$B$3:$D$107,3,FALSE))</f>
        <v/>
      </c>
      <c r="G1372" s="135" t="str">
        <f t="shared" si="22"/>
        <v/>
      </c>
    </row>
    <row r="1373" spans="5:7" x14ac:dyDescent="0.2">
      <c r="E1373" s="93" t="str">
        <f>IF(ISBLANK(A1373),"",VLOOKUP(A1373,'Tabla de equipos'!$B$3:$D$107,3,FALSE))</f>
        <v/>
      </c>
      <c r="G1373" s="135" t="str">
        <f t="shared" si="22"/>
        <v/>
      </c>
    </row>
    <row r="1374" spans="5:7" x14ac:dyDescent="0.2">
      <c r="E1374" s="93" t="str">
        <f>IF(ISBLANK(A1374),"",VLOOKUP(A1374,'Tabla de equipos'!$B$3:$D$107,3,FALSE))</f>
        <v/>
      </c>
      <c r="G1374" s="135" t="str">
        <f t="shared" si="22"/>
        <v/>
      </c>
    </row>
    <row r="1375" spans="5:7" x14ac:dyDescent="0.2">
      <c r="E1375" s="93" t="str">
        <f>IF(ISBLANK(A1375),"",VLOOKUP(A1375,'Tabla de equipos'!$B$3:$D$107,3,FALSE))</f>
        <v/>
      </c>
      <c r="G1375" s="135" t="str">
        <f t="shared" si="22"/>
        <v/>
      </c>
    </row>
    <row r="1376" spans="5:7" x14ac:dyDescent="0.2">
      <c r="E1376" s="93" t="str">
        <f>IF(ISBLANK(A1376),"",VLOOKUP(A1376,'Tabla de equipos'!$B$3:$D$107,3,FALSE))</f>
        <v/>
      </c>
      <c r="G1376" s="135" t="str">
        <f t="shared" si="22"/>
        <v/>
      </c>
    </row>
    <row r="1377" spans="5:7" x14ac:dyDescent="0.2">
      <c r="E1377" s="93" t="str">
        <f>IF(ISBLANK(A1377),"",VLOOKUP(A1377,'Tabla de equipos'!$B$3:$D$107,3,FALSE))</f>
        <v/>
      </c>
      <c r="G1377" s="135" t="str">
        <f t="shared" si="22"/>
        <v/>
      </c>
    </row>
    <row r="1378" spans="5:7" x14ac:dyDescent="0.2">
      <c r="E1378" s="93" t="str">
        <f>IF(ISBLANK(A1378),"",VLOOKUP(A1378,'Tabla de equipos'!$B$3:$D$107,3,FALSE))</f>
        <v/>
      </c>
      <c r="G1378" s="135" t="str">
        <f t="shared" si="22"/>
        <v/>
      </c>
    </row>
    <row r="1379" spans="5:7" x14ac:dyDescent="0.2">
      <c r="E1379" s="93" t="str">
        <f>IF(ISBLANK(A1379),"",VLOOKUP(A1379,'Tabla de equipos'!$B$3:$D$107,3,FALSE))</f>
        <v/>
      </c>
      <c r="G1379" s="135" t="str">
        <f t="shared" si="22"/>
        <v/>
      </c>
    </row>
    <row r="1380" spans="5:7" x14ac:dyDescent="0.2">
      <c r="E1380" s="93" t="str">
        <f>IF(ISBLANK(A1380),"",VLOOKUP(A1380,'Tabla de equipos'!$B$3:$D$107,3,FALSE))</f>
        <v/>
      </c>
      <c r="G1380" s="135" t="str">
        <f t="shared" si="22"/>
        <v/>
      </c>
    </row>
    <row r="1381" spans="5:7" x14ac:dyDescent="0.2">
      <c r="E1381" s="93" t="str">
        <f>IF(ISBLANK(A1381),"",VLOOKUP(A1381,'Tabla de equipos'!$B$3:$D$107,3,FALSE))</f>
        <v/>
      </c>
      <c r="G1381" s="135" t="str">
        <f t="shared" ref="G1381:G1444" si="23">IF(AND(F1381="",A1381=""),"",IF(AND(A1381&lt;&gt;"",F1381=""),"Falta incluir unidades",IF(AND(A1381&lt;&gt;"",F1381&gt;0),"","Falta elegir equipo/soporte")))</f>
        <v/>
      </c>
    </row>
    <row r="1382" spans="5:7" x14ac:dyDescent="0.2">
      <c r="E1382" s="93" t="str">
        <f>IF(ISBLANK(A1382),"",VLOOKUP(A1382,'Tabla de equipos'!$B$3:$D$107,3,FALSE))</f>
        <v/>
      </c>
      <c r="G1382" s="135" t="str">
        <f t="shared" si="23"/>
        <v/>
      </c>
    </row>
    <row r="1383" spans="5:7" x14ac:dyDescent="0.2">
      <c r="E1383" s="93" t="str">
        <f>IF(ISBLANK(A1383),"",VLOOKUP(A1383,'Tabla de equipos'!$B$3:$D$107,3,FALSE))</f>
        <v/>
      </c>
      <c r="G1383" s="135" t="str">
        <f t="shared" si="23"/>
        <v/>
      </c>
    </row>
    <row r="1384" spans="5:7" x14ac:dyDescent="0.2">
      <c r="E1384" s="93" t="str">
        <f>IF(ISBLANK(A1384),"",VLOOKUP(A1384,'Tabla de equipos'!$B$3:$D$107,3,FALSE))</f>
        <v/>
      </c>
      <c r="G1384" s="135" t="str">
        <f t="shared" si="23"/>
        <v/>
      </c>
    </row>
    <row r="1385" spans="5:7" x14ac:dyDescent="0.2">
      <c r="E1385" s="93" t="str">
        <f>IF(ISBLANK(A1385),"",VLOOKUP(A1385,'Tabla de equipos'!$B$3:$D$107,3,FALSE))</f>
        <v/>
      </c>
      <c r="G1385" s="135" t="str">
        <f t="shared" si="23"/>
        <v/>
      </c>
    </row>
    <row r="1386" spans="5:7" x14ac:dyDescent="0.2">
      <c r="E1386" s="93" t="str">
        <f>IF(ISBLANK(A1386),"",VLOOKUP(A1386,'Tabla de equipos'!$B$3:$D$107,3,FALSE))</f>
        <v/>
      </c>
      <c r="G1386" s="135" t="str">
        <f t="shared" si="23"/>
        <v/>
      </c>
    </row>
    <row r="1387" spans="5:7" x14ac:dyDescent="0.2">
      <c r="E1387" s="93" t="str">
        <f>IF(ISBLANK(A1387),"",VLOOKUP(A1387,'Tabla de equipos'!$B$3:$D$107,3,FALSE))</f>
        <v/>
      </c>
      <c r="G1387" s="135" t="str">
        <f t="shared" si="23"/>
        <v/>
      </c>
    </row>
    <row r="1388" spans="5:7" x14ac:dyDescent="0.2">
      <c r="E1388" s="93" t="str">
        <f>IF(ISBLANK(A1388),"",VLOOKUP(A1388,'Tabla de equipos'!$B$3:$D$107,3,FALSE))</f>
        <v/>
      </c>
      <c r="G1388" s="135" t="str">
        <f t="shared" si="23"/>
        <v/>
      </c>
    </row>
    <row r="1389" spans="5:7" x14ac:dyDescent="0.2">
      <c r="E1389" s="93" t="str">
        <f>IF(ISBLANK(A1389),"",VLOOKUP(A1389,'Tabla de equipos'!$B$3:$D$107,3,FALSE))</f>
        <v/>
      </c>
      <c r="G1389" s="135" t="str">
        <f t="shared" si="23"/>
        <v/>
      </c>
    </row>
    <row r="1390" spans="5:7" x14ac:dyDescent="0.2">
      <c r="E1390" s="93" t="str">
        <f>IF(ISBLANK(A1390),"",VLOOKUP(A1390,'Tabla de equipos'!$B$3:$D$107,3,FALSE))</f>
        <v/>
      </c>
      <c r="G1390" s="135" t="str">
        <f t="shared" si="23"/>
        <v/>
      </c>
    </row>
    <row r="1391" spans="5:7" x14ac:dyDescent="0.2">
      <c r="E1391" s="93" t="str">
        <f>IF(ISBLANK(A1391),"",VLOOKUP(A1391,'Tabla de equipos'!$B$3:$D$107,3,FALSE))</f>
        <v/>
      </c>
      <c r="G1391" s="135" t="str">
        <f t="shared" si="23"/>
        <v/>
      </c>
    </row>
    <row r="1392" spans="5:7" x14ac:dyDescent="0.2">
      <c r="E1392" s="93" t="str">
        <f>IF(ISBLANK(A1392),"",VLOOKUP(A1392,'Tabla de equipos'!$B$3:$D$107,3,FALSE))</f>
        <v/>
      </c>
      <c r="G1392" s="135" t="str">
        <f t="shared" si="23"/>
        <v/>
      </c>
    </row>
    <row r="1393" spans="5:7" x14ac:dyDescent="0.2">
      <c r="E1393" s="93" t="str">
        <f>IF(ISBLANK(A1393),"",VLOOKUP(A1393,'Tabla de equipos'!$B$3:$D$107,3,FALSE))</f>
        <v/>
      </c>
      <c r="G1393" s="135" t="str">
        <f t="shared" si="23"/>
        <v/>
      </c>
    </row>
    <row r="1394" spans="5:7" x14ac:dyDescent="0.2">
      <c r="E1394" s="93" t="str">
        <f>IF(ISBLANK(A1394),"",VLOOKUP(A1394,'Tabla de equipos'!$B$3:$D$107,3,FALSE))</f>
        <v/>
      </c>
      <c r="G1394" s="135" t="str">
        <f t="shared" si="23"/>
        <v/>
      </c>
    </row>
    <row r="1395" spans="5:7" x14ac:dyDescent="0.2">
      <c r="E1395" s="93" t="str">
        <f>IF(ISBLANK(A1395),"",VLOOKUP(A1395,'Tabla de equipos'!$B$3:$D$107,3,FALSE))</f>
        <v/>
      </c>
      <c r="G1395" s="135" t="str">
        <f t="shared" si="23"/>
        <v/>
      </c>
    </row>
    <row r="1396" spans="5:7" x14ac:dyDescent="0.2">
      <c r="E1396" s="93" t="str">
        <f>IF(ISBLANK(A1396),"",VLOOKUP(A1396,'Tabla de equipos'!$B$3:$D$107,3,FALSE))</f>
        <v/>
      </c>
      <c r="G1396" s="135" t="str">
        <f t="shared" si="23"/>
        <v/>
      </c>
    </row>
    <row r="1397" spans="5:7" x14ac:dyDescent="0.2">
      <c r="E1397" s="93" t="str">
        <f>IF(ISBLANK(A1397),"",VLOOKUP(A1397,'Tabla de equipos'!$B$3:$D$107,3,FALSE))</f>
        <v/>
      </c>
      <c r="G1397" s="135" t="str">
        <f t="shared" si="23"/>
        <v/>
      </c>
    </row>
    <row r="1398" spans="5:7" x14ac:dyDescent="0.2">
      <c r="E1398" s="93" t="str">
        <f>IF(ISBLANK(A1398),"",VLOOKUP(A1398,'Tabla de equipos'!$B$3:$D$107,3,FALSE))</f>
        <v/>
      </c>
      <c r="G1398" s="135" t="str">
        <f t="shared" si="23"/>
        <v/>
      </c>
    </row>
    <row r="1399" spans="5:7" x14ac:dyDescent="0.2">
      <c r="E1399" s="93" t="str">
        <f>IF(ISBLANK(A1399),"",VLOOKUP(A1399,'Tabla de equipos'!$B$3:$D$107,3,FALSE))</f>
        <v/>
      </c>
      <c r="G1399" s="135" t="str">
        <f t="shared" si="23"/>
        <v/>
      </c>
    </row>
    <row r="1400" spans="5:7" x14ac:dyDescent="0.2">
      <c r="E1400" s="93" t="str">
        <f>IF(ISBLANK(A1400),"",VLOOKUP(A1400,'Tabla de equipos'!$B$3:$D$107,3,FALSE))</f>
        <v/>
      </c>
      <c r="G1400" s="135" t="str">
        <f t="shared" si="23"/>
        <v/>
      </c>
    </row>
    <row r="1401" spans="5:7" x14ac:dyDescent="0.2">
      <c r="E1401" s="93" t="str">
        <f>IF(ISBLANK(A1401),"",VLOOKUP(A1401,'Tabla de equipos'!$B$3:$D$107,3,FALSE))</f>
        <v/>
      </c>
      <c r="G1401" s="135" t="str">
        <f t="shared" si="23"/>
        <v/>
      </c>
    </row>
    <row r="1402" spans="5:7" x14ac:dyDescent="0.2">
      <c r="E1402" s="93" t="str">
        <f>IF(ISBLANK(A1402),"",VLOOKUP(A1402,'Tabla de equipos'!$B$3:$D$107,3,FALSE))</f>
        <v/>
      </c>
      <c r="G1402" s="135" t="str">
        <f t="shared" si="23"/>
        <v/>
      </c>
    </row>
    <row r="1403" spans="5:7" x14ac:dyDescent="0.2">
      <c r="E1403" s="93" t="str">
        <f>IF(ISBLANK(A1403),"",VLOOKUP(A1403,'Tabla de equipos'!$B$3:$D$107,3,FALSE))</f>
        <v/>
      </c>
      <c r="G1403" s="135" t="str">
        <f t="shared" si="23"/>
        <v/>
      </c>
    </row>
    <row r="1404" spans="5:7" x14ac:dyDescent="0.2">
      <c r="E1404" s="93" t="str">
        <f>IF(ISBLANK(A1404),"",VLOOKUP(A1404,'Tabla de equipos'!$B$3:$D$107,3,FALSE))</f>
        <v/>
      </c>
      <c r="G1404" s="135" t="str">
        <f t="shared" si="23"/>
        <v/>
      </c>
    </row>
    <row r="1405" spans="5:7" x14ac:dyDescent="0.2">
      <c r="E1405" s="93" t="str">
        <f>IF(ISBLANK(A1405),"",VLOOKUP(A1405,'Tabla de equipos'!$B$3:$D$107,3,FALSE))</f>
        <v/>
      </c>
      <c r="G1405" s="135" t="str">
        <f t="shared" si="23"/>
        <v/>
      </c>
    </row>
    <row r="1406" spans="5:7" x14ac:dyDescent="0.2">
      <c r="E1406" s="93" t="str">
        <f>IF(ISBLANK(A1406),"",VLOOKUP(A1406,'Tabla de equipos'!$B$3:$D$107,3,FALSE))</f>
        <v/>
      </c>
      <c r="G1406" s="135" t="str">
        <f t="shared" si="23"/>
        <v/>
      </c>
    </row>
    <row r="1407" spans="5:7" x14ac:dyDescent="0.2">
      <c r="E1407" s="93" t="str">
        <f>IF(ISBLANK(A1407),"",VLOOKUP(A1407,'Tabla de equipos'!$B$3:$D$107,3,FALSE))</f>
        <v/>
      </c>
      <c r="G1407" s="135" t="str">
        <f t="shared" si="23"/>
        <v/>
      </c>
    </row>
    <row r="1408" spans="5:7" x14ac:dyDescent="0.2">
      <c r="E1408" s="93" t="str">
        <f>IF(ISBLANK(A1408),"",VLOOKUP(A1408,'Tabla de equipos'!$B$3:$D$107,3,FALSE))</f>
        <v/>
      </c>
      <c r="G1408" s="135" t="str">
        <f t="shared" si="23"/>
        <v/>
      </c>
    </row>
    <row r="1409" spans="5:7" x14ac:dyDescent="0.2">
      <c r="E1409" s="93" t="str">
        <f>IF(ISBLANK(A1409),"",VLOOKUP(A1409,'Tabla de equipos'!$B$3:$D$107,3,FALSE))</f>
        <v/>
      </c>
      <c r="G1409" s="135" t="str">
        <f t="shared" si="23"/>
        <v/>
      </c>
    </row>
    <row r="1410" spans="5:7" x14ac:dyDescent="0.2">
      <c r="E1410" s="93" t="str">
        <f>IF(ISBLANK(A1410),"",VLOOKUP(A1410,'Tabla de equipos'!$B$3:$D$107,3,FALSE))</f>
        <v/>
      </c>
      <c r="G1410" s="135" t="str">
        <f t="shared" si="23"/>
        <v/>
      </c>
    </row>
    <row r="1411" spans="5:7" x14ac:dyDescent="0.2">
      <c r="E1411" s="93" t="str">
        <f>IF(ISBLANK(A1411),"",VLOOKUP(A1411,'Tabla de equipos'!$B$3:$D$107,3,FALSE))</f>
        <v/>
      </c>
      <c r="G1411" s="135" t="str">
        <f t="shared" si="23"/>
        <v/>
      </c>
    </row>
    <row r="1412" spans="5:7" x14ac:dyDescent="0.2">
      <c r="E1412" s="93" t="str">
        <f>IF(ISBLANK(A1412),"",VLOOKUP(A1412,'Tabla de equipos'!$B$3:$D$107,3,FALSE))</f>
        <v/>
      </c>
      <c r="G1412" s="135" t="str">
        <f t="shared" si="23"/>
        <v/>
      </c>
    </row>
    <row r="1413" spans="5:7" x14ac:dyDescent="0.2">
      <c r="E1413" s="93" t="str">
        <f>IF(ISBLANK(A1413),"",VLOOKUP(A1413,'Tabla de equipos'!$B$3:$D$107,3,FALSE))</f>
        <v/>
      </c>
      <c r="G1413" s="135" t="str">
        <f t="shared" si="23"/>
        <v/>
      </c>
    </row>
    <row r="1414" spans="5:7" x14ac:dyDescent="0.2">
      <c r="E1414" s="93" t="str">
        <f>IF(ISBLANK(A1414),"",VLOOKUP(A1414,'Tabla de equipos'!$B$3:$D$107,3,FALSE))</f>
        <v/>
      </c>
      <c r="G1414" s="135" t="str">
        <f t="shared" si="23"/>
        <v/>
      </c>
    </row>
    <row r="1415" spans="5:7" x14ac:dyDescent="0.2">
      <c r="E1415" s="93" t="str">
        <f>IF(ISBLANK(A1415),"",VLOOKUP(A1415,'Tabla de equipos'!$B$3:$D$107,3,FALSE))</f>
        <v/>
      </c>
      <c r="G1415" s="135" t="str">
        <f t="shared" si="23"/>
        <v/>
      </c>
    </row>
    <row r="1416" spans="5:7" x14ac:dyDescent="0.2">
      <c r="E1416" s="93" t="str">
        <f>IF(ISBLANK(A1416),"",VLOOKUP(A1416,'Tabla de equipos'!$B$3:$D$107,3,FALSE))</f>
        <v/>
      </c>
      <c r="G1416" s="135" t="str">
        <f t="shared" si="23"/>
        <v/>
      </c>
    </row>
    <row r="1417" spans="5:7" x14ac:dyDescent="0.2">
      <c r="E1417" s="93" t="str">
        <f>IF(ISBLANK(A1417),"",VLOOKUP(A1417,'Tabla de equipos'!$B$3:$D$107,3,FALSE))</f>
        <v/>
      </c>
      <c r="G1417" s="135" t="str">
        <f t="shared" si="23"/>
        <v/>
      </c>
    </row>
    <row r="1418" spans="5:7" x14ac:dyDescent="0.2">
      <c r="E1418" s="93" t="str">
        <f>IF(ISBLANK(A1418),"",VLOOKUP(A1418,'Tabla de equipos'!$B$3:$D$107,3,FALSE))</f>
        <v/>
      </c>
      <c r="G1418" s="135" t="str">
        <f t="shared" si="23"/>
        <v/>
      </c>
    </row>
    <row r="1419" spans="5:7" x14ac:dyDescent="0.2">
      <c r="E1419" s="93" t="str">
        <f>IF(ISBLANK(A1419),"",VLOOKUP(A1419,'Tabla de equipos'!$B$3:$D$107,3,FALSE))</f>
        <v/>
      </c>
      <c r="G1419" s="135" t="str">
        <f t="shared" si="23"/>
        <v/>
      </c>
    </row>
    <row r="1420" spans="5:7" x14ac:dyDescent="0.2">
      <c r="E1420" s="93" t="str">
        <f>IF(ISBLANK(A1420),"",VLOOKUP(A1420,'Tabla de equipos'!$B$3:$D$107,3,FALSE))</f>
        <v/>
      </c>
      <c r="G1420" s="135" t="str">
        <f t="shared" si="23"/>
        <v/>
      </c>
    </row>
    <row r="1421" spans="5:7" x14ac:dyDescent="0.2">
      <c r="E1421" s="93" t="str">
        <f>IF(ISBLANK(A1421),"",VLOOKUP(A1421,'Tabla de equipos'!$B$3:$D$107,3,FALSE))</f>
        <v/>
      </c>
      <c r="G1421" s="135" t="str">
        <f t="shared" si="23"/>
        <v/>
      </c>
    </row>
    <row r="1422" spans="5:7" x14ac:dyDescent="0.2">
      <c r="E1422" s="93" t="str">
        <f>IF(ISBLANK(A1422),"",VLOOKUP(A1422,'Tabla de equipos'!$B$3:$D$107,3,FALSE))</f>
        <v/>
      </c>
      <c r="G1422" s="135" t="str">
        <f t="shared" si="23"/>
        <v/>
      </c>
    </row>
    <row r="1423" spans="5:7" x14ac:dyDescent="0.2">
      <c r="E1423" s="93" t="str">
        <f>IF(ISBLANK(A1423),"",VLOOKUP(A1423,'Tabla de equipos'!$B$3:$D$107,3,FALSE))</f>
        <v/>
      </c>
      <c r="G1423" s="135" t="str">
        <f t="shared" si="23"/>
        <v/>
      </c>
    </row>
    <row r="1424" spans="5:7" x14ac:dyDescent="0.2">
      <c r="E1424" s="93" t="str">
        <f>IF(ISBLANK(A1424),"",VLOOKUP(A1424,'Tabla de equipos'!$B$3:$D$107,3,FALSE))</f>
        <v/>
      </c>
      <c r="G1424" s="135" t="str">
        <f t="shared" si="23"/>
        <v/>
      </c>
    </row>
    <row r="1425" spans="5:7" x14ac:dyDescent="0.2">
      <c r="E1425" s="93" t="str">
        <f>IF(ISBLANK(A1425),"",VLOOKUP(A1425,'Tabla de equipos'!$B$3:$D$107,3,FALSE))</f>
        <v/>
      </c>
      <c r="G1425" s="135" t="str">
        <f t="shared" si="23"/>
        <v/>
      </c>
    </row>
    <row r="1426" spans="5:7" x14ac:dyDescent="0.2">
      <c r="E1426" s="93" t="str">
        <f>IF(ISBLANK(A1426),"",VLOOKUP(A1426,'Tabla de equipos'!$B$3:$D$107,3,FALSE))</f>
        <v/>
      </c>
      <c r="G1426" s="135" t="str">
        <f t="shared" si="23"/>
        <v/>
      </c>
    </row>
    <row r="1427" spans="5:7" x14ac:dyDescent="0.2">
      <c r="E1427" s="93" t="str">
        <f>IF(ISBLANK(A1427),"",VLOOKUP(A1427,'Tabla de equipos'!$B$3:$D$107,3,FALSE))</f>
        <v/>
      </c>
      <c r="G1427" s="135" t="str">
        <f t="shared" si="23"/>
        <v/>
      </c>
    </row>
    <row r="1428" spans="5:7" x14ac:dyDescent="0.2">
      <c r="E1428" s="93" t="str">
        <f>IF(ISBLANK(A1428),"",VLOOKUP(A1428,'Tabla de equipos'!$B$3:$D$107,3,FALSE))</f>
        <v/>
      </c>
      <c r="G1428" s="135" t="str">
        <f t="shared" si="23"/>
        <v/>
      </c>
    </row>
    <row r="1429" spans="5:7" x14ac:dyDescent="0.2">
      <c r="E1429" s="93" t="str">
        <f>IF(ISBLANK(A1429),"",VLOOKUP(A1429,'Tabla de equipos'!$B$3:$D$107,3,FALSE))</f>
        <v/>
      </c>
      <c r="G1429" s="135" t="str">
        <f t="shared" si="23"/>
        <v/>
      </c>
    </row>
    <row r="1430" spans="5:7" x14ac:dyDescent="0.2">
      <c r="E1430" s="93" t="str">
        <f>IF(ISBLANK(A1430),"",VLOOKUP(A1430,'Tabla de equipos'!$B$3:$D$107,3,FALSE))</f>
        <v/>
      </c>
      <c r="G1430" s="135" t="str">
        <f t="shared" si="23"/>
        <v/>
      </c>
    </row>
    <row r="1431" spans="5:7" x14ac:dyDescent="0.2">
      <c r="E1431" s="93" t="str">
        <f>IF(ISBLANK(A1431),"",VLOOKUP(A1431,'Tabla de equipos'!$B$3:$D$107,3,FALSE))</f>
        <v/>
      </c>
      <c r="G1431" s="135" t="str">
        <f t="shared" si="23"/>
        <v/>
      </c>
    </row>
    <row r="1432" spans="5:7" x14ac:dyDescent="0.2">
      <c r="E1432" s="93" t="str">
        <f>IF(ISBLANK(A1432),"",VLOOKUP(A1432,'Tabla de equipos'!$B$3:$D$107,3,FALSE))</f>
        <v/>
      </c>
      <c r="G1432" s="135" t="str">
        <f t="shared" si="23"/>
        <v/>
      </c>
    </row>
    <row r="1433" spans="5:7" x14ac:dyDescent="0.2">
      <c r="E1433" s="93" t="str">
        <f>IF(ISBLANK(A1433),"",VLOOKUP(A1433,'Tabla de equipos'!$B$3:$D$107,3,FALSE))</f>
        <v/>
      </c>
      <c r="G1433" s="135" t="str">
        <f t="shared" si="23"/>
        <v/>
      </c>
    </row>
    <row r="1434" spans="5:7" x14ac:dyDescent="0.2">
      <c r="E1434" s="93" t="str">
        <f>IF(ISBLANK(A1434),"",VLOOKUP(A1434,'Tabla de equipos'!$B$3:$D$107,3,FALSE))</f>
        <v/>
      </c>
      <c r="G1434" s="135" t="str">
        <f t="shared" si="23"/>
        <v/>
      </c>
    </row>
    <row r="1435" spans="5:7" x14ac:dyDescent="0.2">
      <c r="E1435" s="93" t="str">
        <f>IF(ISBLANK(A1435),"",VLOOKUP(A1435,'Tabla de equipos'!$B$3:$D$107,3,FALSE))</f>
        <v/>
      </c>
      <c r="G1435" s="135" t="str">
        <f t="shared" si="23"/>
        <v/>
      </c>
    </row>
    <row r="1436" spans="5:7" x14ac:dyDescent="0.2">
      <c r="E1436" s="93" t="str">
        <f>IF(ISBLANK(A1436),"",VLOOKUP(A1436,'Tabla de equipos'!$B$3:$D$107,3,FALSE))</f>
        <v/>
      </c>
      <c r="G1436" s="135" t="str">
        <f t="shared" si="23"/>
        <v/>
      </c>
    </row>
    <row r="1437" spans="5:7" x14ac:dyDescent="0.2">
      <c r="E1437" s="93" t="str">
        <f>IF(ISBLANK(A1437),"",VLOOKUP(A1437,'Tabla de equipos'!$B$3:$D$107,3,FALSE))</f>
        <v/>
      </c>
      <c r="G1437" s="135" t="str">
        <f t="shared" si="23"/>
        <v/>
      </c>
    </row>
    <row r="1438" spans="5:7" x14ac:dyDescent="0.2">
      <c r="E1438" s="93" t="str">
        <f>IF(ISBLANK(A1438),"",VLOOKUP(A1438,'Tabla de equipos'!$B$3:$D$107,3,FALSE))</f>
        <v/>
      </c>
      <c r="G1438" s="135" t="str">
        <f t="shared" si="23"/>
        <v/>
      </c>
    </row>
    <row r="1439" spans="5:7" x14ac:dyDescent="0.2">
      <c r="E1439" s="93" t="str">
        <f>IF(ISBLANK(A1439),"",VLOOKUP(A1439,'Tabla de equipos'!$B$3:$D$107,3,FALSE))</f>
        <v/>
      </c>
      <c r="G1439" s="135" t="str">
        <f t="shared" si="23"/>
        <v/>
      </c>
    </row>
    <row r="1440" spans="5:7" x14ac:dyDescent="0.2">
      <c r="E1440" s="93" t="str">
        <f>IF(ISBLANK(A1440),"",VLOOKUP(A1440,'Tabla de equipos'!$B$3:$D$107,3,FALSE))</f>
        <v/>
      </c>
      <c r="G1440" s="135" t="str">
        <f t="shared" si="23"/>
        <v/>
      </c>
    </row>
    <row r="1441" spans="5:7" x14ac:dyDescent="0.2">
      <c r="E1441" s="93" t="str">
        <f>IF(ISBLANK(A1441),"",VLOOKUP(A1441,'Tabla de equipos'!$B$3:$D$107,3,FALSE))</f>
        <v/>
      </c>
      <c r="G1441" s="135" t="str">
        <f t="shared" si="23"/>
        <v/>
      </c>
    </row>
    <row r="1442" spans="5:7" x14ac:dyDescent="0.2">
      <c r="E1442" s="93" t="str">
        <f>IF(ISBLANK(A1442),"",VLOOKUP(A1442,'Tabla de equipos'!$B$3:$D$107,3,FALSE))</f>
        <v/>
      </c>
      <c r="G1442" s="135" t="str">
        <f t="shared" si="23"/>
        <v/>
      </c>
    </row>
    <row r="1443" spans="5:7" x14ac:dyDescent="0.2">
      <c r="E1443" s="93" t="str">
        <f>IF(ISBLANK(A1443),"",VLOOKUP(A1443,'Tabla de equipos'!$B$3:$D$107,3,FALSE))</f>
        <v/>
      </c>
      <c r="G1443" s="135" t="str">
        <f t="shared" si="23"/>
        <v/>
      </c>
    </row>
    <row r="1444" spans="5:7" x14ac:dyDescent="0.2">
      <c r="E1444" s="93" t="str">
        <f>IF(ISBLANK(A1444),"",VLOOKUP(A1444,'Tabla de equipos'!$B$3:$D$107,3,FALSE))</f>
        <v/>
      </c>
      <c r="G1444" s="135" t="str">
        <f t="shared" si="23"/>
        <v/>
      </c>
    </row>
    <row r="1445" spans="5:7" x14ac:dyDescent="0.2">
      <c r="E1445" s="93" t="str">
        <f>IF(ISBLANK(A1445),"",VLOOKUP(A1445,'Tabla de equipos'!$B$3:$D$107,3,FALSE))</f>
        <v/>
      </c>
      <c r="G1445" s="135" t="str">
        <f t="shared" ref="G1445:G1508" si="24">IF(AND(F1445="",A1445=""),"",IF(AND(A1445&lt;&gt;"",F1445=""),"Falta incluir unidades",IF(AND(A1445&lt;&gt;"",F1445&gt;0),"","Falta elegir equipo/soporte")))</f>
        <v/>
      </c>
    </row>
    <row r="1446" spans="5:7" x14ac:dyDescent="0.2">
      <c r="E1446" s="93" t="str">
        <f>IF(ISBLANK(A1446),"",VLOOKUP(A1446,'Tabla de equipos'!$B$3:$D$107,3,FALSE))</f>
        <v/>
      </c>
      <c r="G1446" s="135" t="str">
        <f t="shared" si="24"/>
        <v/>
      </c>
    </row>
    <row r="1447" spans="5:7" x14ac:dyDescent="0.2">
      <c r="E1447" s="93" t="str">
        <f>IF(ISBLANK(A1447),"",VLOOKUP(A1447,'Tabla de equipos'!$B$3:$D$107,3,FALSE))</f>
        <v/>
      </c>
      <c r="G1447" s="135" t="str">
        <f t="shared" si="24"/>
        <v/>
      </c>
    </row>
    <row r="1448" spans="5:7" x14ac:dyDescent="0.2">
      <c r="E1448" s="93" t="str">
        <f>IF(ISBLANK(A1448),"",VLOOKUP(A1448,'Tabla de equipos'!$B$3:$D$107,3,FALSE))</f>
        <v/>
      </c>
      <c r="G1448" s="135" t="str">
        <f t="shared" si="24"/>
        <v/>
      </c>
    </row>
    <row r="1449" spans="5:7" x14ac:dyDescent="0.2">
      <c r="E1449" s="93" t="str">
        <f>IF(ISBLANK(A1449),"",VLOOKUP(A1449,'Tabla de equipos'!$B$3:$D$107,3,FALSE))</f>
        <v/>
      </c>
      <c r="G1449" s="135" t="str">
        <f t="shared" si="24"/>
        <v/>
      </c>
    </row>
    <row r="1450" spans="5:7" x14ac:dyDescent="0.2">
      <c r="E1450" s="93" t="str">
        <f>IF(ISBLANK(A1450),"",VLOOKUP(A1450,'Tabla de equipos'!$B$3:$D$107,3,FALSE))</f>
        <v/>
      </c>
      <c r="G1450" s="135" t="str">
        <f t="shared" si="24"/>
        <v/>
      </c>
    </row>
    <row r="1451" spans="5:7" x14ac:dyDescent="0.2">
      <c r="E1451" s="93" t="str">
        <f>IF(ISBLANK(A1451),"",VLOOKUP(A1451,'Tabla de equipos'!$B$3:$D$107,3,FALSE))</f>
        <v/>
      </c>
      <c r="G1451" s="135" t="str">
        <f t="shared" si="24"/>
        <v/>
      </c>
    </row>
    <row r="1452" spans="5:7" x14ac:dyDescent="0.2">
      <c r="E1452" s="93" t="str">
        <f>IF(ISBLANK(A1452),"",VLOOKUP(A1452,'Tabla de equipos'!$B$3:$D$107,3,FALSE))</f>
        <v/>
      </c>
      <c r="G1452" s="135" t="str">
        <f t="shared" si="24"/>
        <v/>
      </c>
    </row>
    <row r="1453" spans="5:7" x14ac:dyDescent="0.2">
      <c r="E1453" s="93" t="str">
        <f>IF(ISBLANK(A1453),"",VLOOKUP(A1453,'Tabla de equipos'!$B$3:$D$107,3,FALSE))</f>
        <v/>
      </c>
      <c r="G1453" s="135" t="str">
        <f t="shared" si="24"/>
        <v/>
      </c>
    </row>
    <row r="1454" spans="5:7" x14ac:dyDescent="0.2">
      <c r="E1454" s="93" t="str">
        <f>IF(ISBLANK(A1454),"",VLOOKUP(A1454,'Tabla de equipos'!$B$3:$D$107,3,FALSE))</f>
        <v/>
      </c>
      <c r="G1454" s="135" t="str">
        <f t="shared" si="24"/>
        <v/>
      </c>
    </row>
    <row r="1455" spans="5:7" x14ac:dyDescent="0.2">
      <c r="E1455" s="93" t="str">
        <f>IF(ISBLANK(A1455),"",VLOOKUP(A1455,'Tabla de equipos'!$B$3:$D$107,3,FALSE))</f>
        <v/>
      </c>
      <c r="G1455" s="135" t="str">
        <f t="shared" si="24"/>
        <v/>
      </c>
    </row>
    <row r="1456" spans="5:7" x14ac:dyDescent="0.2">
      <c r="E1456" s="93" t="str">
        <f>IF(ISBLANK(A1456),"",VLOOKUP(A1456,'Tabla de equipos'!$B$3:$D$107,3,FALSE))</f>
        <v/>
      </c>
      <c r="G1456" s="135" t="str">
        <f t="shared" si="24"/>
        <v/>
      </c>
    </row>
    <row r="1457" spans="5:7" x14ac:dyDescent="0.2">
      <c r="E1457" s="93" t="str">
        <f>IF(ISBLANK(A1457),"",VLOOKUP(A1457,'Tabla de equipos'!$B$3:$D$107,3,FALSE))</f>
        <v/>
      </c>
      <c r="G1457" s="135" t="str">
        <f t="shared" si="24"/>
        <v/>
      </c>
    </row>
    <row r="1458" spans="5:7" x14ac:dyDescent="0.2">
      <c r="E1458" s="93" t="str">
        <f>IF(ISBLANK(A1458),"",VLOOKUP(A1458,'Tabla de equipos'!$B$3:$D$107,3,FALSE))</f>
        <v/>
      </c>
      <c r="G1458" s="135" t="str">
        <f t="shared" si="24"/>
        <v/>
      </c>
    </row>
    <row r="1459" spans="5:7" x14ac:dyDescent="0.2">
      <c r="E1459" s="93" t="str">
        <f>IF(ISBLANK(A1459),"",VLOOKUP(A1459,'Tabla de equipos'!$B$3:$D$107,3,FALSE))</f>
        <v/>
      </c>
      <c r="G1459" s="135" t="str">
        <f t="shared" si="24"/>
        <v/>
      </c>
    </row>
    <row r="1460" spans="5:7" x14ac:dyDescent="0.2">
      <c r="E1460" s="93" t="str">
        <f>IF(ISBLANK(A1460),"",VLOOKUP(A1460,'Tabla de equipos'!$B$3:$D$107,3,FALSE))</f>
        <v/>
      </c>
      <c r="G1460" s="135" t="str">
        <f t="shared" si="24"/>
        <v/>
      </c>
    </row>
    <row r="1461" spans="5:7" x14ac:dyDescent="0.2">
      <c r="E1461" s="93" t="str">
        <f>IF(ISBLANK(A1461),"",VLOOKUP(A1461,'Tabla de equipos'!$B$3:$D$107,3,FALSE))</f>
        <v/>
      </c>
      <c r="G1461" s="135" t="str">
        <f t="shared" si="24"/>
        <v/>
      </c>
    </row>
    <row r="1462" spans="5:7" x14ac:dyDescent="0.2">
      <c r="E1462" s="93" t="str">
        <f>IF(ISBLANK(A1462),"",VLOOKUP(A1462,'Tabla de equipos'!$B$3:$D$107,3,FALSE))</f>
        <v/>
      </c>
      <c r="G1462" s="135" t="str">
        <f t="shared" si="24"/>
        <v/>
      </c>
    </row>
    <row r="1463" spans="5:7" x14ac:dyDescent="0.2">
      <c r="E1463" s="93" t="str">
        <f>IF(ISBLANK(A1463),"",VLOOKUP(A1463,'Tabla de equipos'!$B$3:$D$107,3,FALSE))</f>
        <v/>
      </c>
      <c r="G1463" s="135" t="str">
        <f t="shared" si="24"/>
        <v/>
      </c>
    </row>
    <row r="1464" spans="5:7" x14ac:dyDescent="0.2">
      <c r="E1464" s="93" t="str">
        <f>IF(ISBLANK(A1464),"",VLOOKUP(A1464,'Tabla de equipos'!$B$3:$D$107,3,FALSE))</f>
        <v/>
      </c>
      <c r="G1464" s="135" t="str">
        <f t="shared" si="24"/>
        <v/>
      </c>
    </row>
    <row r="1465" spans="5:7" x14ac:dyDescent="0.2">
      <c r="E1465" s="93" t="str">
        <f>IF(ISBLANK(A1465),"",VLOOKUP(A1465,'Tabla de equipos'!$B$3:$D$107,3,FALSE))</f>
        <v/>
      </c>
      <c r="G1465" s="135" t="str">
        <f t="shared" si="24"/>
        <v/>
      </c>
    </row>
    <row r="1466" spans="5:7" x14ac:dyDescent="0.2">
      <c r="E1466" s="93" t="str">
        <f>IF(ISBLANK(A1466),"",VLOOKUP(A1466,'Tabla de equipos'!$B$3:$D$107,3,FALSE))</f>
        <v/>
      </c>
      <c r="G1466" s="135" t="str">
        <f t="shared" si="24"/>
        <v/>
      </c>
    </row>
    <row r="1467" spans="5:7" x14ac:dyDescent="0.2">
      <c r="E1467" s="93" t="str">
        <f>IF(ISBLANK(A1467),"",VLOOKUP(A1467,'Tabla de equipos'!$B$3:$D$107,3,FALSE))</f>
        <v/>
      </c>
      <c r="G1467" s="135" t="str">
        <f t="shared" si="24"/>
        <v/>
      </c>
    </row>
    <row r="1468" spans="5:7" x14ac:dyDescent="0.2">
      <c r="E1468" s="93" t="str">
        <f>IF(ISBLANK(A1468),"",VLOOKUP(A1468,'Tabla de equipos'!$B$3:$D$107,3,FALSE))</f>
        <v/>
      </c>
      <c r="G1468" s="135" t="str">
        <f t="shared" si="24"/>
        <v/>
      </c>
    </row>
    <row r="1469" spans="5:7" x14ac:dyDescent="0.2">
      <c r="E1469" s="93" t="str">
        <f>IF(ISBLANK(A1469),"",VLOOKUP(A1469,'Tabla de equipos'!$B$3:$D$107,3,FALSE))</f>
        <v/>
      </c>
      <c r="G1469" s="135" t="str">
        <f t="shared" si="24"/>
        <v/>
      </c>
    </row>
    <row r="1470" spans="5:7" x14ac:dyDescent="0.2">
      <c r="E1470" s="93" t="str">
        <f>IF(ISBLANK(A1470),"",VLOOKUP(A1470,'Tabla de equipos'!$B$3:$D$107,3,FALSE))</f>
        <v/>
      </c>
      <c r="G1470" s="135" t="str">
        <f t="shared" si="24"/>
        <v/>
      </c>
    </row>
    <row r="1471" spans="5:7" x14ac:dyDescent="0.2">
      <c r="E1471" s="93" t="str">
        <f>IF(ISBLANK(A1471),"",VLOOKUP(A1471,'Tabla de equipos'!$B$3:$D$107,3,FALSE))</f>
        <v/>
      </c>
      <c r="G1471" s="135" t="str">
        <f t="shared" si="24"/>
        <v/>
      </c>
    </row>
    <row r="1472" spans="5:7" x14ac:dyDescent="0.2">
      <c r="E1472" s="93" t="str">
        <f>IF(ISBLANK(A1472),"",VLOOKUP(A1472,'Tabla de equipos'!$B$3:$D$107,3,FALSE))</f>
        <v/>
      </c>
      <c r="G1472" s="135" t="str">
        <f t="shared" si="24"/>
        <v/>
      </c>
    </row>
    <row r="1473" spans="5:7" x14ac:dyDescent="0.2">
      <c r="E1473" s="93" t="str">
        <f>IF(ISBLANK(A1473),"",VLOOKUP(A1473,'Tabla de equipos'!$B$3:$D$107,3,FALSE))</f>
        <v/>
      </c>
      <c r="G1473" s="135" t="str">
        <f t="shared" si="24"/>
        <v/>
      </c>
    </row>
    <row r="1474" spans="5:7" x14ac:dyDescent="0.2">
      <c r="E1474" s="93" t="str">
        <f>IF(ISBLANK(A1474),"",VLOOKUP(A1474,'Tabla de equipos'!$B$3:$D$107,3,FALSE))</f>
        <v/>
      </c>
      <c r="G1474" s="135" t="str">
        <f t="shared" si="24"/>
        <v/>
      </c>
    </row>
    <row r="1475" spans="5:7" x14ac:dyDescent="0.2">
      <c r="E1475" s="93" t="str">
        <f>IF(ISBLANK(A1475),"",VLOOKUP(A1475,'Tabla de equipos'!$B$3:$D$107,3,FALSE))</f>
        <v/>
      </c>
      <c r="G1475" s="135" t="str">
        <f t="shared" si="24"/>
        <v/>
      </c>
    </row>
    <row r="1476" spans="5:7" x14ac:dyDescent="0.2">
      <c r="E1476" s="93" t="str">
        <f>IF(ISBLANK(A1476),"",VLOOKUP(A1476,'Tabla de equipos'!$B$3:$D$107,3,FALSE))</f>
        <v/>
      </c>
      <c r="G1476" s="135" t="str">
        <f t="shared" si="24"/>
        <v/>
      </c>
    </row>
    <row r="1477" spans="5:7" x14ac:dyDescent="0.2">
      <c r="E1477" s="93" t="str">
        <f>IF(ISBLANK(A1477),"",VLOOKUP(A1477,'Tabla de equipos'!$B$3:$D$107,3,FALSE))</f>
        <v/>
      </c>
      <c r="G1477" s="135" t="str">
        <f t="shared" si="24"/>
        <v/>
      </c>
    </row>
    <row r="1478" spans="5:7" x14ac:dyDescent="0.2">
      <c r="E1478" s="93" t="str">
        <f>IF(ISBLANK(A1478),"",VLOOKUP(A1478,'Tabla de equipos'!$B$3:$D$107,3,FALSE))</f>
        <v/>
      </c>
      <c r="G1478" s="135" t="str">
        <f t="shared" si="24"/>
        <v/>
      </c>
    </row>
    <row r="1479" spans="5:7" x14ac:dyDescent="0.2">
      <c r="E1479" s="93" t="str">
        <f>IF(ISBLANK(A1479),"",VLOOKUP(A1479,'Tabla de equipos'!$B$3:$D$107,3,FALSE))</f>
        <v/>
      </c>
      <c r="G1479" s="135" t="str">
        <f t="shared" si="24"/>
        <v/>
      </c>
    </row>
    <row r="1480" spans="5:7" x14ac:dyDescent="0.2">
      <c r="E1480" s="93" t="str">
        <f>IF(ISBLANK(A1480),"",VLOOKUP(A1480,'Tabla de equipos'!$B$3:$D$107,3,FALSE))</f>
        <v/>
      </c>
      <c r="G1480" s="135" t="str">
        <f t="shared" si="24"/>
        <v/>
      </c>
    </row>
    <row r="1481" spans="5:7" x14ac:dyDescent="0.2">
      <c r="E1481" s="93" t="str">
        <f>IF(ISBLANK(A1481),"",VLOOKUP(A1481,'Tabla de equipos'!$B$3:$D$107,3,FALSE))</f>
        <v/>
      </c>
      <c r="G1481" s="135" t="str">
        <f t="shared" si="24"/>
        <v/>
      </c>
    </row>
    <row r="1482" spans="5:7" x14ac:dyDescent="0.2">
      <c r="E1482" s="93" t="str">
        <f>IF(ISBLANK(A1482),"",VLOOKUP(A1482,'Tabla de equipos'!$B$3:$D$107,3,FALSE))</f>
        <v/>
      </c>
      <c r="G1482" s="135" t="str">
        <f t="shared" si="24"/>
        <v/>
      </c>
    </row>
    <row r="1483" spans="5:7" x14ac:dyDescent="0.2">
      <c r="E1483" s="93" t="str">
        <f>IF(ISBLANK(A1483),"",VLOOKUP(A1483,'Tabla de equipos'!$B$3:$D$107,3,FALSE))</f>
        <v/>
      </c>
      <c r="G1483" s="135" t="str">
        <f t="shared" si="24"/>
        <v/>
      </c>
    </row>
    <row r="1484" spans="5:7" x14ac:dyDescent="0.2">
      <c r="E1484" s="93" t="str">
        <f>IF(ISBLANK(A1484),"",VLOOKUP(A1484,'Tabla de equipos'!$B$3:$D$107,3,FALSE))</f>
        <v/>
      </c>
      <c r="G1484" s="135" t="str">
        <f t="shared" si="24"/>
        <v/>
      </c>
    </row>
    <row r="1485" spans="5:7" x14ac:dyDescent="0.2">
      <c r="E1485" s="93" t="str">
        <f>IF(ISBLANK(A1485),"",VLOOKUP(A1485,'Tabla de equipos'!$B$3:$D$107,3,FALSE))</f>
        <v/>
      </c>
      <c r="G1485" s="135" t="str">
        <f t="shared" si="24"/>
        <v/>
      </c>
    </row>
    <row r="1486" spans="5:7" x14ac:dyDescent="0.2">
      <c r="E1486" s="93" t="str">
        <f>IF(ISBLANK(A1486),"",VLOOKUP(A1486,'Tabla de equipos'!$B$3:$D$107,3,FALSE))</f>
        <v/>
      </c>
      <c r="G1486" s="135" t="str">
        <f t="shared" si="24"/>
        <v/>
      </c>
    </row>
    <row r="1487" spans="5:7" x14ac:dyDescent="0.2">
      <c r="E1487" s="93" t="str">
        <f>IF(ISBLANK(A1487),"",VLOOKUP(A1487,'Tabla de equipos'!$B$3:$D$107,3,FALSE))</f>
        <v/>
      </c>
      <c r="G1487" s="135" t="str">
        <f t="shared" si="24"/>
        <v/>
      </c>
    </row>
    <row r="1488" spans="5:7" x14ac:dyDescent="0.2">
      <c r="E1488" s="93" t="str">
        <f>IF(ISBLANK(A1488),"",VLOOKUP(A1488,'Tabla de equipos'!$B$3:$D$107,3,FALSE))</f>
        <v/>
      </c>
      <c r="G1488" s="135" t="str">
        <f t="shared" si="24"/>
        <v/>
      </c>
    </row>
    <row r="1489" spans="5:7" x14ac:dyDescent="0.2">
      <c r="E1489" s="93" t="str">
        <f>IF(ISBLANK(A1489),"",VLOOKUP(A1489,'Tabla de equipos'!$B$3:$D$107,3,FALSE))</f>
        <v/>
      </c>
      <c r="G1489" s="135" t="str">
        <f t="shared" si="24"/>
        <v/>
      </c>
    </row>
    <row r="1490" spans="5:7" x14ac:dyDescent="0.2">
      <c r="E1490" s="93" t="str">
        <f>IF(ISBLANK(A1490),"",VLOOKUP(A1490,'Tabla de equipos'!$B$3:$D$107,3,FALSE))</f>
        <v/>
      </c>
      <c r="G1490" s="135" t="str">
        <f t="shared" si="24"/>
        <v/>
      </c>
    </row>
    <row r="1491" spans="5:7" x14ac:dyDescent="0.2">
      <c r="E1491" s="93" t="str">
        <f>IF(ISBLANK(A1491),"",VLOOKUP(A1491,'Tabla de equipos'!$B$3:$D$107,3,FALSE))</f>
        <v/>
      </c>
      <c r="G1491" s="135" t="str">
        <f t="shared" si="24"/>
        <v/>
      </c>
    </row>
    <row r="1492" spans="5:7" x14ac:dyDescent="0.2">
      <c r="E1492" s="93" t="str">
        <f>IF(ISBLANK(A1492),"",VLOOKUP(A1492,'Tabla de equipos'!$B$3:$D$107,3,FALSE))</f>
        <v/>
      </c>
      <c r="G1492" s="135" t="str">
        <f t="shared" si="24"/>
        <v/>
      </c>
    </row>
    <row r="1493" spans="5:7" x14ac:dyDescent="0.2">
      <c r="E1493" s="93" t="str">
        <f>IF(ISBLANK(A1493),"",VLOOKUP(A1493,'Tabla de equipos'!$B$3:$D$107,3,FALSE))</f>
        <v/>
      </c>
      <c r="G1493" s="135" t="str">
        <f t="shared" si="24"/>
        <v/>
      </c>
    </row>
    <row r="1494" spans="5:7" x14ac:dyDescent="0.2">
      <c r="E1494" s="93" t="str">
        <f>IF(ISBLANK(A1494),"",VLOOKUP(A1494,'Tabla de equipos'!$B$3:$D$107,3,FALSE))</f>
        <v/>
      </c>
      <c r="G1494" s="135" t="str">
        <f t="shared" si="24"/>
        <v/>
      </c>
    </row>
    <row r="1495" spans="5:7" x14ac:dyDescent="0.2">
      <c r="E1495" s="93" t="str">
        <f>IF(ISBLANK(A1495),"",VLOOKUP(A1495,'Tabla de equipos'!$B$3:$D$107,3,FALSE))</f>
        <v/>
      </c>
      <c r="G1495" s="135" t="str">
        <f t="shared" si="24"/>
        <v/>
      </c>
    </row>
    <row r="1496" spans="5:7" x14ac:dyDescent="0.2">
      <c r="E1496" s="93" t="str">
        <f>IF(ISBLANK(A1496),"",VLOOKUP(A1496,'Tabla de equipos'!$B$3:$D$107,3,FALSE))</f>
        <v/>
      </c>
      <c r="G1496" s="135" t="str">
        <f t="shared" si="24"/>
        <v/>
      </c>
    </row>
    <row r="1497" spans="5:7" x14ac:dyDescent="0.2">
      <c r="E1497" s="93" t="str">
        <f>IF(ISBLANK(A1497),"",VLOOKUP(A1497,'Tabla de equipos'!$B$3:$D$107,3,FALSE))</f>
        <v/>
      </c>
      <c r="G1497" s="135" t="str">
        <f t="shared" si="24"/>
        <v/>
      </c>
    </row>
    <row r="1498" spans="5:7" x14ac:dyDescent="0.2">
      <c r="E1498" s="93" t="str">
        <f>IF(ISBLANK(A1498),"",VLOOKUP(A1498,'Tabla de equipos'!$B$3:$D$107,3,FALSE))</f>
        <v/>
      </c>
      <c r="G1498" s="135" t="str">
        <f t="shared" si="24"/>
        <v/>
      </c>
    </row>
    <row r="1499" spans="5:7" x14ac:dyDescent="0.2">
      <c r="E1499" s="93" t="str">
        <f>IF(ISBLANK(A1499),"",VLOOKUP(A1499,'Tabla de equipos'!$B$3:$D$107,3,FALSE))</f>
        <v/>
      </c>
      <c r="G1499" s="135" t="str">
        <f t="shared" si="24"/>
        <v/>
      </c>
    </row>
    <row r="1500" spans="5:7" x14ac:dyDescent="0.2">
      <c r="E1500" s="93" t="str">
        <f>IF(ISBLANK(A1500),"",VLOOKUP(A1500,'Tabla de equipos'!$B$3:$D$107,3,FALSE))</f>
        <v/>
      </c>
      <c r="G1500" s="135" t="str">
        <f t="shared" si="24"/>
        <v/>
      </c>
    </row>
    <row r="1501" spans="5:7" x14ac:dyDescent="0.2">
      <c r="E1501" s="93" t="str">
        <f>IF(ISBLANK(A1501),"",VLOOKUP(A1501,'Tabla de equipos'!$B$3:$D$107,3,FALSE))</f>
        <v/>
      </c>
      <c r="G1501" s="135" t="str">
        <f t="shared" si="24"/>
        <v/>
      </c>
    </row>
    <row r="1502" spans="5:7" x14ac:dyDescent="0.2">
      <c r="E1502" s="93" t="str">
        <f>IF(ISBLANK(A1502),"",VLOOKUP(A1502,'Tabla de equipos'!$B$3:$D$107,3,FALSE))</f>
        <v/>
      </c>
      <c r="G1502" s="135" t="str">
        <f t="shared" si="24"/>
        <v/>
      </c>
    </row>
    <row r="1503" spans="5:7" x14ac:dyDescent="0.2">
      <c r="E1503" s="93" t="str">
        <f>IF(ISBLANK(A1503),"",VLOOKUP(A1503,'Tabla de equipos'!$B$3:$D$107,3,FALSE))</f>
        <v/>
      </c>
      <c r="G1503" s="135" t="str">
        <f t="shared" si="24"/>
        <v/>
      </c>
    </row>
    <row r="1504" spans="5:7" x14ac:dyDescent="0.2">
      <c r="E1504" s="93" t="str">
        <f>IF(ISBLANK(A1504),"",VLOOKUP(A1504,'Tabla de equipos'!$B$3:$D$107,3,FALSE))</f>
        <v/>
      </c>
      <c r="G1504" s="135" t="str">
        <f t="shared" si="24"/>
        <v/>
      </c>
    </row>
    <row r="1505" spans="5:7" x14ac:dyDescent="0.2">
      <c r="E1505" s="93" t="str">
        <f>IF(ISBLANK(A1505),"",VLOOKUP(A1505,'Tabla de equipos'!$B$3:$D$107,3,FALSE))</f>
        <v/>
      </c>
      <c r="G1505" s="135" t="str">
        <f t="shared" si="24"/>
        <v/>
      </c>
    </row>
    <row r="1506" spans="5:7" x14ac:dyDescent="0.2">
      <c r="E1506" s="93" t="str">
        <f>IF(ISBLANK(A1506),"",VLOOKUP(A1506,'Tabla de equipos'!$B$3:$D$107,3,FALSE))</f>
        <v/>
      </c>
      <c r="G1506" s="135" t="str">
        <f t="shared" si="24"/>
        <v/>
      </c>
    </row>
    <row r="1507" spans="5:7" x14ac:dyDescent="0.2">
      <c r="E1507" s="93" t="str">
        <f>IF(ISBLANK(A1507),"",VLOOKUP(A1507,'Tabla de equipos'!$B$3:$D$107,3,FALSE))</f>
        <v/>
      </c>
      <c r="G1507" s="135" t="str">
        <f t="shared" si="24"/>
        <v/>
      </c>
    </row>
    <row r="1508" spans="5:7" x14ac:dyDescent="0.2">
      <c r="E1508" s="93" t="str">
        <f>IF(ISBLANK(A1508),"",VLOOKUP(A1508,'Tabla de equipos'!$B$3:$D$107,3,FALSE))</f>
        <v/>
      </c>
      <c r="G1508" s="135" t="str">
        <f t="shared" si="24"/>
        <v/>
      </c>
    </row>
    <row r="1509" spans="5:7" x14ac:dyDescent="0.2">
      <c r="E1509" s="93" t="str">
        <f>IF(ISBLANK(A1509),"",VLOOKUP(A1509,'Tabla de equipos'!$B$3:$D$107,3,FALSE))</f>
        <v/>
      </c>
      <c r="G1509" s="135" t="str">
        <f t="shared" ref="G1509:G1572" si="25">IF(AND(F1509="",A1509=""),"",IF(AND(A1509&lt;&gt;"",F1509=""),"Falta incluir unidades",IF(AND(A1509&lt;&gt;"",F1509&gt;0),"","Falta elegir equipo/soporte")))</f>
        <v/>
      </c>
    </row>
    <row r="1510" spans="5:7" x14ac:dyDescent="0.2">
      <c r="E1510" s="93" t="str">
        <f>IF(ISBLANK(A1510),"",VLOOKUP(A1510,'Tabla de equipos'!$B$3:$D$107,3,FALSE))</f>
        <v/>
      </c>
      <c r="G1510" s="135" t="str">
        <f t="shared" si="25"/>
        <v/>
      </c>
    </row>
    <row r="1511" spans="5:7" x14ac:dyDescent="0.2">
      <c r="E1511" s="93" t="str">
        <f>IF(ISBLANK(A1511),"",VLOOKUP(A1511,'Tabla de equipos'!$B$3:$D$107,3,FALSE))</f>
        <v/>
      </c>
      <c r="G1511" s="135" t="str">
        <f t="shared" si="25"/>
        <v/>
      </c>
    </row>
    <row r="1512" spans="5:7" x14ac:dyDescent="0.2">
      <c r="E1512" s="93" t="str">
        <f>IF(ISBLANK(A1512),"",VLOOKUP(A1512,'Tabla de equipos'!$B$3:$D$107,3,FALSE))</f>
        <v/>
      </c>
      <c r="G1512" s="135" t="str">
        <f t="shared" si="25"/>
        <v/>
      </c>
    </row>
    <row r="1513" spans="5:7" x14ac:dyDescent="0.2">
      <c r="E1513" s="93" t="str">
        <f>IF(ISBLANK(A1513),"",VLOOKUP(A1513,'Tabla de equipos'!$B$3:$D$107,3,FALSE))</f>
        <v/>
      </c>
      <c r="G1513" s="135" t="str">
        <f t="shared" si="25"/>
        <v/>
      </c>
    </row>
    <row r="1514" spans="5:7" x14ac:dyDescent="0.2">
      <c r="E1514" s="93" t="str">
        <f>IF(ISBLANK(A1514),"",VLOOKUP(A1514,'Tabla de equipos'!$B$3:$D$107,3,FALSE))</f>
        <v/>
      </c>
      <c r="G1514" s="135" t="str">
        <f t="shared" si="25"/>
        <v/>
      </c>
    </row>
    <row r="1515" spans="5:7" x14ac:dyDescent="0.2">
      <c r="E1515" s="93" t="str">
        <f>IF(ISBLANK(A1515),"",VLOOKUP(A1515,'Tabla de equipos'!$B$3:$D$107,3,FALSE))</f>
        <v/>
      </c>
      <c r="G1515" s="135" t="str">
        <f t="shared" si="25"/>
        <v/>
      </c>
    </row>
    <row r="1516" spans="5:7" x14ac:dyDescent="0.2">
      <c r="E1516" s="93" t="str">
        <f>IF(ISBLANK(A1516),"",VLOOKUP(A1516,'Tabla de equipos'!$B$3:$D$107,3,FALSE))</f>
        <v/>
      </c>
      <c r="G1516" s="135" t="str">
        <f t="shared" si="25"/>
        <v/>
      </c>
    </row>
    <row r="1517" spans="5:7" x14ac:dyDescent="0.2">
      <c r="E1517" s="93" t="str">
        <f>IF(ISBLANK(A1517),"",VLOOKUP(A1517,'Tabla de equipos'!$B$3:$D$107,3,FALSE))</f>
        <v/>
      </c>
      <c r="G1517" s="135" t="str">
        <f t="shared" si="25"/>
        <v/>
      </c>
    </row>
    <row r="1518" spans="5:7" x14ac:dyDescent="0.2">
      <c r="E1518" s="93" t="str">
        <f>IF(ISBLANK(A1518),"",VLOOKUP(A1518,'Tabla de equipos'!$B$3:$D$107,3,FALSE))</f>
        <v/>
      </c>
      <c r="G1518" s="135" t="str">
        <f t="shared" si="25"/>
        <v/>
      </c>
    </row>
    <row r="1519" spans="5:7" x14ac:dyDescent="0.2">
      <c r="E1519" s="93" t="str">
        <f>IF(ISBLANK(A1519),"",VLOOKUP(A1519,'Tabla de equipos'!$B$3:$D$107,3,FALSE))</f>
        <v/>
      </c>
      <c r="G1519" s="135" t="str">
        <f t="shared" si="25"/>
        <v/>
      </c>
    </row>
    <row r="1520" spans="5:7" x14ac:dyDescent="0.2">
      <c r="E1520" s="93" t="str">
        <f>IF(ISBLANK(A1520),"",VLOOKUP(A1520,'Tabla de equipos'!$B$3:$D$107,3,FALSE))</f>
        <v/>
      </c>
      <c r="G1520" s="135" t="str">
        <f t="shared" si="25"/>
        <v/>
      </c>
    </row>
    <row r="1521" spans="5:7" x14ac:dyDescent="0.2">
      <c r="E1521" s="93" t="str">
        <f>IF(ISBLANK(A1521),"",VLOOKUP(A1521,'Tabla de equipos'!$B$3:$D$107,3,FALSE))</f>
        <v/>
      </c>
      <c r="G1521" s="135" t="str">
        <f t="shared" si="25"/>
        <v/>
      </c>
    </row>
    <row r="1522" spans="5:7" x14ac:dyDescent="0.2">
      <c r="E1522" s="93" t="str">
        <f>IF(ISBLANK(A1522),"",VLOOKUP(A1522,'Tabla de equipos'!$B$3:$D$107,3,FALSE))</f>
        <v/>
      </c>
      <c r="G1522" s="135" t="str">
        <f t="shared" si="25"/>
        <v/>
      </c>
    </row>
    <row r="1523" spans="5:7" x14ac:dyDescent="0.2">
      <c r="E1523" s="93" t="str">
        <f>IF(ISBLANK(A1523),"",VLOOKUP(A1523,'Tabla de equipos'!$B$3:$D$107,3,FALSE))</f>
        <v/>
      </c>
      <c r="G1523" s="135" t="str">
        <f t="shared" si="25"/>
        <v/>
      </c>
    </row>
    <row r="1524" spans="5:7" x14ac:dyDescent="0.2">
      <c r="E1524" s="93" t="str">
        <f>IF(ISBLANK(A1524),"",VLOOKUP(A1524,'Tabla de equipos'!$B$3:$D$107,3,FALSE))</f>
        <v/>
      </c>
      <c r="G1524" s="135" t="str">
        <f t="shared" si="25"/>
        <v/>
      </c>
    </row>
    <row r="1525" spans="5:7" x14ac:dyDescent="0.2">
      <c r="E1525" s="93" t="str">
        <f>IF(ISBLANK(A1525),"",VLOOKUP(A1525,'Tabla de equipos'!$B$3:$D$107,3,FALSE))</f>
        <v/>
      </c>
      <c r="G1525" s="135" t="str">
        <f t="shared" si="25"/>
        <v/>
      </c>
    </row>
    <row r="1526" spans="5:7" x14ac:dyDescent="0.2">
      <c r="E1526" s="93" t="str">
        <f>IF(ISBLANK(A1526),"",VLOOKUP(A1526,'Tabla de equipos'!$B$3:$D$107,3,FALSE))</f>
        <v/>
      </c>
      <c r="G1526" s="135" t="str">
        <f t="shared" si="25"/>
        <v/>
      </c>
    </row>
    <row r="1527" spans="5:7" x14ac:dyDescent="0.2">
      <c r="E1527" s="93" t="str">
        <f>IF(ISBLANK(A1527),"",VLOOKUP(A1527,'Tabla de equipos'!$B$3:$D$107,3,FALSE))</f>
        <v/>
      </c>
      <c r="G1527" s="135" t="str">
        <f t="shared" si="25"/>
        <v/>
      </c>
    </row>
    <row r="1528" spans="5:7" x14ac:dyDescent="0.2">
      <c r="E1528" s="93" t="str">
        <f>IF(ISBLANK(A1528),"",VLOOKUP(A1528,'Tabla de equipos'!$B$3:$D$107,3,FALSE))</f>
        <v/>
      </c>
      <c r="G1528" s="135" t="str">
        <f t="shared" si="25"/>
        <v/>
      </c>
    </row>
    <row r="1529" spans="5:7" x14ac:dyDescent="0.2">
      <c r="E1529" s="93" t="str">
        <f>IF(ISBLANK(A1529),"",VLOOKUP(A1529,'Tabla de equipos'!$B$3:$D$107,3,FALSE))</f>
        <v/>
      </c>
      <c r="G1529" s="135" t="str">
        <f t="shared" si="25"/>
        <v/>
      </c>
    </row>
    <row r="1530" spans="5:7" x14ac:dyDescent="0.2">
      <c r="E1530" s="93" t="str">
        <f>IF(ISBLANK(A1530),"",VLOOKUP(A1530,'Tabla de equipos'!$B$3:$D$107,3,FALSE))</f>
        <v/>
      </c>
      <c r="G1530" s="135" t="str">
        <f t="shared" si="25"/>
        <v/>
      </c>
    </row>
    <row r="1531" spans="5:7" x14ac:dyDescent="0.2">
      <c r="E1531" s="93" t="str">
        <f>IF(ISBLANK(A1531),"",VLOOKUP(A1531,'Tabla de equipos'!$B$3:$D$107,3,FALSE))</f>
        <v/>
      </c>
      <c r="G1531" s="135" t="str">
        <f t="shared" si="25"/>
        <v/>
      </c>
    </row>
    <row r="1532" spans="5:7" x14ac:dyDescent="0.2">
      <c r="E1532" s="93" t="str">
        <f>IF(ISBLANK(A1532),"",VLOOKUP(A1532,'Tabla de equipos'!$B$3:$D$107,3,FALSE))</f>
        <v/>
      </c>
      <c r="G1532" s="135" t="str">
        <f t="shared" si="25"/>
        <v/>
      </c>
    </row>
    <row r="1533" spans="5:7" x14ac:dyDescent="0.2">
      <c r="E1533" s="93" t="str">
        <f>IF(ISBLANK(A1533),"",VLOOKUP(A1533,'Tabla de equipos'!$B$3:$D$107,3,FALSE))</f>
        <v/>
      </c>
      <c r="G1533" s="135" t="str">
        <f t="shared" si="25"/>
        <v/>
      </c>
    </row>
    <row r="1534" spans="5:7" x14ac:dyDescent="0.2">
      <c r="E1534" s="93" t="str">
        <f>IF(ISBLANK(A1534),"",VLOOKUP(A1534,'Tabla de equipos'!$B$3:$D$107,3,FALSE))</f>
        <v/>
      </c>
      <c r="G1534" s="135" t="str">
        <f t="shared" si="25"/>
        <v/>
      </c>
    </row>
    <row r="1535" spans="5:7" x14ac:dyDescent="0.2">
      <c r="E1535" s="93" t="str">
        <f>IF(ISBLANK(A1535),"",VLOOKUP(A1535,'Tabla de equipos'!$B$3:$D$107,3,FALSE))</f>
        <v/>
      </c>
      <c r="G1535" s="135" t="str">
        <f t="shared" si="25"/>
        <v/>
      </c>
    </row>
    <row r="1536" spans="5:7" x14ac:dyDescent="0.2">
      <c r="E1536" s="93" t="str">
        <f>IF(ISBLANK(A1536),"",VLOOKUP(A1536,'Tabla de equipos'!$B$3:$D$107,3,FALSE))</f>
        <v/>
      </c>
      <c r="G1536" s="135" t="str">
        <f t="shared" si="25"/>
        <v/>
      </c>
    </row>
    <row r="1537" spans="5:7" x14ac:dyDescent="0.2">
      <c r="E1537" s="93" t="str">
        <f>IF(ISBLANK(A1537),"",VLOOKUP(A1537,'Tabla de equipos'!$B$3:$D$107,3,FALSE))</f>
        <v/>
      </c>
      <c r="G1537" s="135" t="str">
        <f t="shared" si="25"/>
        <v/>
      </c>
    </row>
    <row r="1538" spans="5:7" x14ac:dyDescent="0.2">
      <c r="E1538" s="93" t="str">
        <f>IF(ISBLANK(A1538),"",VLOOKUP(A1538,'Tabla de equipos'!$B$3:$D$107,3,FALSE))</f>
        <v/>
      </c>
      <c r="G1538" s="135" t="str">
        <f t="shared" si="25"/>
        <v/>
      </c>
    </row>
    <row r="1539" spans="5:7" x14ac:dyDescent="0.2">
      <c r="E1539" s="93" t="str">
        <f>IF(ISBLANK(A1539),"",VLOOKUP(A1539,'Tabla de equipos'!$B$3:$D$107,3,FALSE))</f>
        <v/>
      </c>
      <c r="G1539" s="135" t="str">
        <f t="shared" si="25"/>
        <v/>
      </c>
    </row>
    <row r="1540" spans="5:7" x14ac:dyDescent="0.2">
      <c r="E1540" s="93" t="str">
        <f>IF(ISBLANK(A1540),"",VLOOKUP(A1540,'Tabla de equipos'!$B$3:$D$107,3,FALSE))</f>
        <v/>
      </c>
      <c r="G1540" s="135" t="str">
        <f t="shared" si="25"/>
        <v/>
      </c>
    </row>
    <row r="1541" spans="5:7" x14ac:dyDescent="0.2">
      <c r="E1541" s="93" t="str">
        <f>IF(ISBLANK(A1541),"",VLOOKUP(A1541,'Tabla de equipos'!$B$3:$D$107,3,FALSE))</f>
        <v/>
      </c>
      <c r="G1541" s="135" t="str">
        <f t="shared" si="25"/>
        <v/>
      </c>
    </row>
    <row r="1542" spans="5:7" x14ac:dyDescent="0.2">
      <c r="E1542" s="93" t="str">
        <f>IF(ISBLANK(A1542),"",VLOOKUP(A1542,'Tabla de equipos'!$B$3:$D$107,3,FALSE))</f>
        <v/>
      </c>
      <c r="G1542" s="135" t="str">
        <f t="shared" si="25"/>
        <v/>
      </c>
    </row>
    <row r="1543" spans="5:7" x14ac:dyDescent="0.2">
      <c r="E1543" s="93" t="str">
        <f>IF(ISBLANK(A1543),"",VLOOKUP(A1543,'Tabla de equipos'!$B$3:$D$107,3,FALSE))</f>
        <v/>
      </c>
      <c r="G1543" s="135" t="str">
        <f t="shared" si="25"/>
        <v/>
      </c>
    </row>
    <row r="1544" spans="5:7" x14ac:dyDescent="0.2">
      <c r="E1544" s="93" t="str">
        <f>IF(ISBLANK(A1544),"",VLOOKUP(A1544,'Tabla de equipos'!$B$3:$D$107,3,FALSE))</f>
        <v/>
      </c>
      <c r="G1544" s="135" t="str">
        <f t="shared" si="25"/>
        <v/>
      </c>
    </row>
    <row r="1545" spans="5:7" x14ac:dyDescent="0.2">
      <c r="E1545" s="93" t="str">
        <f>IF(ISBLANK(A1545),"",VLOOKUP(A1545,'Tabla de equipos'!$B$3:$D$107,3,FALSE))</f>
        <v/>
      </c>
      <c r="G1545" s="135" t="str">
        <f t="shared" si="25"/>
        <v/>
      </c>
    </row>
    <row r="1546" spans="5:7" x14ac:dyDescent="0.2">
      <c r="E1546" s="93" t="str">
        <f>IF(ISBLANK(A1546),"",VLOOKUP(A1546,'Tabla de equipos'!$B$3:$D$107,3,FALSE))</f>
        <v/>
      </c>
      <c r="G1546" s="135" t="str">
        <f t="shared" si="25"/>
        <v/>
      </c>
    </row>
    <row r="1547" spans="5:7" x14ac:dyDescent="0.2">
      <c r="E1547" s="93" t="str">
        <f>IF(ISBLANK(A1547),"",VLOOKUP(A1547,'Tabla de equipos'!$B$3:$D$107,3,FALSE))</f>
        <v/>
      </c>
      <c r="G1547" s="135" t="str">
        <f t="shared" si="25"/>
        <v/>
      </c>
    </row>
    <row r="1548" spans="5:7" x14ac:dyDescent="0.2">
      <c r="E1548" s="93" t="str">
        <f>IF(ISBLANK(A1548),"",VLOOKUP(A1548,'Tabla de equipos'!$B$3:$D$107,3,FALSE))</f>
        <v/>
      </c>
      <c r="G1548" s="135" t="str">
        <f t="shared" si="25"/>
        <v/>
      </c>
    </row>
    <row r="1549" spans="5:7" x14ac:dyDescent="0.2">
      <c r="E1549" s="93" t="str">
        <f>IF(ISBLANK(A1549),"",VLOOKUP(A1549,'Tabla de equipos'!$B$3:$D$107,3,FALSE))</f>
        <v/>
      </c>
      <c r="G1549" s="135" t="str">
        <f t="shared" si="25"/>
        <v/>
      </c>
    </row>
    <row r="1550" spans="5:7" x14ac:dyDescent="0.2">
      <c r="E1550" s="93" t="str">
        <f>IF(ISBLANK(A1550),"",VLOOKUP(A1550,'Tabla de equipos'!$B$3:$D$107,3,FALSE))</f>
        <v/>
      </c>
      <c r="G1550" s="135" t="str">
        <f t="shared" si="25"/>
        <v/>
      </c>
    </row>
    <row r="1551" spans="5:7" x14ac:dyDescent="0.2">
      <c r="E1551" s="93" t="str">
        <f>IF(ISBLANK(A1551),"",VLOOKUP(A1551,'Tabla de equipos'!$B$3:$D$107,3,FALSE))</f>
        <v/>
      </c>
      <c r="G1551" s="135" t="str">
        <f t="shared" si="25"/>
        <v/>
      </c>
    </row>
    <row r="1552" spans="5:7" x14ac:dyDescent="0.2">
      <c r="E1552" s="93" t="str">
        <f>IF(ISBLANK(A1552),"",VLOOKUP(A1552,'Tabla de equipos'!$B$3:$D$107,3,FALSE))</f>
        <v/>
      </c>
      <c r="G1552" s="135" t="str">
        <f t="shared" si="25"/>
        <v/>
      </c>
    </row>
    <row r="1553" spans="5:7" x14ac:dyDescent="0.2">
      <c r="E1553" s="93" t="str">
        <f>IF(ISBLANK(A1553),"",VLOOKUP(A1553,'Tabla de equipos'!$B$3:$D$107,3,FALSE))</f>
        <v/>
      </c>
      <c r="G1553" s="135" t="str">
        <f t="shared" si="25"/>
        <v/>
      </c>
    </row>
    <row r="1554" spans="5:7" x14ac:dyDescent="0.2">
      <c r="E1554" s="93" t="str">
        <f>IF(ISBLANK(A1554),"",VLOOKUP(A1554,'Tabla de equipos'!$B$3:$D$107,3,FALSE))</f>
        <v/>
      </c>
      <c r="G1554" s="135" t="str">
        <f t="shared" si="25"/>
        <v/>
      </c>
    </row>
    <row r="1555" spans="5:7" x14ac:dyDescent="0.2">
      <c r="E1555" s="93" t="str">
        <f>IF(ISBLANK(A1555),"",VLOOKUP(A1555,'Tabla de equipos'!$B$3:$D$107,3,FALSE))</f>
        <v/>
      </c>
      <c r="G1555" s="135" t="str">
        <f t="shared" si="25"/>
        <v/>
      </c>
    </row>
    <row r="1556" spans="5:7" x14ac:dyDescent="0.2">
      <c r="E1556" s="93" t="str">
        <f>IF(ISBLANK(A1556),"",VLOOKUP(A1556,'Tabla de equipos'!$B$3:$D$107,3,FALSE))</f>
        <v/>
      </c>
      <c r="G1556" s="135" t="str">
        <f t="shared" si="25"/>
        <v/>
      </c>
    </row>
    <row r="1557" spans="5:7" x14ac:dyDescent="0.2">
      <c r="E1557" s="93" t="str">
        <f>IF(ISBLANK(A1557),"",VLOOKUP(A1557,'Tabla de equipos'!$B$3:$D$107,3,FALSE))</f>
        <v/>
      </c>
      <c r="G1557" s="135" t="str">
        <f t="shared" si="25"/>
        <v/>
      </c>
    </row>
    <row r="1558" spans="5:7" x14ac:dyDescent="0.2">
      <c r="E1558" s="93" t="str">
        <f>IF(ISBLANK(A1558),"",VLOOKUP(A1558,'Tabla de equipos'!$B$3:$D$107,3,FALSE))</f>
        <v/>
      </c>
      <c r="G1558" s="135" t="str">
        <f t="shared" si="25"/>
        <v/>
      </c>
    </row>
    <row r="1559" spans="5:7" x14ac:dyDescent="0.2">
      <c r="E1559" s="93" t="str">
        <f>IF(ISBLANK(A1559),"",VLOOKUP(A1559,'Tabla de equipos'!$B$3:$D$107,3,FALSE))</f>
        <v/>
      </c>
      <c r="G1559" s="135" t="str">
        <f t="shared" si="25"/>
        <v/>
      </c>
    </row>
    <row r="1560" spans="5:7" x14ac:dyDescent="0.2">
      <c r="E1560" s="93" t="str">
        <f>IF(ISBLANK(A1560),"",VLOOKUP(A1560,'Tabla de equipos'!$B$3:$D$107,3,FALSE))</f>
        <v/>
      </c>
      <c r="G1560" s="135" t="str">
        <f t="shared" si="25"/>
        <v/>
      </c>
    </row>
    <row r="1561" spans="5:7" x14ac:dyDescent="0.2">
      <c r="E1561" s="93" t="str">
        <f>IF(ISBLANK(A1561),"",VLOOKUP(A1561,'Tabla de equipos'!$B$3:$D$107,3,FALSE))</f>
        <v/>
      </c>
      <c r="G1561" s="135" t="str">
        <f t="shared" si="25"/>
        <v/>
      </c>
    </row>
    <row r="1562" spans="5:7" x14ac:dyDescent="0.2">
      <c r="E1562" s="93" t="str">
        <f>IF(ISBLANK(A1562),"",VLOOKUP(A1562,'Tabla de equipos'!$B$3:$D$107,3,FALSE))</f>
        <v/>
      </c>
      <c r="G1562" s="135" t="str">
        <f t="shared" si="25"/>
        <v/>
      </c>
    </row>
    <row r="1563" spans="5:7" x14ac:dyDescent="0.2">
      <c r="E1563" s="93" t="str">
        <f>IF(ISBLANK(A1563),"",VLOOKUP(A1563,'Tabla de equipos'!$B$3:$D$107,3,FALSE))</f>
        <v/>
      </c>
      <c r="G1563" s="135" t="str">
        <f t="shared" si="25"/>
        <v/>
      </c>
    </row>
    <row r="1564" spans="5:7" x14ac:dyDescent="0.2">
      <c r="E1564" s="93" t="str">
        <f>IF(ISBLANK(A1564),"",VLOOKUP(A1564,'Tabla de equipos'!$B$3:$D$107,3,FALSE))</f>
        <v/>
      </c>
      <c r="G1564" s="135" t="str">
        <f t="shared" si="25"/>
        <v/>
      </c>
    </row>
    <row r="1565" spans="5:7" x14ac:dyDescent="0.2">
      <c r="E1565" s="93" t="str">
        <f>IF(ISBLANK(A1565),"",VLOOKUP(A1565,'Tabla de equipos'!$B$3:$D$107,3,FALSE))</f>
        <v/>
      </c>
      <c r="G1565" s="135" t="str">
        <f t="shared" si="25"/>
        <v/>
      </c>
    </row>
    <row r="1566" spans="5:7" x14ac:dyDescent="0.2">
      <c r="E1566" s="93" t="str">
        <f>IF(ISBLANK(A1566),"",VLOOKUP(A1566,'Tabla de equipos'!$B$3:$D$107,3,FALSE))</f>
        <v/>
      </c>
      <c r="G1566" s="135" t="str">
        <f t="shared" si="25"/>
        <v/>
      </c>
    </row>
    <row r="1567" spans="5:7" x14ac:dyDescent="0.2">
      <c r="E1567" s="93" t="str">
        <f>IF(ISBLANK(A1567),"",VLOOKUP(A1567,'Tabla de equipos'!$B$3:$D$107,3,FALSE))</f>
        <v/>
      </c>
      <c r="G1567" s="135" t="str">
        <f t="shared" si="25"/>
        <v/>
      </c>
    </row>
    <row r="1568" spans="5:7" x14ac:dyDescent="0.2">
      <c r="E1568" s="93" t="str">
        <f>IF(ISBLANK(A1568),"",VLOOKUP(A1568,'Tabla de equipos'!$B$3:$D$107,3,FALSE))</f>
        <v/>
      </c>
      <c r="G1568" s="135" t="str">
        <f t="shared" si="25"/>
        <v/>
      </c>
    </row>
    <row r="1569" spans="5:7" x14ac:dyDescent="0.2">
      <c r="E1569" s="93" t="str">
        <f>IF(ISBLANK(A1569),"",VLOOKUP(A1569,'Tabla de equipos'!$B$3:$D$107,3,FALSE))</f>
        <v/>
      </c>
      <c r="G1569" s="135" t="str">
        <f t="shared" si="25"/>
        <v/>
      </c>
    </row>
    <row r="1570" spans="5:7" x14ac:dyDescent="0.2">
      <c r="E1570" s="93" t="str">
        <f>IF(ISBLANK(A1570),"",VLOOKUP(A1570,'Tabla de equipos'!$B$3:$D$107,3,FALSE))</f>
        <v/>
      </c>
      <c r="G1570" s="135" t="str">
        <f t="shared" si="25"/>
        <v/>
      </c>
    </row>
    <row r="1571" spans="5:7" x14ac:dyDescent="0.2">
      <c r="E1571" s="93" t="str">
        <f>IF(ISBLANK(A1571),"",VLOOKUP(A1571,'Tabla de equipos'!$B$3:$D$107,3,FALSE))</f>
        <v/>
      </c>
      <c r="G1571" s="135" t="str">
        <f t="shared" si="25"/>
        <v/>
      </c>
    </row>
    <row r="1572" spans="5:7" x14ac:dyDescent="0.2">
      <c r="E1572" s="93" t="str">
        <f>IF(ISBLANK(A1572),"",VLOOKUP(A1572,'Tabla de equipos'!$B$3:$D$107,3,FALSE))</f>
        <v/>
      </c>
      <c r="G1572" s="135" t="str">
        <f t="shared" si="25"/>
        <v/>
      </c>
    </row>
    <row r="1573" spans="5:7" x14ac:dyDescent="0.2">
      <c r="E1573" s="93" t="str">
        <f>IF(ISBLANK(A1573),"",VLOOKUP(A1573,'Tabla de equipos'!$B$3:$D$107,3,FALSE))</f>
        <v/>
      </c>
      <c r="G1573" s="135" t="str">
        <f t="shared" ref="G1573:G1636" si="26">IF(AND(F1573="",A1573=""),"",IF(AND(A1573&lt;&gt;"",F1573=""),"Falta incluir unidades",IF(AND(A1573&lt;&gt;"",F1573&gt;0),"","Falta elegir equipo/soporte")))</f>
        <v/>
      </c>
    </row>
    <row r="1574" spans="5:7" x14ac:dyDescent="0.2">
      <c r="E1574" s="93" t="str">
        <f>IF(ISBLANK(A1574),"",VLOOKUP(A1574,'Tabla de equipos'!$B$3:$D$107,3,FALSE))</f>
        <v/>
      </c>
      <c r="G1574" s="135" t="str">
        <f t="shared" si="26"/>
        <v/>
      </c>
    </row>
    <row r="1575" spans="5:7" x14ac:dyDescent="0.2">
      <c r="E1575" s="93" t="str">
        <f>IF(ISBLANK(A1575),"",VLOOKUP(A1575,'Tabla de equipos'!$B$3:$D$107,3,FALSE))</f>
        <v/>
      </c>
      <c r="G1575" s="135" t="str">
        <f t="shared" si="26"/>
        <v/>
      </c>
    </row>
    <row r="1576" spans="5:7" x14ac:dyDescent="0.2">
      <c r="E1576" s="93" t="str">
        <f>IF(ISBLANK(A1576),"",VLOOKUP(A1576,'Tabla de equipos'!$B$3:$D$107,3,FALSE))</f>
        <v/>
      </c>
      <c r="G1576" s="135" t="str">
        <f t="shared" si="26"/>
        <v/>
      </c>
    </row>
    <row r="1577" spans="5:7" x14ac:dyDescent="0.2">
      <c r="E1577" s="93" t="str">
        <f>IF(ISBLANK(A1577),"",VLOOKUP(A1577,'Tabla de equipos'!$B$3:$D$107,3,FALSE))</f>
        <v/>
      </c>
      <c r="G1577" s="135" t="str">
        <f t="shared" si="26"/>
        <v/>
      </c>
    </row>
    <row r="1578" spans="5:7" x14ac:dyDescent="0.2">
      <c r="E1578" s="93" t="str">
        <f>IF(ISBLANK(A1578),"",VLOOKUP(A1578,'Tabla de equipos'!$B$3:$D$107,3,FALSE))</f>
        <v/>
      </c>
      <c r="G1578" s="135" t="str">
        <f t="shared" si="26"/>
        <v/>
      </c>
    </row>
    <row r="1579" spans="5:7" x14ac:dyDescent="0.2">
      <c r="E1579" s="93" t="str">
        <f>IF(ISBLANK(A1579),"",VLOOKUP(A1579,'Tabla de equipos'!$B$3:$D$107,3,FALSE))</f>
        <v/>
      </c>
      <c r="G1579" s="135" t="str">
        <f t="shared" si="26"/>
        <v/>
      </c>
    </row>
    <row r="1580" spans="5:7" x14ac:dyDescent="0.2">
      <c r="E1580" s="93" t="str">
        <f>IF(ISBLANK(A1580),"",VLOOKUP(A1580,'Tabla de equipos'!$B$3:$D$107,3,FALSE))</f>
        <v/>
      </c>
      <c r="G1580" s="135" t="str">
        <f t="shared" si="26"/>
        <v/>
      </c>
    </row>
    <row r="1581" spans="5:7" x14ac:dyDescent="0.2">
      <c r="E1581" s="93" t="str">
        <f>IF(ISBLANK(A1581),"",VLOOKUP(A1581,'Tabla de equipos'!$B$3:$D$107,3,FALSE))</f>
        <v/>
      </c>
      <c r="G1581" s="135" t="str">
        <f t="shared" si="26"/>
        <v/>
      </c>
    </row>
    <row r="1582" spans="5:7" x14ac:dyDescent="0.2">
      <c r="E1582" s="93" t="str">
        <f>IF(ISBLANK(A1582),"",VLOOKUP(A1582,'Tabla de equipos'!$B$3:$D$107,3,FALSE))</f>
        <v/>
      </c>
      <c r="G1582" s="135" t="str">
        <f t="shared" si="26"/>
        <v/>
      </c>
    </row>
    <row r="1583" spans="5:7" x14ac:dyDescent="0.2">
      <c r="E1583" s="93" t="str">
        <f>IF(ISBLANK(A1583),"",VLOOKUP(A1583,'Tabla de equipos'!$B$3:$D$107,3,FALSE))</f>
        <v/>
      </c>
      <c r="G1583" s="135" t="str">
        <f t="shared" si="26"/>
        <v/>
      </c>
    </row>
    <row r="1584" spans="5:7" x14ac:dyDescent="0.2">
      <c r="E1584" s="93" t="str">
        <f>IF(ISBLANK(A1584),"",VLOOKUP(A1584,'Tabla de equipos'!$B$3:$D$107,3,FALSE))</f>
        <v/>
      </c>
      <c r="G1584" s="135" t="str">
        <f t="shared" si="26"/>
        <v/>
      </c>
    </row>
    <row r="1585" spans="5:7" x14ac:dyDescent="0.2">
      <c r="E1585" s="93" t="str">
        <f>IF(ISBLANK(A1585),"",VLOOKUP(A1585,'Tabla de equipos'!$B$3:$D$107,3,FALSE))</f>
        <v/>
      </c>
      <c r="G1585" s="135" t="str">
        <f t="shared" si="26"/>
        <v/>
      </c>
    </row>
    <row r="1586" spans="5:7" x14ac:dyDescent="0.2">
      <c r="E1586" s="93" t="str">
        <f>IF(ISBLANK(A1586),"",VLOOKUP(A1586,'Tabla de equipos'!$B$3:$D$107,3,FALSE))</f>
        <v/>
      </c>
      <c r="G1586" s="135" t="str">
        <f t="shared" si="26"/>
        <v/>
      </c>
    </row>
    <row r="1587" spans="5:7" x14ac:dyDescent="0.2">
      <c r="E1587" s="93" t="str">
        <f>IF(ISBLANK(A1587),"",VLOOKUP(A1587,'Tabla de equipos'!$B$3:$D$107,3,FALSE))</f>
        <v/>
      </c>
      <c r="G1587" s="135" t="str">
        <f t="shared" si="26"/>
        <v/>
      </c>
    </row>
    <row r="1588" spans="5:7" x14ac:dyDescent="0.2">
      <c r="E1588" s="93" t="str">
        <f>IF(ISBLANK(A1588),"",VLOOKUP(A1588,'Tabla de equipos'!$B$3:$D$107,3,FALSE))</f>
        <v/>
      </c>
      <c r="G1588" s="135" t="str">
        <f t="shared" si="26"/>
        <v/>
      </c>
    </row>
    <row r="1589" spans="5:7" x14ac:dyDescent="0.2">
      <c r="E1589" s="93" t="str">
        <f>IF(ISBLANK(A1589),"",VLOOKUP(A1589,'Tabla de equipos'!$B$3:$D$107,3,FALSE))</f>
        <v/>
      </c>
      <c r="G1589" s="135" t="str">
        <f t="shared" si="26"/>
        <v/>
      </c>
    </row>
    <row r="1590" spans="5:7" x14ac:dyDescent="0.2">
      <c r="E1590" s="93" t="str">
        <f>IF(ISBLANK(A1590),"",VLOOKUP(A1590,'Tabla de equipos'!$B$3:$D$107,3,FALSE))</f>
        <v/>
      </c>
      <c r="G1590" s="135" t="str">
        <f t="shared" si="26"/>
        <v/>
      </c>
    </row>
    <row r="1591" spans="5:7" x14ac:dyDescent="0.2">
      <c r="E1591" s="93" t="str">
        <f>IF(ISBLANK(A1591),"",VLOOKUP(A1591,'Tabla de equipos'!$B$3:$D$107,3,FALSE))</f>
        <v/>
      </c>
      <c r="G1591" s="135" t="str">
        <f t="shared" si="26"/>
        <v/>
      </c>
    </row>
    <row r="1592" spans="5:7" x14ac:dyDescent="0.2">
      <c r="E1592" s="93" t="str">
        <f>IF(ISBLANK(A1592),"",VLOOKUP(A1592,'Tabla de equipos'!$B$3:$D$107,3,FALSE))</f>
        <v/>
      </c>
      <c r="G1592" s="135" t="str">
        <f t="shared" si="26"/>
        <v/>
      </c>
    </row>
    <row r="1593" spans="5:7" x14ac:dyDescent="0.2">
      <c r="E1593" s="93" t="str">
        <f>IF(ISBLANK(A1593),"",VLOOKUP(A1593,'Tabla de equipos'!$B$3:$D$107,3,FALSE))</f>
        <v/>
      </c>
      <c r="G1593" s="135" t="str">
        <f t="shared" si="26"/>
        <v/>
      </c>
    </row>
    <row r="1594" spans="5:7" x14ac:dyDescent="0.2">
      <c r="E1594" s="93" t="str">
        <f>IF(ISBLANK(A1594),"",VLOOKUP(A1594,'Tabla de equipos'!$B$3:$D$107,3,FALSE))</f>
        <v/>
      </c>
      <c r="G1594" s="135" t="str">
        <f t="shared" si="26"/>
        <v/>
      </c>
    </row>
    <row r="1595" spans="5:7" x14ac:dyDescent="0.2">
      <c r="E1595" s="93" t="str">
        <f>IF(ISBLANK(A1595),"",VLOOKUP(A1595,'Tabla de equipos'!$B$3:$D$107,3,FALSE))</f>
        <v/>
      </c>
      <c r="G1595" s="135" t="str">
        <f t="shared" si="26"/>
        <v/>
      </c>
    </row>
    <row r="1596" spans="5:7" x14ac:dyDescent="0.2">
      <c r="E1596" s="93" t="str">
        <f>IF(ISBLANK(A1596),"",VLOOKUP(A1596,'Tabla de equipos'!$B$3:$D$107,3,FALSE))</f>
        <v/>
      </c>
      <c r="G1596" s="135" t="str">
        <f t="shared" si="26"/>
        <v/>
      </c>
    </row>
    <row r="1597" spans="5:7" x14ac:dyDescent="0.2">
      <c r="E1597" s="93" t="str">
        <f>IF(ISBLANK(A1597),"",VLOOKUP(A1597,'Tabla de equipos'!$B$3:$D$107,3,FALSE))</f>
        <v/>
      </c>
      <c r="G1597" s="135" t="str">
        <f t="shared" si="26"/>
        <v/>
      </c>
    </row>
    <row r="1598" spans="5:7" x14ac:dyDescent="0.2">
      <c r="E1598" s="93" t="str">
        <f>IF(ISBLANK(A1598),"",VLOOKUP(A1598,'Tabla de equipos'!$B$3:$D$107,3,FALSE))</f>
        <v/>
      </c>
      <c r="G1598" s="135" t="str">
        <f t="shared" si="26"/>
        <v/>
      </c>
    </row>
    <row r="1599" spans="5:7" x14ac:dyDescent="0.2">
      <c r="E1599" s="93" t="str">
        <f>IF(ISBLANK(A1599),"",VLOOKUP(A1599,'Tabla de equipos'!$B$3:$D$107,3,FALSE))</f>
        <v/>
      </c>
      <c r="G1599" s="135" t="str">
        <f t="shared" si="26"/>
        <v/>
      </c>
    </row>
    <row r="1600" spans="5:7" x14ac:dyDescent="0.2">
      <c r="E1600" s="93" t="str">
        <f>IF(ISBLANK(A1600),"",VLOOKUP(A1600,'Tabla de equipos'!$B$3:$D$107,3,FALSE))</f>
        <v/>
      </c>
      <c r="G1600" s="135" t="str">
        <f t="shared" si="26"/>
        <v/>
      </c>
    </row>
    <row r="1601" spans="5:7" x14ac:dyDescent="0.2">
      <c r="E1601" s="93" t="str">
        <f>IF(ISBLANK(A1601),"",VLOOKUP(A1601,'Tabla de equipos'!$B$3:$D$107,3,FALSE))</f>
        <v/>
      </c>
      <c r="G1601" s="135" t="str">
        <f t="shared" si="26"/>
        <v/>
      </c>
    </row>
    <row r="1602" spans="5:7" x14ac:dyDescent="0.2">
      <c r="E1602" s="93" t="str">
        <f>IF(ISBLANK(A1602),"",VLOOKUP(A1602,'Tabla de equipos'!$B$3:$D$107,3,FALSE))</f>
        <v/>
      </c>
      <c r="G1602" s="135" t="str">
        <f t="shared" si="26"/>
        <v/>
      </c>
    </row>
    <row r="1603" spans="5:7" x14ac:dyDescent="0.2">
      <c r="E1603" s="93" t="str">
        <f>IF(ISBLANK(A1603),"",VLOOKUP(A1603,'Tabla de equipos'!$B$3:$D$107,3,FALSE))</f>
        <v/>
      </c>
      <c r="G1603" s="135" t="str">
        <f t="shared" si="26"/>
        <v/>
      </c>
    </row>
    <row r="1604" spans="5:7" x14ac:dyDescent="0.2">
      <c r="E1604" s="93" t="str">
        <f>IF(ISBLANK(A1604),"",VLOOKUP(A1604,'Tabla de equipos'!$B$3:$D$107,3,FALSE))</f>
        <v/>
      </c>
      <c r="G1604" s="135" t="str">
        <f t="shared" si="26"/>
        <v/>
      </c>
    </row>
    <row r="1605" spans="5:7" x14ac:dyDescent="0.2">
      <c r="E1605" s="93" t="str">
        <f>IF(ISBLANK(A1605),"",VLOOKUP(A1605,'Tabla de equipos'!$B$3:$D$107,3,FALSE))</f>
        <v/>
      </c>
      <c r="G1605" s="135" t="str">
        <f t="shared" si="26"/>
        <v/>
      </c>
    </row>
    <row r="1606" spans="5:7" x14ac:dyDescent="0.2">
      <c r="E1606" s="93" t="str">
        <f>IF(ISBLANK(A1606),"",VLOOKUP(A1606,'Tabla de equipos'!$B$3:$D$107,3,FALSE))</f>
        <v/>
      </c>
      <c r="G1606" s="135" t="str">
        <f t="shared" si="26"/>
        <v/>
      </c>
    </row>
    <row r="1607" spans="5:7" x14ac:dyDescent="0.2">
      <c r="E1607" s="93" t="str">
        <f>IF(ISBLANK(A1607),"",VLOOKUP(A1607,'Tabla de equipos'!$B$3:$D$107,3,FALSE))</f>
        <v/>
      </c>
      <c r="G1607" s="135" t="str">
        <f t="shared" si="26"/>
        <v/>
      </c>
    </row>
    <row r="1608" spans="5:7" x14ac:dyDescent="0.2">
      <c r="E1608" s="93" t="str">
        <f>IF(ISBLANK(A1608),"",VLOOKUP(A1608,'Tabla de equipos'!$B$3:$D$107,3,FALSE))</f>
        <v/>
      </c>
      <c r="G1608" s="135" t="str">
        <f t="shared" si="26"/>
        <v/>
      </c>
    </row>
    <row r="1609" spans="5:7" x14ac:dyDescent="0.2">
      <c r="E1609" s="93" t="str">
        <f>IF(ISBLANK(A1609),"",VLOOKUP(A1609,'Tabla de equipos'!$B$3:$D$107,3,FALSE))</f>
        <v/>
      </c>
      <c r="G1609" s="135" t="str">
        <f t="shared" si="26"/>
        <v/>
      </c>
    </row>
    <row r="1610" spans="5:7" x14ac:dyDescent="0.2">
      <c r="E1610" s="93" t="str">
        <f>IF(ISBLANK(A1610),"",VLOOKUP(A1610,'Tabla de equipos'!$B$3:$D$107,3,FALSE))</f>
        <v/>
      </c>
      <c r="G1610" s="135" t="str">
        <f t="shared" si="26"/>
        <v/>
      </c>
    </row>
    <row r="1611" spans="5:7" x14ac:dyDescent="0.2">
      <c r="E1611" s="93" t="str">
        <f>IF(ISBLANK(A1611),"",VLOOKUP(A1611,'Tabla de equipos'!$B$3:$D$107,3,FALSE))</f>
        <v/>
      </c>
      <c r="G1611" s="135" t="str">
        <f t="shared" si="26"/>
        <v/>
      </c>
    </row>
    <row r="1612" spans="5:7" x14ac:dyDescent="0.2">
      <c r="E1612" s="93" t="str">
        <f>IF(ISBLANK(A1612),"",VLOOKUP(A1612,'Tabla de equipos'!$B$3:$D$107,3,FALSE))</f>
        <v/>
      </c>
      <c r="G1612" s="135" t="str">
        <f t="shared" si="26"/>
        <v/>
      </c>
    </row>
    <row r="1613" spans="5:7" x14ac:dyDescent="0.2">
      <c r="E1613" s="93" t="str">
        <f>IF(ISBLANK(A1613),"",VLOOKUP(A1613,'Tabla de equipos'!$B$3:$D$107,3,FALSE))</f>
        <v/>
      </c>
      <c r="G1613" s="135" t="str">
        <f t="shared" si="26"/>
        <v/>
      </c>
    </row>
    <row r="1614" spans="5:7" x14ac:dyDescent="0.2">
      <c r="E1614" s="93" t="str">
        <f>IF(ISBLANK(A1614),"",VLOOKUP(A1614,'Tabla de equipos'!$B$3:$D$107,3,FALSE))</f>
        <v/>
      </c>
      <c r="G1614" s="135" t="str">
        <f t="shared" si="26"/>
        <v/>
      </c>
    </row>
    <row r="1615" spans="5:7" x14ac:dyDescent="0.2">
      <c r="E1615" s="93" t="str">
        <f>IF(ISBLANK(A1615),"",VLOOKUP(A1615,'Tabla de equipos'!$B$3:$D$107,3,FALSE))</f>
        <v/>
      </c>
      <c r="G1615" s="135" t="str">
        <f t="shared" si="26"/>
        <v/>
      </c>
    </row>
    <row r="1616" spans="5:7" x14ac:dyDescent="0.2">
      <c r="E1616" s="93" t="str">
        <f>IF(ISBLANK(A1616),"",VLOOKUP(A1616,'Tabla de equipos'!$B$3:$D$107,3,FALSE))</f>
        <v/>
      </c>
      <c r="G1616" s="135" t="str">
        <f t="shared" si="26"/>
        <v/>
      </c>
    </row>
    <row r="1617" spans="5:7" x14ac:dyDescent="0.2">
      <c r="E1617" s="93" t="str">
        <f>IF(ISBLANK(A1617),"",VLOOKUP(A1617,'Tabla de equipos'!$B$3:$D$107,3,FALSE))</f>
        <v/>
      </c>
      <c r="G1617" s="135" t="str">
        <f t="shared" si="26"/>
        <v/>
      </c>
    </row>
    <row r="1618" spans="5:7" x14ac:dyDescent="0.2">
      <c r="E1618" s="93" t="str">
        <f>IF(ISBLANK(A1618),"",VLOOKUP(A1618,'Tabla de equipos'!$B$3:$D$107,3,FALSE))</f>
        <v/>
      </c>
      <c r="G1618" s="135" t="str">
        <f t="shared" si="26"/>
        <v/>
      </c>
    </row>
    <row r="1619" spans="5:7" x14ac:dyDescent="0.2">
      <c r="E1619" s="93" t="str">
        <f>IF(ISBLANK(A1619),"",VLOOKUP(A1619,'Tabla de equipos'!$B$3:$D$107,3,FALSE))</f>
        <v/>
      </c>
      <c r="G1619" s="135" t="str">
        <f t="shared" si="26"/>
        <v/>
      </c>
    </row>
    <row r="1620" spans="5:7" x14ac:dyDescent="0.2">
      <c r="E1620" s="93" t="str">
        <f>IF(ISBLANK(A1620),"",VLOOKUP(A1620,'Tabla de equipos'!$B$3:$D$107,3,FALSE))</f>
        <v/>
      </c>
      <c r="G1620" s="135" t="str">
        <f t="shared" si="26"/>
        <v/>
      </c>
    </row>
    <row r="1621" spans="5:7" x14ac:dyDescent="0.2">
      <c r="E1621" s="93" t="str">
        <f>IF(ISBLANK(A1621),"",VLOOKUP(A1621,'Tabla de equipos'!$B$3:$D$107,3,FALSE))</f>
        <v/>
      </c>
      <c r="G1621" s="135" t="str">
        <f t="shared" si="26"/>
        <v/>
      </c>
    </row>
    <row r="1622" spans="5:7" x14ac:dyDescent="0.2">
      <c r="E1622" s="93" t="str">
        <f>IF(ISBLANK(A1622),"",VLOOKUP(A1622,'Tabla de equipos'!$B$3:$D$107,3,FALSE))</f>
        <v/>
      </c>
      <c r="G1622" s="135" t="str">
        <f t="shared" si="26"/>
        <v/>
      </c>
    </row>
    <row r="1623" spans="5:7" x14ac:dyDescent="0.2">
      <c r="E1623" s="93" t="str">
        <f>IF(ISBLANK(A1623),"",VLOOKUP(A1623,'Tabla de equipos'!$B$3:$D$107,3,FALSE))</f>
        <v/>
      </c>
      <c r="G1623" s="135" t="str">
        <f t="shared" si="26"/>
        <v/>
      </c>
    </row>
    <row r="1624" spans="5:7" x14ac:dyDescent="0.2">
      <c r="E1624" s="93" t="str">
        <f>IF(ISBLANK(A1624),"",VLOOKUP(A1624,'Tabla de equipos'!$B$3:$D$107,3,FALSE))</f>
        <v/>
      </c>
      <c r="G1624" s="135" t="str">
        <f t="shared" si="26"/>
        <v/>
      </c>
    </row>
    <row r="1625" spans="5:7" x14ac:dyDescent="0.2">
      <c r="E1625" s="93" t="str">
        <f>IF(ISBLANK(A1625),"",VLOOKUP(A1625,'Tabla de equipos'!$B$3:$D$107,3,FALSE))</f>
        <v/>
      </c>
      <c r="G1625" s="135" t="str">
        <f t="shared" si="26"/>
        <v/>
      </c>
    </row>
    <row r="1626" spans="5:7" x14ac:dyDescent="0.2">
      <c r="E1626" s="93" t="str">
        <f>IF(ISBLANK(A1626),"",VLOOKUP(A1626,'Tabla de equipos'!$B$3:$D$107,3,FALSE))</f>
        <v/>
      </c>
      <c r="G1626" s="135" t="str">
        <f t="shared" si="26"/>
        <v/>
      </c>
    </row>
    <row r="1627" spans="5:7" x14ac:dyDescent="0.2">
      <c r="E1627" s="93" t="str">
        <f>IF(ISBLANK(A1627),"",VLOOKUP(A1627,'Tabla de equipos'!$B$3:$D$107,3,FALSE))</f>
        <v/>
      </c>
      <c r="G1627" s="135" t="str">
        <f t="shared" si="26"/>
        <v/>
      </c>
    </row>
    <row r="1628" spans="5:7" x14ac:dyDescent="0.2">
      <c r="E1628" s="93" t="str">
        <f>IF(ISBLANK(A1628),"",VLOOKUP(A1628,'Tabla de equipos'!$B$3:$D$107,3,FALSE))</f>
        <v/>
      </c>
      <c r="G1628" s="135" t="str">
        <f t="shared" si="26"/>
        <v/>
      </c>
    </row>
    <row r="1629" spans="5:7" x14ac:dyDescent="0.2">
      <c r="E1629" s="93" t="str">
        <f>IF(ISBLANK(A1629),"",VLOOKUP(A1629,'Tabla de equipos'!$B$3:$D$107,3,FALSE))</f>
        <v/>
      </c>
      <c r="G1629" s="135" t="str">
        <f t="shared" si="26"/>
        <v/>
      </c>
    </row>
    <row r="1630" spans="5:7" x14ac:dyDescent="0.2">
      <c r="E1630" s="93" t="str">
        <f>IF(ISBLANK(A1630),"",VLOOKUP(A1630,'Tabla de equipos'!$B$3:$D$107,3,FALSE))</f>
        <v/>
      </c>
      <c r="G1630" s="135" t="str">
        <f t="shared" si="26"/>
        <v/>
      </c>
    </row>
    <row r="1631" spans="5:7" x14ac:dyDescent="0.2">
      <c r="E1631" s="93" t="str">
        <f>IF(ISBLANK(A1631),"",VLOOKUP(A1631,'Tabla de equipos'!$B$3:$D$107,3,FALSE))</f>
        <v/>
      </c>
      <c r="G1631" s="135" t="str">
        <f t="shared" si="26"/>
        <v/>
      </c>
    </row>
    <row r="1632" spans="5:7" x14ac:dyDescent="0.2">
      <c r="E1632" s="93" t="str">
        <f>IF(ISBLANK(A1632),"",VLOOKUP(A1632,'Tabla de equipos'!$B$3:$D$107,3,FALSE))</f>
        <v/>
      </c>
      <c r="G1632" s="135" t="str">
        <f t="shared" si="26"/>
        <v/>
      </c>
    </row>
    <row r="1633" spans="5:7" x14ac:dyDescent="0.2">
      <c r="E1633" s="93" t="str">
        <f>IF(ISBLANK(A1633),"",VLOOKUP(A1633,'Tabla de equipos'!$B$3:$D$107,3,FALSE))</f>
        <v/>
      </c>
      <c r="G1633" s="135" t="str">
        <f t="shared" si="26"/>
        <v/>
      </c>
    </row>
    <row r="1634" spans="5:7" x14ac:dyDescent="0.2">
      <c r="E1634" s="93" t="str">
        <f>IF(ISBLANK(A1634),"",VLOOKUP(A1634,'Tabla de equipos'!$B$3:$D$107,3,FALSE))</f>
        <v/>
      </c>
      <c r="G1634" s="135" t="str">
        <f t="shared" si="26"/>
        <v/>
      </c>
    </row>
    <row r="1635" spans="5:7" x14ac:dyDescent="0.2">
      <c r="E1635" s="93" t="str">
        <f>IF(ISBLANK(A1635),"",VLOOKUP(A1635,'Tabla de equipos'!$B$3:$D$107,3,FALSE))</f>
        <v/>
      </c>
      <c r="G1635" s="135" t="str">
        <f t="shared" si="26"/>
        <v/>
      </c>
    </row>
    <row r="1636" spans="5:7" x14ac:dyDescent="0.2">
      <c r="E1636" s="93" t="str">
        <f>IF(ISBLANK(A1636),"",VLOOKUP(A1636,'Tabla de equipos'!$B$3:$D$107,3,FALSE))</f>
        <v/>
      </c>
      <c r="G1636" s="135" t="str">
        <f t="shared" si="26"/>
        <v/>
      </c>
    </row>
    <row r="1637" spans="5:7" x14ac:dyDescent="0.2">
      <c r="E1637" s="93" t="str">
        <f>IF(ISBLANK(A1637),"",VLOOKUP(A1637,'Tabla de equipos'!$B$3:$D$107,3,FALSE))</f>
        <v/>
      </c>
      <c r="G1637" s="135" t="str">
        <f t="shared" ref="G1637:G1700" si="27">IF(AND(F1637="",A1637=""),"",IF(AND(A1637&lt;&gt;"",F1637=""),"Falta incluir unidades",IF(AND(A1637&lt;&gt;"",F1637&gt;0),"","Falta elegir equipo/soporte")))</f>
        <v/>
      </c>
    </row>
    <row r="1638" spans="5:7" x14ac:dyDescent="0.2">
      <c r="E1638" s="93" t="str">
        <f>IF(ISBLANK(A1638),"",VLOOKUP(A1638,'Tabla de equipos'!$B$3:$D$107,3,FALSE))</f>
        <v/>
      </c>
      <c r="G1638" s="135" t="str">
        <f t="shared" si="27"/>
        <v/>
      </c>
    </row>
    <row r="1639" spans="5:7" x14ac:dyDescent="0.2">
      <c r="E1639" s="93" t="str">
        <f>IF(ISBLANK(A1639),"",VLOOKUP(A1639,'Tabla de equipos'!$B$3:$D$107,3,FALSE))</f>
        <v/>
      </c>
      <c r="G1639" s="135" t="str">
        <f t="shared" si="27"/>
        <v/>
      </c>
    </row>
    <row r="1640" spans="5:7" x14ac:dyDescent="0.2">
      <c r="E1640" s="93" t="str">
        <f>IF(ISBLANK(A1640),"",VLOOKUP(A1640,'Tabla de equipos'!$B$3:$D$107,3,FALSE))</f>
        <v/>
      </c>
      <c r="G1640" s="135" t="str">
        <f t="shared" si="27"/>
        <v/>
      </c>
    </row>
    <row r="1641" spans="5:7" x14ac:dyDescent="0.2">
      <c r="E1641" s="93" t="str">
        <f>IF(ISBLANK(A1641),"",VLOOKUP(A1641,'Tabla de equipos'!$B$3:$D$107,3,FALSE))</f>
        <v/>
      </c>
      <c r="G1641" s="135" t="str">
        <f t="shared" si="27"/>
        <v/>
      </c>
    </row>
    <row r="1642" spans="5:7" x14ac:dyDescent="0.2">
      <c r="E1642" s="93" t="str">
        <f>IF(ISBLANK(A1642),"",VLOOKUP(A1642,'Tabla de equipos'!$B$3:$D$107,3,FALSE))</f>
        <v/>
      </c>
      <c r="G1642" s="135" t="str">
        <f t="shared" si="27"/>
        <v/>
      </c>
    </row>
    <row r="1643" spans="5:7" x14ac:dyDescent="0.2">
      <c r="E1643" s="93" t="str">
        <f>IF(ISBLANK(A1643),"",VLOOKUP(A1643,'Tabla de equipos'!$B$3:$D$107,3,FALSE))</f>
        <v/>
      </c>
      <c r="G1643" s="135" t="str">
        <f t="shared" si="27"/>
        <v/>
      </c>
    </row>
    <row r="1644" spans="5:7" x14ac:dyDescent="0.2">
      <c r="E1644" s="93" t="str">
        <f>IF(ISBLANK(A1644),"",VLOOKUP(A1644,'Tabla de equipos'!$B$3:$D$107,3,FALSE))</f>
        <v/>
      </c>
      <c r="G1644" s="135" t="str">
        <f t="shared" si="27"/>
        <v/>
      </c>
    </row>
    <row r="1645" spans="5:7" x14ac:dyDescent="0.2">
      <c r="E1645" s="93" t="str">
        <f>IF(ISBLANK(A1645),"",VLOOKUP(A1645,'Tabla de equipos'!$B$3:$D$107,3,FALSE))</f>
        <v/>
      </c>
      <c r="G1645" s="135" t="str">
        <f t="shared" si="27"/>
        <v/>
      </c>
    </row>
    <row r="1646" spans="5:7" x14ac:dyDescent="0.2">
      <c r="E1646" s="93" t="str">
        <f>IF(ISBLANK(A1646),"",VLOOKUP(A1646,'Tabla de equipos'!$B$3:$D$107,3,FALSE))</f>
        <v/>
      </c>
      <c r="G1646" s="135" t="str">
        <f t="shared" si="27"/>
        <v/>
      </c>
    </row>
    <row r="1647" spans="5:7" x14ac:dyDescent="0.2">
      <c r="E1647" s="93" t="str">
        <f>IF(ISBLANK(A1647),"",VLOOKUP(A1647,'Tabla de equipos'!$B$3:$D$107,3,FALSE))</f>
        <v/>
      </c>
      <c r="G1647" s="135" t="str">
        <f t="shared" si="27"/>
        <v/>
      </c>
    </row>
    <row r="1648" spans="5:7" x14ac:dyDescent="0.2">
      <c r="E1648" s="93" t="str">
        <f>IF(ISBLANK(A1648),"",VLOOKUP(A1648,'Tabla de equipos'!$B$3:$D$107,3,FALSE))</f>
        <v/>
      </c>
      <c r="G1648" s="135" t="str">
        <f t="shared" si="27"/>
        <v/>
      </c>
    </row>
    <row r="1649" spans="5:7" x14ac:dyDescent="0.2">
      <c r="E1649" s="93" t="str">
        <f>IF(ISBLANK(A1649),"",VLOOKUP(A1649,'Tabla de equipos'!$B$3:$D$107,3,FALSE))</f>
        <v/>
      </c>
      <c r="G1649" s="135" t="str">
        <f t="shared" si="27"/>
        <v/>
      </c>
    </row>
    <row r="1650" spans="5:7" x14ac:dyDescent="0.2">
      <c r="E1650" s="93" t="str">
        <f>IF(ISBLANK(A1650),"",VLOOKUP(A1650,'Tabla de equipos'!$B$3:$D$107,3,FALSE))</f>
        <v/>
      </c>
      <c r="G1650" s="135" t="str">
        <f t="shared" si="27"/>
        <v/>
      </c>
    </row>
    <row r="1651" spans="5:7" x14ac:dyDescent="0.2">
      <c r="E1651" s="93" t="str">
        <f>IF(ISBLANK(A1651),"",VLOOKUP(A1651,'Tabla de equipos'!$B$3:$D$107,3,FALSE))</f>
        <v/>
      </c>
      <c r="G1651" s="135" t="str">
        <f t="shared" si="27"/>
        <v/>
      </c>
    </row>
    <row r="1652" spans="5:7" x14ac:dyDescent="0.2">
      <c r="E1652" s="93" t="str">
        <f>IF(ISBLANK(A1652),"",VLOOKUP(A1652,'Tabla de equipos'!$B$3:$D$107,3,FALSE))</f>
        <v/>
      </c>
      <c r="G1652" s="135" t="str">
        <f t="shared" si="27"/>
        <v/>
      </c>
    </row>
    <row r="1653" spans="5:7" x14ac:dyDescent="0.2">
      <c r="E1653" s="93" t="str">
        <f>IF(ISBLANK(A1653),"",VLOOKUP(A1653,'Tabla de equipos'!$B$3:$D$107,3,FALSE))</f>
        <v/>
      </c>
      <c r="G1653" s="135" t="str">
        <f t="shared" si="27"/>
        <v/>
      </c>
    </row>
    <row r="1654" spans="5:7" x14ac:dyDescent="0.2">
      <c r="E1654" s="93" t="str">
        <f>IF(ISBLANK(A1654),"",VLOOKUP(A1654,'Tabla de equipos'!$B$3:$D$107,3,FALSE))</f>
        <v/>
      </c>
      <c r="G1654" s="135" t="str">
        <f t="shared" si="27"/>
        <v/>
      </c>
    </row>
    <row r="1655" spans="5:7" x14ac:dyDescent="0.2">
      <c r="E1655" s="93" t="str">
        <f>IF(ISBLANK(A1655),"",VLOOKUP(A1655,'Tabla de equipos'!$B$3:$D$107,3,FALSE))</f>
        <v/>
      </c>
      <c r="G1655" s="135" t="str">
        <f t="shared" si="27"/>
        <v/>
      </c>
    </row>
    <row r="1656" spans="5:7" x14ac:dyDescent="0.2">
      <c r="E1656" s="93" t="str">
        <f>IF(ISBLANK(A1656),"",VLOOKUP(A1656,'Tabla de equipos'!$B$3:$D$107,3,FALSE))</f>
        <v/>
      </c>
      <c r="G1656" s="135" t="str">
        <f t="shared" si="27"/>
        <v/>
      </c>
    </row>
    <row r="1657" spans="5:7" x14ac:dyDescent="0.2">
      <c r="E1657" s="93" t="str">
        <f>IF(ISBLANK(A1657),"",VLOOKUP(A1657,'Tabla de equipos'!$B$3:$D$107,3,FALSE))</f>
        <v/>
      </c>
      <c r="G1657" s="135" t="str">
        <f t="shared" si="27"/>
        <v/>
      </c>
    </row>
    <row r="1658" spans="5:7" x14ac:dyDescent="0.2">
      <c r="E1658" s="93" t="str">
        <f>IF(ISBLANK(A1658),"",VLOOKUP(A1658,'Tabla de equipos'!$B$3:$D$107,3,FALSE))</f>
        <v/>
      </c>
      <c r="G1658" s="135" t="str">
        <f t="shared" si="27"/>
        <v/>
      </c>
    </row>
    <row r="1659" spans="5:7" x14ac:dyDescent="0.2">
      <c r="E1659" s="93" t="str">
        <f>IF(ISBLANK(A1659),"",VLOOKUP(A1659,'Tabla de equipos'!$B$3:$D$107,3,FALSE))</f>
        <v/>
      </c>
      <c r="G1659" s="135" t="str">
        <f t="shared" si="27"/>
        <v/>
      </c>
    </row>
    <row r="1660" spans="5:7" x14ac:dyDescent="0.2">
      <c r="E1660" s="93" t="str">
        <f>IF(ISBLANK(A1660),"",VLOOKUP(A1660,'Tabla de equipos'!$B$3:$D$107,3,FALSE))</f>
        <v/>
      </c>
      <c r="G1660" s="135" t="str">
        <f t="shared" si="27"/>
        <v/>
      </c>
    </row>
    <row r="1661" spans="5:7" x14ac:dyDescent="0.2">
      <c r="E1661" s="93" t="str">
        <f>IF(ISBLANK(A1661),"",VLOOKUP(A1661,'Tabla de equipos'!$B$3:$D$107,3,FALSE))</f>
        <v/>
      </c>
      <c r="G1661" s="135" t="str">
        <f t="shared" si="27"/>
        <v/>
      </c>
    </row>
    <row r="1662" spans="5:7" x14ac:dyDescent="0.2">
      <c r="E1662" s="93" t="str">
        <f>IF(ISBLANK(A1662),"",VLOOKUP(A1662,'Tabla de equipos'!$B$3:$D$107,3,FALSE))</f>
        <v/>
      </c>
      <c r="G1662" s="135" t="str">
        <f t="shared" si="27"/>
        <v/>
      </c>
    </row>
    <row r="1663" spans="5:7" x14ac:dyDescent="0.2">
      <c r="E1663" s="93" t="str">
        <f>IF(ISBLANK(A1663),"",VLOOKUP(A1663,'Tabla de equipos'!$B$3:$D$107,3,FALSE))</f>
        <v/>
      </c>
      <c r="G1663" s="135" t="str">
        <f t="shared" si="27"/>
        <v/>
      </c>
    </row>
    <row r="1664" spans="5:7" x14ac:dyDescent="0.2">
      <c r="E1664" s="93" t="str">
        <f>IF(ISBLANK(A1664),"",VLOOKUP(A1664,'Tabla de equipos'!$B$3:$D$107,3,FALSE))</f>
        <v/>
      </c>
      <c r="G1664" s="135" t="str">
        <f t="shared" si="27"/>
        <v/>
      </c>
    </row>
    <row r="1665" spans="5:7" x14ac:dyDescent="0.2">
      <c r="E1665" s="93" t="str">
        <f>IF(ISBLANK(A1665),"",VLOOKUP(A1665,'Tabla de equipos'!$B$3:$D$107,3,FALSE))</f>
        <v/>
      </c>
      <c r="G1665" s="135" t="str">
        <f t="shared" si="27"/>
        <v/>
      </c>
    </row>
    <row r="1666" spans="5:7" x14ac:dyDescent="0.2">
      <c r="E1666" s="93" t="str">
        <f>IF(ISBLANK(A1666),"",VLOOKUP(A1666,'Tabla de equipos'!$B$3:$D$107,3,FALSE))</f>
        <v/>
      </c>
      <c r="G1666" s="135" t="str">
        <f t="shared" si="27"/>
        <v/>
      </c>
    </row>
    <row r="1667" spans="5:7" x14ac:dyDescent="0.2">
      <c r="E1667" s="93" t="str">
        <f>IF(ISBLANK(A1667),"",VLOOKUP(A1667,'Tabla de equipos'!$B$3:$D$107,3,FALSE))</f>
        <v/>
      </c>
      <c r="G1667" s="135" t="str">
        <f t="shared" si="27"/>
        <v/>
      </c>
    </row>
    <row r="1668" spans="5:7" x14ac:dyDescent="0.2">
      <c r="E1668" s="93" t="str">
        <f>IF(ISBLANK(A1668),"",VLOOKUP(A1668,'Tabla de equipos'!$B$3:$D$107,3,FALSE))</f>
        <v/>
      </c>
      <c r="G1668" s="135" t="str">
        <f t="shared" si="27"/>
        <v/>
      </c>
    </row>
    <row r="1669" spans="5:7" x14ac:dyDescent="0.2">
      <c r="E1669" s="93" t="str">
        <f>IF(ISBLANK(A1669),"",VLOOKUP(A1669,'Tabla de equipos'!$B$3:$D$107,3,FALSE))</f>
        <v/>
      </c>
      <c r="G1669" s="135" t="str">
        <f t="shared" si="27"/>
        <v/>
      </c>
    </row>
    <row r="1670" spans="5:7" x14ac:dyDescent="0.2">
      <c r="E1670" s="93" t="str">
        <f>IF(ISBLANK(A1670),"",VLOOKUP(A1670,'Tabla de equipos'!$B$3:$D$107,3,FALSE))</f>
        <v/>
      </c>
      <c r="G1670" s="135" t="str">
        <f t="shared" si="27"/>
        <v/>
      </c>
    </row>
    <row r="1671" spans="5:7" x14ac:dyDescent="0.2">
      <c r="E1671" s="93" t="str">
        <f>IF(ISBLANK(A1671),"",VLOOKUP(A1671,'Tabla de equipos'!$B$3:$D$107,3,FALSE))</f>
        <v/>
      </c>
      <c r="G1671" s="135" t="str">
        <f t="shared" si="27"/>
        <v/>
      </c>
    </row>
    <row r="1672" spans="5:7" x14ac:dyDescent="0.2">
      <c r="E1672" s="93" t="str">
        <f>IF(ISBLANK(A1672),"",VLOOKUP(A1672,'Tabla de equipos'!$B$3:$D$107,3,FALSE))</f>
        <v/>
      </c>
      <c r="G1672" s="135" t="str">
        <f t="shared" si="27"/>
        <v/>
      </c>
    </row>
    <row r="1673" spans="5:7" x14ac:dyDescent="0.2">
      <c r="E1673" s="93" t="str">
        <f>IF(ISBLANK(A1673),"",VLOOKUP(A1673,'Tabla de equipos'!$B$3:$D$107,3,FALSE))</f>
        <v/>
      </c>
      <c r="G1673" s="135" t="str">
        <f t="shared" si="27"/>
        <v/>
      </c>
    </row>
    <row r="1674" spans="5:7" x14ac:dyDescent="0.2">
      <c r="E1674" s="93" t="str">
        <f>IF(ISBLANK(A1674),"",VLOOKUP(A1674,'Tabla de equipos'!$B$3:$D$107,3,FALSE))</f>
        <v/>
      </c>
      <c r="G1674" s="135" t="str">
        <f t="shared" si="27"/>
        <v/>
      </c>
    </row>
    <row r="1675" spans="5:7" x14ac:dyDescent="0.2">
      <c r="E1675" s="93" t="str">
        <f>IF(ISBLANK(A1675),"",VLOOKUP(A1675,'Tabla de equipos'!$B$3:$D$107,3,FALSE))</f>
        <v/>
      </c>
      <c r="G1675" s="135" t="str">
        <f t="shared" si="27"/>
        <v/>
      </c>
    </row>
    <row r="1676" spans="5:7" x14ac:dyDescent="0.2">
      <c r="E1676" s="93" t="str">
        <f>IF(ISBLANK(A1676),"",VLOOKUP(A1676,'Tabla de equipos'!$B$3:$D$107,3,FALSE))</f>
        <v/>
      </c>
      <c r="G1676" s="135" t="str">
        <f t="shared" si="27"/>
        <v/>
      </c>
    </row>
    <row r="1677" spans="5:7" x14ac:dyDescent="0.2">
      <c r="E1677" s="93" t="str">
        <f>IF(ISBLANK(A1677),"",VLOOKUP(A1677,'Tabla de equipos'!$B$3:$D$107,3,FALSE))</f>
        <v/>
      </c>
      <c r="G1677" s="135" t="str">
        <f t="shared" si="27"/>
        <v/>
      </c>
    </row>
    <row r="1678" spans="5:7" x14ac:dyDescent="0.2">
      <c r="E1678" s="93" t="str">
        <f>IF(ISBLANK(A1678),"",VLOOKUP(A1678,'Tabla de equipos'!$B$3:$D$107,3,FALSE))</f>
        <v/>
      </c>
      <c r="G1678" s="135" t="str">
        <f t="shared" si="27"/>
        <v/>
      </c>
    </row>
    <row r="1679" spans="5:7" x14ac:dyDescent="0.2">
      <c r="E1679" s="93" t="str">
        <f>IF(ISBLANK(A1679),"",VLOOKUP(A1679,'Tabla de equipos'!$B$3:$D$107,3,FALSE))</f>
        <v/>
      </c>
      <c r="G1679" s="135" t="str">
        <f t="shared" si="27"/>
        <v/>
      </c>
    </row>
    <row r="1680" spans="5:7" x14ac:dyDescent="0.2">
      <c r="E1680" s="93" t="str">
        <f>IF(ISBLANK(A1680),"",VLOOKUP(A1680,'Tabla de equipos'!$B$3:$D$107,3,FALSE))</f>
        <v/>
      </c>
      <c r="G1680" s="135" t="str">
        <f t="shared" si="27"/>
        <v/>
      </c>
    </row>
    <row r="1681" spans="5:7" x14ac:dyDescent="0.2">
      <c r="E1681" s="93" t="str">
        <f>IF(ISBLANK(A1681),"",VLOOKUP(A1681,'Tabla de equipos'!$B$3:$D$107,3,FALSE))</f>
        <v/>
      </c>
      <c r="G1681" s="135" t="str">
        <f t="shared" si="27"/>
        <v/>
      </c>
    </row>
    <row r="1682" spans="5:7" x14ac:dyDescent="0.2">
      <c r="E1682" s="93" t="str">
        <f>IF(ISBLANK(A1682),"",VLOOKUP(A1682,'Tabla de equipos'!$B$3:$D$107,3,FALSE))</f>
        <v/>
      </c>
      <c r="G1682" s="135" t="str">
        <f t="shared" si="27"/>
        <v/>
      </c>
    </row>
    <row r="1683" spans="5:7" x14ac:dyDescent="0.2">
      <c r="E1683" s="93" t="str">
        <f>IF(ISBLANK(A1683),"",VLOOKUP(A1683,'Tabla de equipos'!$B$3:$D$107,3,FALSE))</f>
        <v/>
      </c>
      <c r="G1683" s="135" t="str">
        <f t="shared" si="27"/>
        <v/>
      </c>
    </row>
    <row r="1684" spans="5:7" x14ac:dyDescent="0.2">
      <c r="E1684" s="93" t="str">
        <f>IF(ISBLANK(A1684),"",VLOOKUP(A1684,'Tabla de equipos'!$B$3:$D$107,3,FALSE))</f>
        <v/>
      </c>
      <c r="G1684" s="135" t="str">
        <f t="shared" si="27"/>
        <v/>
      </c>
    </row>
    <row r="1685" spans="5:7" x14ac:dyDescent="0.2">
      <c r="E1685" s="93" t="str">
        <f>IF(ISBLANK(A1685),"",VLOOKUP(A1685,'Tabla de equipos'!$B$3:$D$107,3,FALSE))</f>
        <v/>
      </c>
      <c r="G1685" s="135" t="str">
        <f t="shared" si="27"/>
        <v/>
      </c>
    </row>
    <row r="1686" spans="5:7" x14ac:dyDescent="0.2">
      <c r="E1686" s="93" t="str">
        <f>IF(ISBLANK(A1686),"",VLOOKUP(A1686,'Tabla de equipos'!$B$3:$D$107,3,FALSE))</f>
        <v/>
      </c>
      <c r="G1686" s="135" t="str">
        <f t="shared" si="27"/>
        <v/>
      </c>
    </row>
    <row r="1687" spans="5:7" x14ac:dyDescent="0.2">
      <c r="E1687" s="93" t="str">
        <f>IF(ISBLANK(A1687),"",VLOOKUP(A1687,'Tabla de equipos'!$B$3:$D$107,3,FALSE))</f>
        <v/>
      </c>
      <c r="G1687" s="135" t="str">
        <f t="shared" si="27"/>
        <v/>
      </c>
    </row>
    <row r="1688" spans="5:7" x14ac:dyDescent="0.2">
      <c r="E1688" s="93" t="str">
        <f>IF(ISBLANK(A1688),"",VLOOKUP(A1688,'Tabla de equipos'!$B$3:$D$107,3,FALSE))</f>
        <v/>
      </c>
      <c r="G1688" s="135" t="str">
        <f t="shared" si="27"/>
        <v/>
      </c>
    </row>
    <row r="1689" spans="5:7" x14ac:dyDescent="0.2">
      <c r="E1689" s="93" t="str">
        <f>IF(ISBLANK(A1689),"",VLOOKUP(A1689,'Tabla de equipos'!$B$3:$D$107,3,FALSE))</f>
        <v/>
      </c>
      <c r="G1689" s="135" t="str">
        <f t="shared" si="27"/>
        <v/>
      </c>
    </row>
    <row r="1690" spans="5:7" x14ac:dyDescent="0.2">
      <c r="E1690" s="93" t="str">
        <f>IF(ISBLANK(A1690),"",VLOOKUP(A1690,'Tabla de equipos'!$B$3:$D$107,3,FALSE))</f>
        <v/>
      </c>
      <c r="G1690" s="135" t="str">
        <f t="shared" si="27"/>
        <v/>
      </c>
    </row>
    <row r="1691" spans="5:7" x14ac:dyDescent="0.2">
      <c r="E1691" s="93" t="str">
        <f>IF(ISBLANK(A1691),"",VLOOKUP(A1691,'Tabla de equipos'!$B$3:$D$107,3,FALSE))</f>
        <v/>
      </c>
      <c r="G1691" s="135" t="str">
        <f t="shared" si="27"/>
        <v/>
      </c>
    </row>
    <row r="1692" spans="5:7" x14ac:dyDescent="0.2">
      <c r="E1692" s="93" t="str">
        <f>IF(ISBLANK(A1692),"",VLOOKUP(A1692,'Tabla de equipos'!$B$3:$D$107,3,FALSE))</f>
        <v/>
      </c>
      <c r="G1692" s="135" t="str">
        <f t="shared" si="27"/>
        <v/>
      </c>
    </row>
    <row r="1693" spans="5:7" x14ac:dyDescent="0.2">
      <c r="E1693" s="93" t="str">
        <f>IF(ISBLANK(A1693),"",VLOOKUP(A1693,'Tabla de equipos'!$B$3:$D$107,3,FALSE))</f>
        <v/>
      </c>
      <c r="G1693" s="135" t="str">
        <f t="shared" si="27"/>
        <v/>
      </c>
    </row>
    <row r="1694" spans="5:7" x14ac:dyDescent="0.2">
      <c r="E1694" s="93" t="str">
        <f>IF(ISBLANK(A1694),"",VLOOKUP(A1694,'Tabla de equipos'!$B$3:$D$107,3,FALSE))</f>
        <v/>
      </c>
      <c r="G1694" s="135" t="str">
        <f t="shared" si="27"/>
        <v/>
      </c>
    </row>
    <row r="1695" spans="5:7" x14ac:dyDescent="0.2">
      <c r="E1695" s="93" t="str">
        <f>IF(ISBLANK(A1695),"",VLOOKUP(A1695,'Tabla de equipos'!$B$3:$D$107,3,FALSE))</f>
        <v/>
      </c>
      <c r="G1695" s="135" t="str">
        <f t="shared" si="27"/>
        <v/>
      </c>
    </row>
    <row r="1696" spans="5:7" x14ac:dyDescent="0.2">
      <c r="E1696" s="93" t="str">
        <f>IF(ISBLANK(A1696),"",VLOOKUP(A1696,'Tabla de equipos'!$B$3:$D$107,3,FALSE))</f>
        <v/>
      </c>
      <c r="G1696" s="135" t="str">
        <f t="shared" si="27"/>
        <v/>
      </c>
    </row>
    <row r="1697" spans="5:7" x14ac:dyDescent="0.2">
      <c r="E1697" s="93" t="str">
        <f>IF(ISBLANK(A1697),"",VLOOKUP(A1697,'Tabla de equipos'!$B$3:$D$107,3,FALSE))</f>
        <v/>
      </c>
      <c r="G1697" s="135" t="str">
        <f t="shared" si="27"/>
        <v/>
      </c>
    </row>
    <row r="1698" spans="5:7" x14ac:dyDescent="0.2">
      <c r="E1698" s="93" t="str">
        <f>IF(ISBLANK(A1698),"",VLOOKUP(A1698,'Tabla de equipos'!$B$3:$D$107,3,FALSE))</f>
        <v/>
      </c>
      <c r="G1698" s="135" t="str">
        <f t="shared" si="27"/>
        <v/>
      </c>
    </row>
    <row r="1699" spans="5:7" x14ac:dyDescent="0.2">
      <c r="E1699" s="93" t="str">
        <f>IF(ISBLANK(A1699),"",VLOOKUP(A1699,'Tabla de equipos'!$B$3:$D$107,3,FALSE))</f>
        <v/>
      </c>
      <c r="G1699" s="135" t="str">
        <f t="shared" si="27"/>
        <v/>
      </c>
    </row>
    <row r="1700" spans="5:7" x14ac:dyDescent="0.2">
      <c r="E1700" s="93" t="str">
        <f>IF(ISBLANK(A1700),"",VLOOKUP(A1700,'Tabla de equipos'!$B$3:$D$107,3,FALSE))</f>
        <v/>
      </c>
      <c r="G1700" s="135" t="str">
        <f t="shared" si="27"/>
        <v/>
      </c>
    </row>
    <row r="1701" spans="5:7" x14ac:dyDescent="0.2">
      <c r="E1701" s="93" t="str">
        <f>IF(ISBLANK(A1701),"",VLOOKUP(A1701,'Tabla de equipos'!$B$3:$D$107,3,FALSE))</f>
        <v/>
      </c>
      <c r="G1701" s="135" t="str">
        <f t="shared" ref="G1701:G1764" si="28">IF(AND(F1701="",A1701=""),"",IF(AND(A1701&lt;&gt;"",F1701=""),"Falta incluir unidades",IF(AND(A1701&lt;&gt;"",F1701&gt;0),"","Falta elegir equipo/soporte")))</f>
        <v/>
      </c>
    </row>
    <row r="1702" spans="5:7" x14ac:dyDescent="0.2">
      <c r="E1702" s="93" t="str">
        <f>IF(ISBLANK(A1702),"",VLOOKUP(A1702,'Tabla de equipos'!$B$3:$D$107,3,FALSE))</f>
        <v/>
      </c>
      <c r="G1702" s="135" t="str">
        <f t="shared" si="28"/>
        <v/>
      </c>
    </row>
    <row r="1703" spans="5:7" x14ac:dyDescent="0.2">
      <c r="E1703" s="93" t="str">
        <f>IF(ISBLANK(A1703),"",VLOOKUP(A1703,'Tabla de equipos'!$B$3:$D$107,3,FALSE))</f>
        <v/>
      </c>
      <c r="G1703" s="135" t="str">
        <f t="shared" si="28"/>
        <v/>
      </c>
    </row>
    <row r="1704" spans="5:7" x14ac:dyDescent="0.2">
      <c r="E1704" s="93" t="str">
        <f>IF(ISBLANK(A1704),"",VLOOKUP(A1704,'Tabla de equipos'!$B$3:$D$107,3,FALSE))</f>
        <v/>
      </c>
      <c r="G1704" s="135" t="str">
        <f t="shared" si="28"/>
        <v/>
      </c>
    </row>
    <row r="1705" spans="5:7" x14ac:dyDescent="0.2">
      <c r="E1705" s="93" t="str">
        <f>IF(ISBLANK(A1705),"",VLOOKUP(A1705,'Tabla de equipos'!$B$3:$D$107,3,FALSE))</f>
        <v/>
      </c>
      <c r="G1705" s="135" t="str">
        <f t="shared" si="28"/>
        <v/>
      </c>
    </row>
    <row r="1706" spans="5:7" x14ac:dyDescent="0.2">
      <c r="E1706" s="93" t="str">
        <f>IF(ISBLANK(A1706),"",VLOOKUP(A1706,'Tabla de equipos'!$B$3:$D$107,3,FALSE))</f>
        <v/>
      </c>
      <c r="G1706" s="135" t="str">
        <f t="shared" si="28"/>
        <v/>
      </c>
    </row>
    <row r="1707" spans="5:7" x14ac:dyDescent="0.2">
      <c r="E1707" s="93" t="str">
        <f>IF(ISBLANK(A1707),"",VLOOKUP(A1707,'Tabla de equipos'!$B$3:$D$107,3,FALSE))</f>
        <v/>
      </c>
      <c r="G1707" s="135" t="str">
        <f t="shared" si="28"/>
        <v/>
      </c>
    </row>
    <row r="1708" spans="5:7" x14ac:dyDescent="0.2">
      <c r="E1708" s="93" t="str">
        <f>IF(ISBLANK(A1708),"",VLOOKUP(A1708,'Tabla de equipos'!$B$3:$D$107,3,FALSE))</f>
        <v/>
      </c>
      <c r="G1708" s="135" t="str">
        <f t="shared" si="28"/>
        <v/>
      </c>
    </row>
    <row r="1709" spans="5:7" x14ac:dyDescent="0.2">
      <c r="E1709" s="93" t="str">
        <f>IF(ISBLANK(A1709),"",VLOOKUP(A1709,'Tabla de equipos'!$B$3:$D$107,3,FALSE))</f>
        <v/>
      </c>
      <c r="G1709" s="135" t="str">
        <f t="shared" si="28"/>
        <v/>
      </c>
    </row>
    <row r="1710" spans="5:7" x14ac:dyDescent="0.2">
      <c r="E1710" s="93" t="str">
        <f>IF(ISBLANK(A1710),"",VLOOKUP(A1710,'Tabla de equipos'!$B$3:$D$107,3,FALSE))</f>
        <v/>
      </c>
      <c r="G1710" s="135" t="str">
        <f t="shared" si="28"/>
        <v/>
      </c>
    </row>
    <row r="1711" spans="5:7" x14ac:dyDescent="0.2">
      <c r="E1711" s="93" t="str">
        <f>IF(ISBLANK(A1711),"",VLOOKUP(A1711,'Tabla de equipos'!$B$3:$D$107,3,FALSE))</f>
        <v/>
      </c>
      <c r="G1711" s="135" t="str">
        <f t="shared" si="28"/>
        <v/>
      </c>
    </row>
    <row r="1712" spans="5:7" x14ac:dyDescent="0.2">
      <c r="E1712" s="93" t="str">
        <f>IF(ISBLANK(A1712),"",VLOOKUP(A1712,'Tabla de equipos'!$B$3:$D$107,3,FALSE))</f>
        <v/>
      </c>
      <c r="G1712" s="135" t="str">
        <f t="shared" si="28"/>
        <v/>
      </c>
    </row>
    <row r="1713" spans="5:7" x14ac:dyDescent="0.2">
      <c r="E1713" s="93" t="str">
        <f>IF(ISBLANK(A1713),"",VLOOKUP(A1713,'Tabla de equipos'!$B$3:$D$107,3,FALSE))</f>
        <v/>
      </c>
      <c r="G1713" s="135" t="str">
        <f t="shared" si="28"/>
        <v/>
      </c>
    </row>
    <row r="1714" spans="5:7" x14ac:dyDescent="0.2">
      <c r="E1714" s="93" t="str">
        <f>IF(ISBLANK(A1714),"",VLOOKUP(A1714,'Tabla de equipos'!$B$3:$D$107,3,FALSE))</f>
        <v/>
      </c>
      <c r="G1714" s="135" t="str">
        <f t="shared" si="28"/>
        <v/>
      </c>
    </row>
    <row r="1715" spans="5:7" x14ac:dyDescent="0.2">
      <c r="E1715" s="93" t="str">
        <f>IF(ISBLANK(A1715),"",VLOOKUP(A1715,'Tabla de equipos'!$B$3:$D$107,3,FALSE))</f>
        <v/>
      </c>
      <c r="G1715" s="135" t="str">
        <f t="shared" si="28"/>
        <v/>
      </c>
    </row>
    <row r="1716" spans="5:7" x14ac:dyDescent="0.2">
      <c r="E1716" s="93" t="str">
        <f>IF(ISBLANK(A1716),"",VLOOKUP(A1716,'Tabla de equipos'!$B$3:$D$107,3,FALSE))</f>
        <v/>
      </c>
      <c r="G1716" s="135" t="str">
        <f t="shared" si="28"/>
        <v/>
      </c>
    </row>
    <row r="1717" spans="5:7" x14ac:dyDescent="0.2">
      <c r="E1717" s="93" t="str">
        <f>IF(ISBLANK(A1717),"",VLOOKUP(A1717,'Tabla de equipos'!$B$3:$D$107,3,FALSE))</f>
        <v/>
      </c>
      <c r="G1717" s="135" t="str">
        <f t="shared" si="28"/>
        <v/>
      </c>
    </row>
    <row r="1718" spans="5:7" x14ac:dyDescent="0.2">
      <c r="E1718" s="93" t="str">
        <f>IF(ISBLANK(A1718),"",VLOOKUP(A1718,'Tabla de equipos'!$B$3:$D$107,3,FALSE))</f>
        <v/>
      </c>
      <c r="G1718" s="135" t="str">
        <f t="shared" si="28"/>
        <v/>
      </c>
    </row>
    <row r="1719" spans="5:7" x14ac:dyDescent="0.2">
      <c r="E1719" s="93" t="str">
        <f>IF(ISBLANK(A1719),"",VLOOKUP(A1719,'Tabla de equipos'!$B$3:$D$107,3,FALSE))</f>
        <v/>
      </c>
      <c r="G1719" s="135" t="str">
        <f t="shared" si="28"/>
        <v/>
      </c>
    </row>
    <row r="1720" spans="5:7" x14ac:dyDescent="0.2">
      <c r="E1720" s="93" t="str">
        <f>IF(ISBLANK(A1720),"",VLOOKUP(A1720,'Tabla de equipos'!$B$3:$D$107,3,FALSE))</f>
        <v/>
      </c>
      <c r="G1720" s="135" t="str">
        <f t="shared" si="28"/>
        <v/>
      </c>
    </row>
    <row r="1721" spans="5:7" x14ac:dyDescent="0.2">
      <c r="E1721" s="93" t="str">
        <f>IF(ISBLANK(A1721),"",VLOOKUP(A1721,'Tabla de equipos'!$B$3:$D$107,3,FALSE))</f>
        <v/>
      </c>
      <c r="G1721" s="135" t="str">
        <f t="shared" si="28"/>
        <v/>
      </c>
    </row>
    <row r="1722" spans="5:7" x14ac:dyDescent="0.2">
      <c r="E1722" s="93" t="str">
        <f>IF(ISBLANK(A1722),"",VLOOKUP(A1722,'Tabla de equipos'!$B$3:$D$107,3,FALSE))</f>
        <v/>
      </c>
      <c r="G1722" s="135" t="str">
        <f t="shared" si="28"/>
        <v/>
      </c>
    </row>
    <row r="1723" spans="5:7" x14ac:dyDescent="0.2">
      <c r="E1723" s="93" t="str">
        <f>IF(ISBLANK(A1723),"",VLOOKUP(A1723,'Tabla de equipos'!$B$3:$D$107,3,FALSE))</f>
        <v/>
      </c>
      <c r="G1723" s="135" t="str">
        <f t="shared" si="28"/>
        <v/>
      </c>
    </row>
    <row r="1724" spans="5:7" x14ac:dyDescent="0.2">
      <c r="E1724" s="93" t="str">
        <f>IF(ISBLANK(A1724),"",VLOOKUP(A1724,'Tabla de equipos'!$B$3:$D$107,3,FALSE))</f>
        <v/>
      </c>
      <c r="G1724" s="135" t="str">
        <f t="shared" si="28"/>
        <v/>
      </c>
    </row>
    <row r="1725" spans="5:7" x14ac:dyDescent="0.2">
      <c r="E1725" s="93" t="str">
        <f>IF(ISBLANK(A1725),"",VLOOKUP(A1725,'Tabla de equipos'!$B$3:$D$107,3,FALSE))</f>
        <v/>
      </c>
      <c r="G1725" s="135" t="str">
        <f t="shared" si="28"/>
        <v/>
      </c>
    </row>
    <row r="1726" spans="5:7" x14ac:dyDescent="0.2">
      <c r="E1726" s="93" t="str">
        <f>IF(ISBLANK(A1726),"",VLOOKUP(A1726,'Tabla de equipos'!$B$3:$D$107,3,FALSE))</f>
        <v/>
      </c>
      <c r="G1726" s="135" t="str">
        <f t="shared" si="28"/>
        <v/>
      </c>
    </row>
    <row r="1727" spans="5:7" x14ac:dyDescent="0.2">
      <c r="E1727" s="93" t="str">
        <f>IF(ISBLANK(A1727),"",VLOOKUP(A1727,'Tabla de equipos'!$B$3:$D$107,3,FALSE))</f>
        <v/>
      </c>
      <c r="G1727" s="135" t="str">
        <f t="shared" si="28"/>
        <v/>
      </c>
    </row>
    <row r="1728" spans="5:7" x14ac:dyDescent="0.2">
      <c r="E1728" s="93" t="str">
        <f>IF(ISBLANK(A1728),"",VLOOKUP(A1728,'Tabla de equipos'!$B$3:$D$107,3,FALSE))</f>
        <v/>
      </c>
      <c r="G1728" s="135" t="str">
        <f t="shared" si="28"/>
        <v/>
      </c>
    </row>
    <row r="1729" spans="5:7" x14ac:dyDescent="0.2">
      <c r="E1729" s="93" t="str">
        <f>IF(ISBLANK(A1729),"",VLOOKUP(A1729,'Tabla de equipos'!$B$3:$D$107,3,FALSE))</f>
        <v/>
      </c>
      <c r="G1729" s="135" t="str">
        <f t="shared" si="28"/>
        <v/>
      </c>
    </row>
    <row r="1730" spans="5:7" x14ac:dyDescent="0.2">
      <c r="E1730" s="93" t="str">
        <f>IF(ISBLANK(A1730),"",VLOOKUP(A1730,'Tabla de equipos'!$B$3:$D$107,3,FALSE))</f>
        <v/>
      </c>
      <c r="G1730" s="135" t="str">
        <f t="shared" si="28"/>
        <v/>
      </c>
    </row>
    <row r="1731" spans="5:7" x14ac:dyDescent="0.2">
      <c r="E1731" s="93" t="str">
        <f>IF(ISBLANK(A1731),"",VLOOKUP(A1731,'Tabla de equipos'!$B$3:$D$107,3,FALSE))</f>
        <v/>
      </c>
      <c r="G1731" s="135" t="str">
        <f t="shared" si="28"/>
        <v/>
      </c>
    </row>
    <row r="1732" spans="5:7" x14ac:dyDescent="0.2">
      <c r="E1732" s="93" t="str">
        <f>IF(ISBLANK(A1732),"",VLOOKUP(A1732,'Tabla de equipos'!$B$3:$D$107,3,FALSE))</f>
        <v/>
      </c>
      <c r="G1732" s="135" t="str">
        <f t="shared" si="28"/>
        <v/>
      </c>
    </row>
    <row r="1733" spans="5:7" x14ac:dyDescent="0.2">
      <c r="E1733" s="93" t="str">
        <f>IF(ISBLANK(A1733),"",VLOOKUP(A1733,'Tabla de equipos'!$B$3:$D$107,3,FALSE))</f>
        <v/>
      </c>
      <c r="G1733" s="135" t="str">
        <f t="shared" si="28"/>
        <v/>
      </c>
    </row>
    <row r="1734" spans="5:7" x14ac:dyDescent="0.2">
      <c r="E1734" s="93" t="str">
        <f>IF(ISBLANK(A1734),"",VLOOKUP(A1734,'Tabla de equipos'!$B$3:$D$107,3,FALSE))</f>
        <v/>
      </c>
      <c r="G1734" s="135" t="str">
        <f t="shared" si="28"/>
        <v/>
      </c>
    </row>
    <row r="1735" spans="5:7" x14ac:dyDescent="0.2">
      <c r="E1735" s="93" t="str">
        <f>IF(ISBLANK(A1735),"",VLOOKUP(A1735,'Tabla de equipos'!$B$3:$D$107,3,FALSE))</f>
        <v/>
      </c>
      <c r="G1735" s="135" t="str">
        <f t="shared" si="28"/>
        <v/>
      </c>
    </row>
    <row r="1736" spans="5:7" x14ac:dyDescent="0.2">
      <c r="E1736" s="93" t="str">
        <f>IF(ISBLANK(A1736),"",VLOOKUP(A1736,'Tabla de equipos'!$B$3:$D$107,3,FALSE))</f>
        <v/>
      </c>
      <c r="G1736" s="135" t="str">
        <f t="shared" si="28"/>
        <v/>
      </c>
    </row>
    <row r="1737" spans="5:7" x14ac:dyDescent="0.2">
      <c r="E1737" s="93" t="str">
        <f>IF(ISBLANK(A1737),"",VLOOKUP(A1737,'Tabla de equipos'!$B$3:$D$107,3,FALSE))</f>
        <v/>
      </c>
      <c r="G1737" s="135" t="str">
        <f t="shared" si="28"/>
        <v/>
      </c>
    </row>
    <row r="1738" spans="5:7" x14ac:dyDescent="0.2">
      <c r="E1738" s="93" t="str">
        <f>IF(ISBLANK(A1738),"",VLOOKUP(A1738,'Tabla de equipos'!$B$3:$D$107,3,FALSE))</f>
        <v/>
      </c>
      <c r="G1738" s="135" t="str">
        <f t="shared" si="28"/>
        <v/>
      </c>
    </row>
    <row r="1739" spans="5:7" x14ac:dyDescent="0.2">
      <c r="E1739" s="93" t="str">
        <f>IF(ISBLANK(A1739),"",VLOOKUP(A1739,'Tabla de equipos'!$B$3:$D$107,3,FALSE))</f>
        <v/>
      </c>
      <c r="G1739" s="135" t="str">
        <f t="shared" si="28"/>
        <v/>
      </c>
    </row>
    <row r="1740" spans="5:7" x14ac:dyDescent="0.2">
      <c r="E1740" s="93" t="str">
        <f>IF(ISBLANK(A1740),"",VLOOKUP(A1740,'Tabla de equipos'!$B$3:$D$107,3,FALSE))</f>
        <v/>
      </c>
      <c r="G1740" s="135" t="str">
        <f t="shared" si="28"/>
        <v/>
      </c>
    </row>
    <row r="1741" spans="5:7" x14ac:dyDescent="0.2">
      <c r="E1741" s="93" t="str">
        <f>IF(ISBLANK(A1741),"",VLOOKUP(A1741,'Tabla de equipos'!$B$3:$D$107,3,FALSE))</f>
        <v/>
      </c>
      <c r="G1741" s="135" t="str">
        <f t="shared" si="28"/>
        <v/>
      </c>
    </row>
    <row r="1742" spans="5:7" x14ac:dyDescent="0.2">
      <c r="E1742" s="93" t="str">
        <f>IF(ISBLANK(A1742),"",VLOOKUP(A1742,'Tabla de equipos'!$B$3:$D$107,3,FALSE))</f>
        <v/>
      </c>
      <c r="G1742" s="135" t="str">
        <f t="shared" si="28"/>
        <v/>
      </c>
    </row>
    <row r="1743" spans="5:7" x14ac:dyDescent="0.2">
      <c r="E1743" s="93" t="str">
        <f>IF(ISBLANK(A1743),"",VLOOKUP(A1743,'Tabla de equipos'!$B$3:$D$107,3,FALSE))</f>
        <v/>
      </c>
      <c r="G1743" s="135" t="str">
        <f t="shared" si="28"/>
        <v/>
      </c>
    </row>
    <row r="1744" spans="5:7" x14ac:dyDescent="0.2">
      <c r="E1744" s="93" t="str">
        <f>IF(ISBLANK(A1744),"",VLOOKUP(A1744,'Tabla de equipos'!$B$3:$D$107,3,FALSE))</f>
        <v/>
      </c>
      <c r="G1744" s="135" t="str">
        <f t="shared" si="28"/>
        <v/>
      </c>
    </row>
    <row r="1745" spans="5:7" x14ac:dyDescent="0.2">
      <c r="E1745" s="93" t="str">
        <f>IF(ISBLANK(A1745),"",VLOOKUP(A1745,'Tabla de equipos'!$B$3:$D$107,3,FALSE))</f>
        <v/>
      </c>
      <c r="G1745" s="135" t="str">
        <f t="shared" si="28"/>
        <v/>
      </c>
    </row>
    <row r="1746" spans="5:7" x14ac:dyDescent="0.2">
      <c r="E1746" s="93" t="str">
        <f>IF(ISBLANK(A1746),"",VLOOKUP(A1746,'Tabla de equipos'!$B$3:$D$107,3,FALSE))</f>
        <v/>
      </c>
      <c r="G1746" s="135" t="str">
        <f t="shared" si="28"/>
        <v/>
      </c>
    </row>
    <row r="1747" spans="5:7" x14ac:dyDescent="0.2">
      <c r="E1747" s="93" t="str">
        <f>IF(ISBLANK(A1747),"",VLOOKUP(A1747,'Tabla de equipos'!$B$3:$D$107,3,FALSE))</f>
        <v/>
      </c>
      <c r="G1747" s="135" t="str">
        <f t="shared" si="28"/>
        <v/>
      </c>
    </row>
    <row r="1748" spans="5:7" x14ac:dyDescent="0.2">
      <c r="E1748" s="93" t="str">
        <f>IF(ISBLANK(A1748),"",VLOOKUP(A1748,'Tabla de equipos'!$B$3:$D$107,3,FALSE))</f>
        <v/>
      </c>
      <c r="G1748" s="135" t="str">
        <f t="shared" si="28"/>
        <v/>
      </c>
    </row>
    <row r="1749" spans="5:7" x14ac:dyDescent="0.2">
      <c r="E1749" s="93" t="str">
        <f>IF(ISBLANK(A1749),"",VLOOKUP(A1749,'Tabla de equipos'!$B$3:$D$107,3,FALSE))</f>
        <v/>
      </c>
      <c r="G1749" s="135" t="str">
        <f t="shared" si="28"/>
        <v/>
      </c>
    </row>
    <row r="1750" spans="5:7" x14ac:dyDescent="0.2">
      <c r="E1750" s="93" t="str">
        <f>IF(ISBLANK(A1750),"",VLOOKUP(A1750,'Tabla de equipos'!$B$3:$D$107,3,FALSE))</f>
        <v/>
      </c>
      <c r="G1750" s="135" t="str">
        <f t="shared" si="28"/>
        <v/>
      </c>
    </row>
    <row r="1751" spans="5:7" x14ac:dyDescent="0.2">
      <c r="E1751" s="93" t="str">
        <f>IF(ISBLANK(A1751),"",VLOOKUP(A1751,'Tabla de equipos'!$B$3:$D$107,3,FALSE))</f>
        <v/>
      </c>
      <c r="G1751" s="135" t="str">
        <f t="shared" si="28"/>
        <v/>
      </c>
    </row>
    <row r="1752" spans="5:7" x14ac:dyDescent="0.2">
      <c r="E1752" s="93" t="str">
        <f>IF(ISBLANK(A1752),"",VLOOKUP(A1752,'Tabla de equipos'!$B$3:$D$107,3,FALSE))</f>
        <v/>
      </c>
      <c r="G1752" s="135" t="str">
        <f t="shared" si="28"/>
        <v/>
      </c>
    </row>
    <row r="1753" spans="5:7" x14ac:dyDescent="0.2">
      <c r="E1753" s="93" t="str">
        <f>IF(ISBLANK(A1753),"",VLOOKUP(A1753,'Tabla de equipos'!$B$3:$D$107,3,FALSE))</f>
        <v/>
      </c>
      <c r="G1753" s="135" t="str">
        <f t="shared" si="28"/>
        <v/>
      </c>
    </row>
    <row r="1754" spans="5:7" x14ac:dyDescent="0.2">
      <c r="E1754" s="93" t="str">
        <f>IF(ISBLANK(A1754),"",VLOOKUP(A1754,'Tabla de equipos'!$B$3:$D$107,3,FALSE))</f>
        <v/>
      </c>
      <c r="G1754" s="135" t="str">
        <f t="shared" si="28"/>
        <v/>
      </c>
    </row>
    <row r="1755" spans="5:7" x14ac:dyDescent="0.2">
      <c r="E1755" s="93" t="str">
        <f>IF(ISBLANK(A1755),"",VLOOKUP(A1755,'Tabla de equipos'!$B$3:$D$107,3,FALSE))</f>
        <v/>
      </c>
      <c r="G1755" s="135" t="str">
        <f t="shared" si="28"/>
        <v/>
      </c>
    </row>
    <row r="1756" spans="5:7" x14ac:dyDescent="0.2">
      <c r="E1756" s="93" t="str">
        <f>IF(ISBLANK(A1756),"",VLOOKUP(A1756,'Tabla de equipos'!$B$3:$D$107,3,FALSE))</f>
        <v/>
      </c>
      <c r="G1756" s="135" t="str">
        <f t="shared" si="28"/>
        <v/>
      </c>
    </row>
    <row r="1757" spans="5:7" x14ac:dyDescent="0.2">
      <c r="E1757" s="93" t="str">
        <f>IF(ISBLANK(A1757),"",VLOOKUP(A1757,'Tabla de equipos'!$B$3:$D$107,3,FALSE))</f>
        <v/>
      </c>
      <c r="G1757" s="135" t="str">
        <f t="shared" si="28"/>
        <v/>
      </c>
    </row>
    <row r="1758" spans="5:7" x14ac:dyDescent="0.2">
      <c r="E1758" s="93" t="str">
        <f>IF(ISBLANK(A1758),"",VLOOKUP(A1758,'Tabla de equipos'!$B$3:$D$107,3,FALSE))</f>
        <v/>
      </c>
      <c r="G1758" s="135" t="str">
        <f t="shared" si="28"/>
        <v/>
      </c>
    </row>
    <row r="1759" spans="5:7" x14ac:dyDescent="0.2">
      <c r="E1759" s="93" t="str">
        <f>IF(ISBLANK(A1759),"",VLOOKUP(A1759,'Tabla de equipos'!$B$3:$D$107,3,FALSE))</f>
        <v/>
      </c>
      <c r="G1759" s="135" t="str">
        <f t="shared" si="28"/>
        <v/>
      </c>
    </row>
    <row r="1760" spans="5:7" x14ac:dyDescent="0.2">
      <c r="E1760" s="93" t="str">
        <f>IF(ISBLANK(A1760),"",VLOOKUP(A1760,'Tabla de equipos'!$B$3:$D$107,3,FALSE))</f>
        <v/>
      </c>
      <c r="G1760" s="135" t="str">
        <f t="shared" si="28"/>
        <v/>
      </c>
    </row>
    <row r="1761" spans="5:7" x14ac:dyDescent="0.2">
      <c r="E1761" s="93" t="str">
        <f>IF(ISBLANK(A1761),"",VLOOKUP(A1761,'Tabla de equipos'!$B$3:$D$107,3,FALSE))</f>
        <v/>
      </c>
      <c r="G1761" s="135" t="str">
        <f t="shared" si="28"/>
        <v/>
      </c>
    </row>
    <row r="1762" spans="5:7" x14ac:dyDescent="0.2">
      <c r="E1762" s="93" t="str">
        <f>IF(ISBLANK(A1762),"",VLOOKUP(A1762,'Tabla de equipos'!$B$3:$D$107,3,FALSE))</f>
        <v/>
      </c>
      <c r="G1762" s="135" t="str">
        <f t="shared" si="28"/>
        <v/>
      </c>
    </row>
    <row r="1763" spans="5:7" x14ac:dyDescent="0.2">
      <c r="E1763" s="93" t="str">
        <f>IF(ISBLANK(A1763),"",VLOOKUP(A1763,'Tabla de equipos'!$B$3:$D$107,3,FALSE))</f>
        <v/>
      </c>
      <c r="G1763" s="135" t="str">
        <f t="shared" si="28"/>
        <v/>
      </c>
    </row>
    <row r="1764" spans="5:7" x14ac:dyDescent="0.2">
      <c r="E1764" s="93" t="str">
        <f>IF(ISBLANK(A1764),"",VLOOKUP(A1764,'Tabla de equipos'!$B$3:$D$107,3,FALSE))</f>
        <v/>
      </c>
      <c r="G1764" s="135" t="str">
        <f t="shared" si="28"/>
        <v/>
      </c>
    </row>
    <row r="1765" spans="5:7" x14ac:dyDescent="0.2">
      <c r="E1765" s="93" t="str">
        <f>IF(ISBLANK(A1765),"",VLOOKUP(A1765,'Tabla de equipos'!$B$3:$D$107,3,FALSE))</f>
        <v/>
      </c>
      <c r="G1765" s="135" t="str">
        <f t="shared" ref="G1765:G1828" si="29">IF(AND(F1765="",A1765=""),"",IF(AND(A1765&lt;&gt;"",F1765=""),"Falta incluir unidades",IF(AND(A1765&lt;&gt;"",F1765&gt;0),"","Falta elegir equipo/soporte")))</f>
        <v/>
      </c>
    </row>
    <row r="1766" spans="5:7" x14ac:dyDescent="0.2">
      <c r="E1766" s="93" t="str">
        <f>IF(ISBLANK(A1766),"",VLOOKUP(A1766,'Tabla de equipos'!$B$3:$D$107,3,FALSE))</f>
        <v/>
      </c>
      <c r="G1766" s="135" t="str">
        <f t="shared" si="29"/>
        <v/>
      </c>
    </row>
    <row r="1767" spans="5:7" x14ac:dyDescent="0.2">
      <c r="E1767" s="93" t="str">
        <f>IF(ISBLANK(A1767),"",VLOOKUP(A1767,'Tabla de equipos'!$B$3:$D$107,3,FALSE))</f>
        <v/>
      </c>
      <c r="G1767" s="135" t="str">
        <f t="shared" si="29"/>
        <v/>
      </c>
    </row>
    <row r="1768" spans="5:7" x14ac:dyDescent="0.2">
      <c r="E1768" s="93" t="str">
        <f>IF(ISBLANK(A1768),"",VLOOKUP(A1768,'Tabla de equipos'!$B$3:$D$107,3,FALSE))</f>
        <v/>
      </c>
      <c r="G1768" s="135" t="str">
        <f t="shared" si="29"/>
        <v/>
      </c>
    </row>
    <row r="1769" spans="5:7" x14ac:dyDescent="0.2">
      <c r="E1769" s="93" t="str">
        <f>IF(ISBLANK(A1769),"",VLOOKUP(A1769,'Tabla de equipos'!$B$3:$D$107,3,FALSE))</f>
        <v/>
      </c>
      <c r="G1769" s="135" t="str">
        <f t="shared" si="29"/>
        <v/>
      </c>
    </row>
    <row r="1770" spans="5:7" x14ac:dyDescent="0.2">
      <c r="E1770" s="93" t="str">
        <f>IF(ISBLANK(A1770),"",VLOOKUP(A1770,'Tabla de equipos'!$B$3:$D$107,3,FALSE))</f>
        <v/>
      </c>
      <c r="G1770" s="135" t="str">
        <f t="shared" si="29"/>
        <v/>
      </c>
    </row>
    <row r="1771" spans="5:7" x14ac:dyDescent="0.2">
      <c r="E1771" s="93" t="str">
        <f>IF(ISBLANK(A1771),"",VLOOKUP(A1771,'Tabla de equipos'!$B$3:$D$107,3,FALSE))</f>
        <v/>
      </c>
      <c r="G1771" s="135" t="str">
        <f t="shared" si="29"/>
        <v/>
      </c>
    </row>
    <row r="1772" spans="5:7" x14ac:dyDescent="0.2">
      <c r="E1772" s="93" t="str">
        <f>IF(ISBLANK(A1772),"",VLOOKUP(A1772,'Tabla de equipos'!$B$3:$D$107,3,FALSE))</f>
        <v/>
      </c>
      <c r="G1772" s="135" t="str">
        <f t="shared" si="29"/>
        <v/>
      </c>
    </row>
    <row r="1773" spans="5:7" x14ac:dyDescent="0.2">
      <c r="E1773" s="93" t="str">
        <f>IF(ISBLANK(A1773),"",VLOOKUP(A1773,'Tabla de equipos'!$B$3:$D$107,3,FALSE))</f>
        <v/>
      </c>
      <c r="G1773" s="135" t="str">
        <f t="shared" si="29"/>
        <v/>
      </c>
    </row>
    <row r="1774" spans="5:7" x14ac:dyDescent="0.2">
      <c r="E1774" s="93" t="str">
        <f>IF(ISBLANK(A1774),"",VLOOKUP(A1774,'Tabla de equipos'!$B$3:$D$107,3,FALSE))</f>
        <v/>
      </c>
      <c r="G1774" s="135" t="str">
        <f t="shared" si="29"/>
        <v/>
      </c>
    </row>
    <row r="1775" spans="5:7" x14ac:dyDescent="0.2">
      <c r="E1775" s="93" t="str">
        <f>IF(ISBLANK(A1775),"",VLOOKUP(A1775,'Tabla de equipos'!$B$3:$D$107,3,FALSE))</f>
        <v/>
      </c>
      <c r="G1775" s="135" t="str">
        <f t="shared" si="29"/>
        <v/>
      </c>
    </row>
    <row r="1776" spans="5:7" x14ac:dyDescent="0.2">
      <c r="E1776" s="93" t="str">
        <f>IF(ISBLANK(A1776),"",VLOOKUP(A1776,'Tabla de equipos'!$B$3:$D$107,3,FALSE))</f>
        <v/>
      </c>
      <c r="G1776" s="135" t="str">
        <f t="shared" si="29"/>
        <v/>
      </c>
    </row>
    <row r="1777" spans="5:7" x14ac:dyDescent="0.2">
      <c r="E1777" s="93" t="str">
        <f>IF(ISBLANK(A1777),"",VLOOKUP(A1777,'Tabla de equipos'!$B$3:$D$107,3,FALSE))</f>
        <v/>
      </c>
      <c r="G1777" s="135" t="str">
        <f t="shared" si="29"/>
        <v/>
      </c>
    </row>
    <row r="1778" spans="5:7" x14ac:dyDescent="0.2">
      <c r="E1778" s="93" t="str">
        <f>IF(ISBLANK(A1778),"",VLOOKUP(A1778,'Tabla de equipos'!$B$3:$D$107,3,FALSE))</f>
        <v/>
      </c>
      <c r="G1778" s="135" t="str">
        <f t="shared" si="29"/>
        <v/>
      </c>
    </row>
    <row r="1779" spans="5:7" x14ac:dyDescent="0.2">
      <c r="E1779" s="93" t="str">
        <f>IF(ISBLANK(A1779),"",VLOOKUP(A1779,'Tabla de equipos'!$B$3:$D$107,3,FALSE))</f>
        <v/>
      </c>
      <c r="G1779" s="135" t="str">
        <f t="shared" si="29"/>
        <v/>
      </c>
    </row>
    <row r="1780" spans="5:7" x14ac:dyDescent="0.2">
      <c r="E1780" s="93" t="str">
        <f>IF(ISBLANK(A1780),"",VLOOKUP(A1780,'Tabla de equipos'!$B$3:$D$107,3,FALSE))</f>
        <v/>
      </c>
      <c r="G1780" s="135" t="str">
        <f t="shared" si="29"/>
        <v/>
      </c>
    </row>
    <row r="1781" spans="5:7" x14ac:dyDescent="0.2">
      <c r="E1781" s="93" t="str">
        <f>IF(ISBLANK(A1781),"",VLOOKUP(A1781,'Tabla de equipos'!$B$3:$D$107,3,FALSE))</f>
        <v/>
      </c>
      <c r="G1781" s="135" t="str">
        <f t="shared" si="29"/>
        <v/>
      </c>
    </row>
    <row r="1782" spans="5:7" x14ac:dyDescent="0.2">
      <c r="E1782" s="93" t="str">
        <f>IF(ISBLANK(A1782),"",VLOOKUP(A1782,'Tabla de equipos'!$B$3:$D$107,3,FALSE))</f>
        <v/>
      </c>
      <c r="G1782" s="135" t="str">
        <f t="shared" si="29"/>
        <v/>
      </c>
    </row>
    <row r="1783" spans="5:7" x14ac:dyDescent="0.2">
      <c r="E1783" s="93" t="str">
        <f>IF(ISBLANK(A1783),"",VLOOKUP(A1783,'Tabla de equipos'!$B$3:$D$107,3,FALSE))</f>
        <v/>
      </c>
      <c r="G1783" s="135" t="str">
        <f t="shared" si="29"/>
        <v/>
      </c>
    </row>
    <row r="1784" spans="5:7" x14ac:dyDescent="0.2">
      <c r="E1784" s="93" t="str">
        <f>IF(ISBLANK(A1784),"",VLOOKUP(A1784,'Tabla de equipos'!$B$3:$D$107,3,FALSE))</f>
        <v/>
      </c>
      <c r="G1784" s="135" t="str">
        <f t="shared" si="29"/>
        <v/>
      </c>
    </row>
    <row r="1785" spans="5:7" x14ac:dyDescent="0.2">
      <c r="E1785" s="93" t="str">
        <f>IF(ISBLANK(A1785),"",VLOOKUP(A1785,'Tabla de equipos'!$B$3:$D$107,3,FALSE))</f>
        <v/>
      </c>
      <c r="G1785" s="135" t="str">
        <f t="shared" si="29"/>
        <v/>
      </c>
    </row>
    <row r="1786" spans="5:7" x14ac:dyDescent="0.2">
      <c r="E1786" s="93" t="str">
        <f>IF(ISBLANK(A1786),"",VLOOKUP(A1786,'Tabla de equipos'!$B$3:$D$107,3,FALSE))</f>
        <v/>
      </c>
      <c r="G1786" s="135" t="str">
        <f t="shared" si="29"/>
        <v/>
      </c>
    </row>
    <row r="1787" spans="5:7" x14ac:dyDescent="0.2">
      <c r="E1787" s="93" t="str">
        <f>IF(ISBLANK(A1787),"",VLOOKUP(A1787,'Tabla de equipos'!$B$3:$D$107,3,FALSE))</f>
        <v/>
      </c>
      <c r="G1787" s="135" t="str">
        <f t="shared" si="29"/>
        <v/>
      </c>
    </row>
    <row r="1788" spans="5:7" x14ac:dyDescent="0.2">
      <c r="E1788" s="93" t="str">
        <f>IF(ISBLANK(A1788),"",VLOOKUP(A1788,'Tabla de equipos'!$B$3:$D$107,3,FALSE))</f>
        <v/>
      </c>
      <c r="G1788" s="135" t="str">
        <f t="shared" si="29"/>
        <v/>
      </c>
    </row>
    <row r="1789" spans="5:7" x14ac:dyDescent="0.2">
      <c r="E1789" s="93" t="str">
        <f>IF(ISBLANK(A1789),"",VLOOKUP(A1789,'Tabla de equipos'!$B$3:$D$107,3,FALSE))</f>
        <v/>
      </c>
      <c r="G1789" s="135" t="str">
        <f t="shared" si="29"/>
        <v/>
      </c>
    </row>
    <row r="1790" spans="5:7" x14ac:dyDescent="0.2">
      <c r="E1790" s="93" t="str">
        <f>IF(ISBLANK(A1790),"",VLOOKUP(A1790,'Tabla de equipos'!$B$3:$D$107,3,FALSE))</f>
        <v/>
      </c>
      <c r="G1790" s="135" t="str">
        <f t="shared" si="29"/>
        <v/>
      </c>
    </row>
    <row r="1791" spans="5:7" x14ac:dyDescent="0.2">
      <c r="E1791" s="93" t="str">
        <f>IF(ISBLANK(A1791),"",VLOOKUP(A1791,'Tabla de equipos'!$B$3:$D$107,3,FALSE))</f>
        <v/>
      </c>
      <c r="G1791" s="135" t="str">
        <f t="shared" si="29"/>
        <v/>
      </c>
    </row>
    <row r="1792" spans="5:7" x14ac:dyDescent="0.2">
      <c r="E1792" s="93" t="str">
        <f>IF(ISBLANK(A1792),"",VLOOKUP(A1792,'Tabla de equipos'!$B$3:$D$107,3,FALSE))</f>
        <v/>
      </c>
      <c r="G1792" s="135" t="str">
        <f t="shared" si="29"/>
        <v/>
      </c>
    </row>
    <row r="1793" spans="5:7" x14ac:dyDescent="0.2">
      <c r="E1793" s="93" t="str">
        <f>IF(ISBLANK(A1793),"",VLOOKUP(A1793,'Tabla de equipos'!$B$3:$D$107,3,FALSE))</f>
        <v/>
      </c>
      <c r="G1793" s="135" t="str">
        <f t="shared" si="29"/>
        <v/>
      </c>
    </row>
    <row r="1794" spans="5:7" x14ac:dyDescent="0.2">
      <c r="E1794" s="93" t="str">
        <f>IF(ISBLANK(A1794),"",VLOOKUP(A1794,'Tabla de equipos'!$B$3:$D$107,3,FALSE))</f>
        <v/>
      </c>
      <c r="G1794" s="135" t="str">
        <f t="shared" si="29"/>
        <v/>
      </c>
    </row>
    <row r="1795" spans="5:7" x14ac:dyDescent="0.2">
      <c r="E1795" s="93" t="str">
        <f>IF(ISBLANK(A1795),"",VLOOKUP(A1795,'Tabla de equipos'!$B$3:$D$107,3,FALSE))</f>
        <v/>
      </c>
      <c r="G1795" s="135" t="str">
        <f t="shared" si="29"/>
        <v/>
      </c>
    </row>
    <row r="1796" spans="5:7" x14ac:dyDescent="0.2">
      <c r="E1796" s="93" t="str">
        <f>IF(ISBLANK(A1796),"",VLOOKUP(A1796,'Tabla de equipos'!$B$3:$D$107,3,FALSE))</f>
        <v/>
      </c>
      <c r="G1796" s="135" t="str">
        <f t="shared" si="29"/>
        <v/>
      </c>
    </row>
    <row r="1797" spans="5:7" x14ac:dyDescent="0.2">
      <c r="E1797" s="93" t="str">
        <f>IF(ISBLANK(A1797),"",VLOOKUP(A1797,'Tabla de equipos'!$B$3:$D$107,3,FALSE))</f>
        <v/>
      </c>
      <c r="G1797" s="135" t="str">
        <f t="shared" si="29"/>
        <v/>
      </c>
    </row>
    <row r="1798" spans="5:7" x14ac:dyDescent="0.2">
      <c r="E1798" s="93" t="str">
        <f>IF(ISBLANK(A1798),"",VLOOKUP(A1798,'Tabla de equipos'!$B$3:$D$107,3,FALSE))</f>
        <v/>
      </c>
      <c r="G1798" s="135" t="str">
        <f t="shared" si="29"/>
        <v/>
      </c>
    </row>
    <row r="1799" spans="5:7" x14ac:dyDescent="0.2">
      <c r="E1799" s="93" t="str">
        <f>IF(ISBLANK(A1799),"",VLOOKUP(A1799,'Tabla de equipos'!$B$3:$D$107,3,FALSE))</f>
        <v/>
      </c>
      <c r="G1799" s="135" t="str">
        <f t="shared" si="29"/>
        <v/>
      </c>
    </row>
    <row r="1800" spans="5:7" x14ac:dyDescent="0.2">
      <c r="E1800" s="93" t="str">
        <f>IF(ISBLANK(A1800),"",VLOOKUP(A1800,'Tabla de equipos'!$B$3:$D$107,3,FALSE))</f>
        <v/>
      </c>
      <c r="G1800" s="135" t="str">
        <f t="shared" si="29"/>
        <v/>
      </c>
    </row>
    <row r="1801" spans="5:7" x14ac:dyDescent="0.2">
      <c r="E1801" s="93" t="str">
        <f>IF(ISBLANK(A1801),"",VLOOKUP(A1801,'Tabla de equipos'!$B$3:$D$107,3,FALSE))</f>
        <v/>
      </c>
      <c r="G1801" s="135" t="str">
        <f t="shared" si="29"/>
        <v/>
      </c>
    </row>
    <row r="1802" spans="5:7" x14ac:dyDescent="0.2">
      <c r="E1802" s="93" t="str">
        <f>IF(ISBLANK(A1802),"",VLOOKUP(A1802,'Tabla de equipos'!$B$3:$D$107,3,FALSE))</f>
        <v/>
      </c>
      <c r="G1802" s="135" t="str">
        <f t="shared" si="29"/>
        <v/>
      </c>
    </row>
    <row r="1803" spans="5:7" x14ac:dyDescent="0.2">
      <c r="E1803" s="93" t="str">
        <f>IF(ISBLANK(A1803),"",VLOOKUP(A1803,'Tabla de equipos'!$B$3:$D$107,3,FALSE))</f>
        <v/>
      </c>
      <c r="G1803" s="135" t="str">
        <f t="shared" si="29"/>
        <v/>
      </c>
    </row>
    <row r="1804" spans="5:7" x14ac:dyDescent="0.2">
      <c r="E1804" s="93" t="str">
        <f>IF(ISBLANK(A1804),"",VLOOKUP(A1804,'Tabla de equipos'!$B$3:$D$107,3,FALSE))</f>
        <v/>
      </c>
      <c r="G1804" s="135" t="str">
        <f t="shared" si="29"/>
        <v/>
      </c>
    </row>
    <row r="1805" spans="5:7" x14ac:dyDescent="0.2">
      <c r="E1805" s="93" t="str">
        <f>IF(ISBLANK(A1805),"",VLOOKUP(A1805,'Tabla de equipos'!$B$3:$D$107,3,FALSE))</f>
        <v/>
      </c>
      <c r="G1805" s="135" t="str">
        <f t="shared" si="29"/>
        <v/>
      </c>
    </row>
    <row r="1806" spans="5:7" x14ac:dyDescent="0.2">
      <c r="E1806" s="93" t="str">
        <f>IF(ISBLANK(A1806),"",VLOOKUP(A1806,'Tabla de equipos'!$B$3:$D$107,3,FALSE))</f>
        <v/>
      </c>
      <c r="G1806" s="135" t="str">
        <f t="shared" si="29"/>
        <v/>
      </c>
    </row>
    <row r="1807" spans="5:7" x14ac:dyDescent="0.2">
      <c r="E1807" s="93" t="str">
        <f>IF(ISBLANK(A1807),"",VLOOKUP(A1807,'Tabla de equipos'!$B$3:$D$107,3,FALSE))</f>
        <v/>
      </c>
      <c r="G1807" s="135" t="str">
        <f t="shared" si="29"/>
        <v/>
      </c>
    </row>
    <row r="1808" spans="5:7" x14ac:dyDescent="0.2">
      <c r="E1808" s="93" t="str">
        <f>IF(ISBLANK(A1808),"",VLOOKUP(A1808,'Tabla de equipos'!$B$3:$D$107,3,FALSE))</f>
        <v/>
      </c>
      <c r="G1808" s="135" t="str">
        <f t="shared" si="29"/>
        <v/>
      </c>
    </row>
    <row r="1809" spans="5:7" x14ac:dyDescent="0.2">
      <c r="E1809" s="93" t="str">
        <f>IF(ISBLANK(A1809),"",VLOOKUP(A1809,'Tabla de equipos'!$B$3:$D$107,3,FALSE))</f>
        <v/>
      </c>
      <c r="G1809" s="135" t="str">
        <f t="shared" si="29"/>
        <v/>
      </c>
    </row>
    <row r="1810" spans="5:7" x14ac:dyDescent="0.2">
      <c r="E1810" s="93" t="str">
        <f>IF(ISBLANK(A1810),"",VLOOKUP(A1810,'Tabla de equipos'!$B$3:$D$107,3,FALSE))</f>
        <v/>
      </c>
      <c r="G1810" s="135" t="str">
        <f t="shared" si="29"/>
        <v/>
      </c>
    </row>
    <row r="1811" spans="5:7" x14ac:dyDescent="0.2">
      <c r="E1811" s="93" t="str">
        <f>IF(ISBLANK(A1811),"",VLOOKUP(A1811,'Tabla de equipos'!$B$3:$D$107,3,FALSE))</f>
        <v/>
      </c>
      <c r="G1811" s="135" t="str">
        <f t="shared" si="29"/>
        <v/>
      </c>
    </row>
    <row r="1812" spans="5:7" x14ac:dyDescent="0.2">
      <c r="E1812" s="93" t="str">
        <f>IF(ISBLANK(A1812),"",VLOOKUP(A1812,'Tabla de equipos'!$B$3:$D$107,3,FALSE))</f>
        <v/>
      </c>
      <c r="G1812" s="135" t="str">
        <f t="shared" si="29"/>
        <v/>
      </c>
    </row>
    <row r="1813" spans="5:7" x14ac:dyDescent="0.2">
      <c r="E1813" s="93" t="str">
        <f>IF(ISBLANK(A1813),"",VLOOKUP(A1813,'Tabla de equipos'!$B$3:$D$107,3,FALSE))</f>
        <v/>
      </c>
      <c r="G1813" s="135" t="str">
        <f t="shared" si="29"/>
        <v/>
      </c>
    </row>
    <row r="1814" spans="5:7" x14ac:dyDescent="0.2">
      <c r="E1814" s="93" t="str">
        <f>IF(ISBLANK(A1814),"",VLOOKUP(A1814,'Tabla de equipos'!$B$3:$D$107,3,FALSE))</f>
        <v/>
      </c>
      <c r="G1814" s="135" t="str">
        <f t="shared" si="29"/>
        <v/>
      </c>
    </row>
    <row r="1815" spans="5:7" x14ac:dyDescent="0.2">
      <c r="E1815" s="93" t="str">
        <f>IF(ISBLANK(A1815),"",VLOOKUP(A1815,'Tabla de equipos'!$B$3:$D$107,3,FALSE))</f>
        <v/>
      </c>
      <c r="G1815" s="135" t="str">
        <f t="shared" si="29"/>
        <v/>
      </c>
    </row>
    <row r="1816" spans="5:7" x14ac:dyDescent="0.2">
      <c r="E1816" s="93" t="str">
        <f>IF(ISBLANK(A1816),"",VLOOKUP(A1816,'Tabla de equipos'!$B$3:$D$107,3,FALSE))</f>
        <v/>
      </c>
      <c r="G1816" s="135" t="str">
        <f t="shared" si="29"/>
        <v/>
      </c>
    </row>
    <row r="1817" spans="5:7" x14ac:dyDescent="0.2">
      <c r="E1817" s="93" t="str">
        <f>IF(ISBLANK(A1817),"",VLOOKUP(A1817,'Tabla de equipos'!$B$3:$D$107,3,FALSE))</f>
        <v/>
      </c>
      <c r="G1817" s="135" t="str">
        <f t="shared" si="29"/>
        <v/>
      </c>
    </row>
    <row r="1818" spans="5:7" x14ac:dyDescent="0.2">
      <c r="E1818" s="93" t="str">
        <f>IF(ISBLANK(A1818),"",VLOOKUP(A1818,'Tabla de equipos'!$B$3:$D$107,3,FALSE))</f>
        <v/>
      </c>
      <c r="G1818" s="135" t="str">
        <f t="shared" si="29"/>
        <v/>
      </c>
    </row>
    <row r="1819" spans="5:7" x14ac:dyDescent="0.2">
      <c r="E1819" s="93" t="str">
        <f>IF(ISBLANK(A1819),"",VLOOKUP(A1819,'Tabla de equipos'!$B$3:$D$107,3,FALSE))</f>
        <v/>
      </c>
      <c r="G1819" s="135" t="str">
        <f t="shared" si="29"/>
        <v/>
      </c>
    </row>
    <row r="1820" spans="5:7" x14ac:dyDescent="0.2">
      <c r="E1820" s="93" t="str">
        <f>IF(ISBLANK(A1820),"",VLOOKUP(A1820,'Tabla de equipos'!$B$3:$D$107,3,FALSE))</f>
        <v/>
      </c>
      <c r="G1820" s="135" t="str">
        <f t="shared" si="29"/>
        <v/>
      </c>
    </row>
    <row r="1821" spans="5:7" x14ac:dyDescent="0.2">
      <c r="E1821" s="93" t="str">
        <f>IF(ISBLANK(A1821),"",VLOOKUP(A1821,'Tabla de equipos'!$B$3:$D$107,3,FALSE))</f>
        <v/>
      </c>
      <c r="G1821" s="135" t="str">
        <f t="shared" si="29"/>
        <v/>
      </c>
    </row>
    <row r="1822" spans="5:7" x14ac:dyDescent="0.2">
      <c r="E1822" s="93" t="str">
        <f>IF(ISBLANK(A1822),"",VLOOKUP(A1822,'Tabla de equipos'!$B$3:$D$107,3,FALSE))</f>
        <v/>
      </c>
      <c r="G1822" s="135" t="str">
        <f t="shared" si="29"/>
        <v/>
      </c>
    </row>
    <row r="1823" spans="5:7" x14ac:dyDescent="0.2">
      <c r="E1823" s="93" t="str">
        <f>IF(ISBLANK(A1823),"",VLOOKUP(A1823,'Tabla de equipos'!$B$3:$D$107,3,FALSE))</f>
        <v/>
      </c>
      <c r="G1823" s="135" t="str">
        <f t="shared" si="29"/>
        <v/>
      </c>
    </row>
    <row r="1824" spans="5:7" x14ac:dyDescent="0.2">
      <c r="E1824" s="93" t="str">
        <f>IF(ISBLANK(A1824),"",VLOOKUP(A1824,'Tabla de equipos'!$B$3:$D$107,3,FALSE))</f>
        <v/>
      </c>
      <c r="G1824" s="135" t="str">
        <f t="shared" si="29"/>
        <v/>
      </c>
    </row>
    <row r="1825" spans="5:7" x14ac:dyDescent="0.2">
      <c r="E1825" s="93" t="str">
        <f>IF(ISBLANK(A1825),"",VLOOKUP(A1825,'Tabla de equipos'!$B$3:$D$107,3,FALSE))</f>
        <v/>
      </c>
      <c r="G1825" s="135" t="str">
        <f t="shared" si="29"/>
        <v/>
      </c>
    </row>
    <row r="1826" spans="5:7" x14ac:dyDescent="0.2">
      <c r="E1826" s="93" t="str">
        <f>IF(ISBLANK(A1826),"",VLOOKUP(A1826,'Tabla de equipos'!$B$3:$D$107,3,FALSE))</f>
        <v/>
      </c>
      <c r="G1826" s="135" t="str">
        <f t="shared" si="29"/>
        <v/>
      </c>
    </row>
    <row r="1827" spans="5:7" x14ac:dyDescent="0.2">
      <c r="E1827" s="93" t="str">
        <f>IF(ISBLANK(A1827),"",VLOOKUP(A1827,'Tabla de equipos'!$B$3:$D$107,3,FALSE))</f>
        <v/>
      </c>
      <c r="G1827" s="135" t="str">
        <f t="shared" si="29"/>
        <v/>
      </c>
    </row>
    <row r="1828" spans="5:7" x14ac:dyDescent="0.2">
      <c r="E1828" s="93" t="str">
        <f>IF(ISBLANK(A1828),"",VLOOKUP(A1828,'Tabla de equipos'!$B$3:$D$107,3,FALSE))</f>
        <v/>
      </c>
      <c r="G1828" s="135" t="str">
        <f t="shared" si="29"/>
        <v/>
      </c>
    </row>
    <row r="1829" spans="5:7" x14ac:dyDescent="0.2">
      <c r="E1829" s="93" t="str">
        <f>IF(ISBLANK(A1829),"",VLOOKUP(A1829,'Tabla de equipos'!$B$3:$D$107,3,FALSE))</f>
        <v/>
      </c>
      <c r="G1829" s="135" t="str">
        <f t="shared" ref="G1829:G1892" si="30">IF(AND(F1829="",A1829=""),"",IF(AND(A1829&lt;&gt;"",F1829=""),"Falta incluir unidades",IF(AND(A1829&lt;&gt;"",F1829&gt;0),"","Falta elegir equipo/soporte")))</f>
        <v/>
      </c>
    </row>
    <row r="1830" spans="5:7" x14ac:dyDescent="0.2">
      <c r="E1830" s="93" t="str">
        <f>IF(ISBLANK(A1830),"",VLOOKUP(A1830,'Tabla de equipos'!$B$3:$D$107,3,FALSE))</f>
        <v/>
      </c>
      <c r="G1830" s="135" t="str">
        <f t="shared" si="30"/>
        <v/>
      </c>
    </row>
    <row r="1831" spans="5:7" x14ac:dyDescent="0.2">
      <c r="E1831" s="93" t="str">
        <f>IF(ISBLANK(A1831),"",VLOOKUP(A1831,'Tabla de equipos'!$B$3:$D$107,3,FALSE))</f>
        <v/>
      </c>
      <c r="G1831" s="135" t="str">
        <f t="shared" si="30"/>
        <v/>
      </c>
    </row>
    <row r="1832" spans="5:7" x14ac:dyDescent="0.2">
      <c r="E1832" s="93" t="str">
        <f>IF(ISBLANK(A1832),"",VLOOKUP(A1832,'Tabla de equipos'!$B$3:$D$107,3,FALSE))</f>
        <v/>
      </c>
      <c r="G1832" s="135" t="str">
        <f t="shared" si="30"/>
        <v/>
      </c>
    </row>
    <row r="1833" spans="5:7" x14ac:dyDescent="0.2">
      <c r="E1833" s="93" t="str">
        <f>IF(ISBLANK(A1833),"",VLOOKUP(A1833,'Tabla de equipos'!$B$3:$D$107,3,FALSE))</f>
        <v/>
      </c>
      <c r="G1833" s="135" t="str">
        <f t="shared" si="30"/>
        <v/>
      </c>
    </row>
    <row r="1834" spans="5:7" x14ac:dyDescent="0.2">
      <c r="E1834" s="93" t="str">
        <f>IF(ISBLANK(A1834),"",VLOOKUP(A1834,'Tabla de equipos'!$B$3:$D$107,3,FALSE))</f>
        <v/>
      </c>
      <c r="G1834" s="135" t="str">
        <f t="shared" si="30"/>
        <v/>
      </c>
    </row>
    <row r="1835" spans="5:7" x14ac:dyDescent="0.2">
      <c r="E1835" s="93" t="str">
        <f>IF(ISBLANK(A1835),"",VLOOKUP(A1835,'Tabla de equipos'!$B$3:$D$107,3,FALSE))</f>
        <v/>
      </c>
      <c r="G1835" s="135" t="str">
        <f t="shared" si="30"/>
        <v/>
      </c>
    </row>
    <row r="1836" spans="5:7" x14ac:dyDescent="0.2">
      <c r="E1836" s="93" t="str">
        <f>IF(ISBLANK(A1836),"",VLOOKUP(A1836,'Tabla de equipos'!$B$3:$D$107,3,FALSE))</f>
        <v/>
      </c>
      <c r="G1836" s="135" t="str">
        <f t="shared" si="30"/>
        <v/>
      </c>
    </row>
    <row r="1837" spans="5:7" x14ac:dyDescent="0.2">
      <c r="E1837" s="93" t="str">
        <f>IF(ISBLANK(A1837),"",VLOOKUP(A1837,'Tabla de equipos'!$B$3:$D$107,3,FALSE))</f>
        <v/>
      </c>
      <c r="G1837" s="135" t="str">
        <f t="shared" si="30"/>
        <v/>
      </c>
    </row>
    <row r="1838" spans="5:7" x14ac:dyDescent="0.2">
      <c r="E1838" s="93" t="str">
        <f>IF(ISBLANK(A1838),"",VLOOKUP(A1838,'Tabla de equipos'!$B$3:$D$107,3,FALSE))</f>
        <v/>
      </c>
      <c r="G1838" s="135" t="str">
        <f t="shared" si="30"/>
        <v/>
      </c>
    </row>
    <row r="1839" spans="5:7" x14ac:dyDescent="0.2">
      <c r="E1839" s="93" t="str">
        <f>IF(ISBLANK(A1839),"",VLOOKUP(A1839,'Tabla de equipos'!$B$3:$D$107,3,FALSE))</f>
        <v/>
      </c>
      <c r="G1839" s="135" t="str">
        <f t="shared" si="30"/>
        <v/>
      </c>
    </row>
    <row r="1840" spans="5:7" x14ac:dyDescent="0.2">
      <c r="E1840" s="93" t="str">
        <f>IF(ISBLANK(A1840),"",VLOOKUP(A1840,'Tabla de equipos'!$B$3:$D$107,3,FALSE))</f>
        <v/>
      </c>
      <c r="G1840" s="135" t="str">
        <f t="shared" si="30"/>
        <v/>
      </c>
    </row>
    <row r="1841" spans="5:7" x14ac:dyDescent="0.2">
      <c r="E1841" s="93" t="str">
        <f>IF(ISBLANK(A1841),"",VLOOKUP(A1841,'Tabla de equipos'!$B$3:$D$107,3,FALSE))</f>
        <v/>
      </c>
      <c r="G1841" s="135" t="str">
        <f t="shared" si="30"/>
        <v/>
      </c>
    </row>
    <row r="1842" spans="5:7" x14ac:dyDescent="0.2">
      <c r="E1842" s="93" t="str">
        <f>IF(ISBLANK(A1842),"",VLOOKUP(A1842,'Tabla de equipos'!$B$3:$D$107,3,FALSE))</f>
        <v/>
      </c>
      <c r="G1842" s="135" t="str">
        <f t="shared" si="30"/>
        <v/>
      </c>
    </row>
    <row r="1843" spans="5:7" x14ac:dyDescent="0.2">
      <c r="E1843" s="93" t="str">
        <f>IF(ISBLANK(A1843),"",VLOOKUP(A1843,'Tabla de equipos'!$B$3:$D$107,3,FALSE))</f>
        <v/>
      </c>
      <c r="G1843" s="135" t="str">
        <f t="shared" si="30"/>
        <v/>
      </c>
    </row>
    <row r="1844" spans="5:7" x14ac:dyDescent="0.2">
      <c r="E1844" s="93" t="str">
        <f>IF(ISBLANK(A1844),"",VLOOKUP(A1844,'Tabla de equipos'!$B$3:$D$107,3,FALSE))</f>
        <v/>
      </c>
      <c r="G1844" s="135" t="str">
        <f t="shared" si="30"/>
        <v/>
      </c>
    </row>
    <row r="1845" spans="5:7" x14ac:dyDescent="0.2">
      <c r="E1845" s="93" t="str">
        <f>IF(ISBLANK(A1845),"",VLOOKUP(A1845,'Tabla de equipos'!$B$3:$D$107,3,FALSE))</f>
        <v/>
      </c>
      <c r="G1845" s="135" t="str">
        <f t="shared" si="30"/>
        <v/>
      </c>
    </row>
    <row r="1846" spans="5:7" x14ac:dyDescent="0.2">
      <c r="E1846" s="93" t="str">
        <f>IF(ISBLANK(A1846),"",VLOOKUP(A1846,'Tabla de equipos'!$B$3:$D$107,3,FALSE))</f>
        <v/>
      </c>
      <c r="G1846" s="135" t="str">
        <f t="shared" si="30"/>
        <v/>
      </c>
    </row>
    <row r="1847" spans="5:7" x14ac:dyDescent="0.2">
      <c r="E1847" s="93" t="str">
        <f>IF(ISBLANK(A1847),"",VLOOKUP(A1847,'Tabla de equipos'!$B$3:$D$107,3,FALSE))</f>
        <v/>
      </c>
      <c r="G1847" s="135" t="str">
        <f t="shared" si="30"/>
        <v/>
      </c>
    </row>
    <row r="1848" spans="5:7" x14ac:dyDescent="0.2">
      <c r="E1848" s="93" t="str">
        <f>IF(ISBLANK(A1848),"",VLOOKUP(A1848,'Tabla de equipos'!$B$3:$D$107,3,FALSE))</f>
        <v/>
      </c>
      <c r="G1848" s="135" t="str">
        <f t="shared" si="30"/>
        <v/>
      </c>
    </row>
    <row r="1849" spans="5:7" x14ac:dyDescent="0.2">
      <c r="E1849" s="93" t="str">
        <f>IF(ISBLANK(A1849),"",VLOOKUP(A1849,'Tabla de equipos'!$B$3:$D$107,3,FALSE))</f>
        <v/>
      </c>
      <c r="G1849" s="135" t="str">
        <f t="shared" si="30"/>
        <v/>
      </c>
    </row>
    <row r="1850" spans="5:7" x14ac:dyDescent="0.2">
      <c r="E1850" s="93" t="str">
        <f>IF(ISBLANK(A1850),"",VLOOKUP(A1850,'Tabla de equipos'!$B$3:$D$107,3,FALSE))</f>
        <v/>
      </c>
      <c r="G1850" s="135" t="str">
        <f t="shared" si="30"/>
        <v/>
      </c>
    </row>
    <row r="1851" spans="5:7" x14ac:dyDescent="0.2">
      <c r="E1851" s="93" t="str">
        <f>IF(ISBLANK(A1851),"",VLOOKUP(A1851,'Tabla de equipos'!$B$3:$D$107,3,FALSE))</f>
        <v/>
      </c>
      <c r="G1851" s="135" t="str">
        <f t="shared" si="30"/>
        <v/>
      </c>
    </row>
    <row r="1852" spans="5:7" x14ac:dyDescent="0.2">
      <c r="E1852" s="93" t="str">
        <f>IF(ISBLANK(A1852),"",VLOOKUP(A1852,'Tabla de equipos'!$B$3:$D$107,3,FALSE))</f>
        <v/>
      </c>
      <c r="G1852" s="135" t="str">
        <f t="shared" si="30"/>
        <v/>
      </c>
    </row>
    <row r="1853" spans="5:7" x14ac:dyDescent="0.2">
      <c r="E1853" s="93" t="str">
        <f>IF(ISBLANK(A1853),"",VLOOKUP(A1853,'Tabla de equipos'!$B$3:$D$107,3,FALSE))</f>
        <v/>
      </c>
      <c r="G1853" s="135" t="str">
        <f t="shared" si="30"/>
        <v/>
      </c>
    </row>
    <row r="1854" spans="5:7" x14ac:dyDescent="0.2">
      <c r="E1854" s="93" t="str">
        <f>IF(ISBLANK(A1854),"",VLOOKUP(A1854,'Tabla de equipos'!$B$3:$D$107,3,FALSE))</f>
        <v/>
      </c>
      <c r="G1854" s="135" t="str">
        <f t="shared" si="30"/>
        <v/>
      </c>
    </row>
    <row r="1855" spans="5:7" x14ac:dyDescent="0.2">
      <c r="E1855" s="93" t="str">
        <f>IF(ISBLANK(A1855),"",VLOOKUP(A1855,'Tabla de equipos'!$B$3:$D$107,3,FALSE))</f>
        <v/>
      </c>
      <c r="G1855" s="135" t="str">
        <f t="shared" si="30"/>
        <v/>
      </c>
    </row>
    <row r="1856" spans="5:7" x14ac:dyDescent="0.2">
      <c r="E1856" s="93" t="str">
        <f>IF(ISBLANK(A1856),"",VLOOKUP(A1856,'Tabla de equipos'!$B$3:$D$107,3,FALSE))</f>
        <v/>
      </c>
      <c r="G1856" s="135" t="str">
        <f t="shared" si="30"/>
        <v/>
      </c>
    </row>
    <row r="1857" spans="5:7" x14ac:dyDescent="0.2">
      <c r="E1857" s="93" t="str">
        <f>IF(ISBLANK(A1857),"",VLOOKUP(A1857,'Tabla de equipos'!$B$3:$D$107,3,FALSE))</f>
        <v/>
      </c>
      <c r="G1857" s="135" t="str">
        <f t="shared" si="30"/>
        <v/>
      </c>
    </row>
    <row r="1858" spans="5:7" x14ac:dyDescent="0.2">
      <c r="E1858" s="93" t="str">
        <f>IF(ISBLANK(A1858),"",VLOOKUP(A1858,'Tabla de equipos'!$B$3:$D$107,3,FALSE))</f>
        <v/>
      </c>
      <c r="G1858" s="135" t="str">
        <f t="shared" si="30"/>
        <v/>
      </c>
    </row>
    <row r="1859" spans="5:7" x14ac:dyDescent="0.2">
      <c r="E1859" s="93" t="str">
        <f>IF(ISBLANK(A1859),"",VLOOKUP(A1859,'Tabla de equipos'!$B$3:$D$107,3,FALSE))</f>
        <v/>
      </c>
      <c r="G1859" s="135" t="str">
        <f t="shared" si="30"/>
        <v/>
      </c>
    </row>
    <row r="1860" spans="5:7" x14ac:dyDescent="0.2">
      <c r="E1860" s="93" t="str">
        <f>IF(ISBLANK(A1860),"",VLOOKUP(A1860,'Tabla de equipos'!$B$3:$D$107,3,FALSE))</f>
        <v/>
      </c>
      <c r="G1860" s="135" t="str">
        <f t="shared" si="30"/>
        <v/>
      </c>
    </row>
    <row r="1861" spans="5:7" x14ac:dyDescent="0.2">
      <c r="E1861" s="93" t="str">
        <f>IF(ISBLANK(A1861),"",VLOOKUP(A1861,'Tabla de equipos'!$B$3:$D$107,3,FALSE))</f>
        <v/>
      </c>
      <c r="G1861" s="135" t="str">
        <f t="shared" si="30"/>
        <v/>
      </c>
    </row>
    <row r="1862" spans="5:7" x14ac:dyDescent="0.2">
      <c r="E1862" s="93" t="str">
        <f>IF(ISBLANK(A1862),"",VLOOKUP(A1862,'Tabla de equipos'!$B$3:$D$107,3,FALSE))</f>
        <v/>
      </c>
      <c r="G1862" s="135" t="str">
        <f t="shared" si="30"/>
        <v/>
      </c>
    </row>
    <row r="1863" spans="5:7" x14ac:dyDescent="0.2">
      <c r="E1863" s="93" t="str">
        <f>IF(ISBLANK(A1863),"",VLOOKUP(A1863,'Tabla de equipos'!$B$3:$D$107,3,FALSE))</f>
        <v/>
      </c>
      <c r="G1863" s="135" t="str">
        <f t="shared" si="30"/>
        <v/>
      </c>
    </row>
    <row r="1864" spans="5:7" x14ac:dyDescent="0.2">
      <c r="E1864" s="93" t="str">
        <f>IF(ISBLANK(A1864),"",VLOOKUP(A1864,'Tabla de equipos'!$B$3:$D$107,3,FALSE))</f>
        <v/>
      </c>
      <c r="G1864" s="135" t="str">
        <f t="shared" si="30"/>
        <v/>
      </c>
    </row>
    <row r="1865" spans="5:7" x14ac:dyDescent="0.2">
      <c r="E1865" s="93" t="str">
        <f>IF(ISBLANK(A1865),"",VLOOKUP(A1865,'Tabla de equipos'!$B$3:$D$107,3,FALSE))</f>
        <v/>
      </c>
      <c r="G1865" s="135" t="str">
        <f t="shared" si="30"/>
        <v/>
      </c>
    </row>
    <row r="1866" spans="5:7" x14ac:dyDescent="0.2">
      <c r="E1866" s="93" t="str">
        <f>IF(ISBLANK(A1866),"",VLOOKUP(A1866,'Tabla de equipos'!$B$3:$D$107,3,FALSE))</f>
        <v/>
      </c>
      <c r="G1866" s="135" t="str">
        <f t="shared" si="30"/>
        <v/>
      </c>
    </row>
    <row r="1867" spans="5:7" x14ac:dyDescent="0.2">
      <c r="E1867" s="93" t="str">
        <f>IF(ISBLANK(A1867),"",VLOOKUP(A1867,'Tabla de equipos'!$B$3:$D$107,3,FALSE))</f>
        <v/>
      </c>
      <c r="G1867" s="135" t="str">
        <f t="shared" si="30"/>
        <v/>
      </c>
    </row>
    <row r="1868" spans="5:7" x14ac:dyDescent="0.2">
      <c r="E1868" s="93" t="str">
        <f>IF(ISBLANK(A1868),"",VLOOKUP(A1868,'Tabla de equipos'!$B$3:$D$107,3,FALSE))</f>
        <v/>
      </c>
      <c r="G1868" s="135" t="str">
        <f t="shared" si="30"/>
        <v/>
      </c>
    </row>
    <row r="1869" spans="5:7" x14ac:dyDescent="0.2">
      <c r="E1869" s="93" t="str">
        <f>IF(ISBLANK(A1869),"",VLOOKUP(A1869,'Tabla de equipos'!$B$3:$D$107,3,FALSE))</f>
        <v/>
      </c>
      <c r="G1869" s="135" t="str">
        <f t="shared" si="30"/>
        <v/>
      </c>
    </row>
    <row r="1870" spans="5:7" x14ac:dyDescent="0.2">
      <c r="E1870" s="93" t="str">
        <f>IF(ISBLANK(A1870),"",VLOOKUP(A1870,'Tabla de equipos'!$B$3:$D$107,3,FALSE))</f>
        <v/>
      </c>
      <c r="G1870" s="135" t="str">
        <f t="shared" si="30"/>
        <v/>
      </c>
    </row>
    <row r="1871" spans="5:7" x14ac:dyDescent="0.2">
      <c r="E1871" s="93" t="str">
        <f>IF(ISBLANK(A1871),"",VLOOKUP(A1871,'Tabla de equipos'!$B$3:$D$107,3,FALSE))</f>
        <v/>
      </c>
      <c r="G1871" s="135" t="str">
        <f t="shared" si="30"/>
        <v/>
      </c>
    </row>
    <row r="1872" spans="5:7" x14ac:dyDescent="0.2">
      <c r="E1872" s="93" t="str">
        <f>IF(ISBLANK(A1872),"",VLOOKUP(A1872,'Tabla de equipos'!$B$3:$D$107,3,FALSE))</f>
        <v/>
      </c>
      <c r="G1872" s="135" t="str">
        <f t="shared" si="30"/>
        <v/>
      </c>
    </row>
    <row r="1873" spans="5:7" x14ac:dyDescent="0.2">
      <c r="E1873" s="93" t="str">
        <f>IF(ISBLANK(A1873),"",VLOOKUP(A1873,'Tabla de equipos'!$B$3:$D$107,3,FALSE))</f>
        <v/>
      </c>
      <c r="G1873" s="135" t="str">
        <f t="shared" si="30"/>
        <v/>
      </c>
    </row>
    <row r="1874" spans="5:7" x14ac:dyDescent="0.2">
      <c r="E1874" s="93" t="str">
        <f>IF(ISBLANK(A1874),"",VLOOKUP(A1874,'Tabla de equipos'!$B$3:$D$107,3,FALSE))</f>
        <v/>
      </c>
      <c r="G1874" s="135" t="str">
        <f t="shared" si="30"/>
        <v/>
      </c>
    </row>
    <row r="1875" spans="5:7" x14ac:dyDescent="0.2">
      <c r="E1875" s="93" t="str">
        <f>IF(ISBLANK(A1875),"",VLOOKUP(A1875,'Tabla de equipos'!$B$3:$D$107,3,FALSE))</f>
        <v/>
      </c>
      <c r="G1875" s="135" t="str">
        <f t="shared" si="30"/>
        <v/>
      </c>
    </row>
    <row r="1876" spans="5:7" x14ac:dyDescent="0.2">
      <c r="E1876" s="93" t="str">
        <f>IF(ISBLANK(A1876),"",VLOOKUP(A1876,'Tabla de equipos'!$B$3:$D$107,3,FALSE))</f>
        <v/>
      </c>
      <c r="G1876" s="135" t="str">
        <f t="shared" si="30"/>
        <v/>
      </c>
    </row>
    <row r="1877" spans="5:7" x14ac:dyDescent="0.2">
      <c r="E1877" s="93" t="str">
        <f>IF(ISBLANK(A1877),"",VLOOKUP(A1877,'Tabla de equipos'!$B$3:$D$107,3,FALSE))</f>
        <v/>
      </c>
      <c r="G1877" s="135" t="str">
        <f t="shared" si="30"/>
        <v/>
      </c>
    </row>
    <row r="1878" spans="5:7" x14ac:dyDescent="0.2">
      <c r="E1878" s="93" t="str">
        <f>IF(ISBLANK(A1878),"",VLOOKUP(A1878,'Tabla de equipos'!$B$3:$D$107,3,FALSE))</f>
        <v/>
      </c>
      <c r="G1878" s="135" t="str">
        <f t="shared" si="30"/>
        <v/>
      </c>
    </row>
    <row r="1879" spans="5:7" x14ac:dyDescent="0.2">
      <c r="E1879" s="93" t="str">
        <f>IF(ISBLANK(A1879),"",VLOOKUP(A1879,'Tabla de equipos'!$B$3:$D$107,3,FALSE))</f>
        <v/>
      </c>
      <c r="G1879" s="135" t="str">
        <f t="shared" si="30"/>
        <v/>
      </c>
    </row>
    <row r="1880" spans="5:7" x14ac:dyDescent="0.2">
      <c r="E1880" s="93" t="str">
        <f>IF(ISBLANK(A1880),"",VLOOKUP(A1880,'Tabla de equipos'!$B$3:$D$107,3,FALSE))</f>
        <v/>
      </c>
      <c r="G1880" s="135" t="str">
        <f t="shared" si="30"/>
        <v/>
      </c>
    </row>
    <row r="1881" spans="5:7" x14ac:dyDescent="0.2">
      <c r="E1881" s="93" t="str">
        <f>IF(ISBLANK(A1881),"",VLOOKUP(A1881,'Tabla de equipos'!$B$3:$D$107,3,FALSE))</f>
        <v/>
      </c>
      <c r="G1881" s="135" t="str">
        <f t="shared" si="30"/>
        <v/>
      </c>
    </row>
    <row r="1882" spans="5:7" x14ac:dyDescent="0.2">
      <c r="E1882" s="93" t="str">
        <f>IF(ISBLANK(A1882),"",VLOOKUP(A1882,'Tabla de equipos'!$B$3:$D$107,3,FALSE))</f>
        <v/>
      </c>
      <c r="G1882" s="135" t="str">
        <f t="shared" si="30"/>
        <v/>
      </c>
    </row>
    <row r="1883" spans="5:7" x14ac:dyDescent="0.2">
      <c r="E1883" s="93" t="str">
        <f>IF(ISBLANK(A1883),"",VLOOKUP(A1883,'Tabla de equipos'!$B$3:$D$107,3,FALSE))</f>
        <v/>
      </c>
      <c r="G1883" s="135" t="str">
        <f t="shared" si="30"/>
        <v/>
      </c>
    </row>
    <row r="1884" spans="5:7" x14ac:dyDescent="0.2">
      <c r="E1884" s="93" t="str">
        <f>IF(ISBLANK(A1884),"",VLOOKUP(A1884,'Tabla de equipos'!$B$3:$D$107,3,FALSE))</f>
        <v/>
      </c>
      <c r="G1884" s="135" t="str">
        <f t="shared" si="30"/>
        <v/>
      </c>
    </row>
    <row r="1885" spans="5:7" x14ac:dyDescent="0.2">
      <c r="E1885" s="93" t="str">
        <f>IF(ISBLANK(A1885),"",VLOOKUP(A1885,'Tabla de equipos'!$B$3:$D$107,3,FALSE))</f>
        <v/>
      </c>
      <c r="G1885" s="135" t="str">
        <f t="shared" si="30"/>
        <v/>
      </c>
    </row>
    <row r="1886" spans="5:7" x14ac:dyDescent="0.2">
      <c r="E1886" s="93" t="str">
        <f>IF(ISBLANK(A1886),"",VLOOKUP(A1886,'Tabla de equipos'!$B$3:$D$107,3,FALSE))</f>
        <v/>
      </c>
      <c r="G1886" s="135" t="str">
        <f t="shared" si="30"/>
        <v/>
      </c>
    </row>
    <row r="1887" spans="5:7" x14ac:dyDescent="0.2">
      <c r="E1887" s="93" t="str">
        <f>IF(ISBLANK(A1887),"",VLOOKUP(A1887,'Tabla de equipos'!$B$3:$D$107,3,FALSE))</f>
        <v/>
      </c>
      <c r="G1887" s="135" t="str">
        <f t="shared" si="30"/>
        <v/>
      </c>
    </row>
    <row r="1888" spans="5:7" x14ac:dyDescent="0.2">
      <c r="E1888" s="93" t="str">
        <f>IF(ISBLANK(A1888),"",VLOOKUP(A1888,'Tabla de equipos'!$B$3:$D$107,3,FALSE))</f>
        <v/>
      </c>
      <c r="G1888" s="135" t="str">
        <f t="shared" si="30"/>
        <v/>
      </c>
    </row>
    <row r="1889" spans="5:7" x14ac:dyDescent="0.2">
      <c r="E1889" s="93" t="str">
        <f>IF(ISBLANK(A1889),"",VLOOKUP(A1889,'Tabla de equipos'!$B$3:$D$107,3,FALSE))</f>
        <v/>
      </c>
      <c r="G1889" s="135" t="str">
        <f t="shared" si="30"/>
        <v/>
      </c>
    </row>
    <row r="1890" spans="5:7" x14ac:dyDescent="0.2">
      <c r="E1890" s="93" t="str">
        <f>IF(ISBLANK(A1890),"",VLOOKUP(A1890,'Tabla de equipos'!$B$3:$D$107,3,FALSE))</f>
        <v/>
      </c>
      <c r="G1890" s="135" t="str">
        <f t="shared" si="30"/>
        <v/>
      </c>
    </row>
    <row r="1891" spans="5:7" x14ac:dyDescent="0.2">
      <c r="E1891" s="93" t="str">
        <f>IF(ISBLANK(A1891),"",VLOOKUP(A1891,'Tabla de equipos'!$B$3:$D$107,3,FALSE))</f>
        <v/>
      </c>
      <c r="G1891" s="135" t="str">
        <f t="shared" si="30"/>
        <v/>
      </c>
    </row>
    <row r="1892" spans="5:7" x14ac:dyDescent="0.2">
      <c r="E1892" s="93" t="str">
        <f>IF(ISBLANK(A1892),"",VLOOKUP(A1892,'Tabla de equipos'!$B$3:$D$107,3,FALSE))</f>
        <v/>
      </c>
      <c r="G1892" s="135" t="str">
        <f t="shared" si="30"/>
        <v/>
      </c>
    </row>
    <row r="1893" spans="5:7" x14ac:dyDescent="0.2">
      <c r="E1893" s="93" t="str">
        <f>IF(ISBLANK(A1893),"",VLOOKUP(A1893,'Tabla de equipos'!$B$3:$D$107,3,FALSE))</f>
        <v/>
      </c>
      <c r="G1893" s="135" t="str">
        <f t="shared" ref="G1893:G1956" si="31">IF(AND(F1893="",A1893=""),"",IF(AND(A1893&lt;&gt;"",F1893=""),"Falta incluir unidades",IF(AND(A1893&lt;&gt;"",F1893&gt;0),"","Falta elegir equipo/soporte")))</f>
        <v/>
      </c>
    </row>
    <row r="1894" spans="5:7" x14ac:dyDescent="0.2">
      <c r="E1894" s="93" t="str">
        <f>IF(ISBLANK(A1894),"",VLOOKUP(A1894,'Tabla de equipos'!$B$3:$D$107,3,FALSE))</f>
        <v/>
      </c>
      <c r="G1894" s="135" t="str">
        <f t="shared" si="31"/>
        <v/>
      </c>
    </row>
    <row r="1895" spans="5:7" x14ac:dyDescent="0.2">
      <c r="E1895" s="93" t="str">
        <f>IF(ISBLANK(A1895),"",VLOOKUP(A1895,'Tabla de equipos'!$B$3:$D$107,3,FALSE))</f>
        <v/>
      </c>
      <c r="G1895" s="135" t="str">
        <f t="shared" si="31"/>
        <v/>
      </c>
    </row>
    <row r="1896" spans="5:7" x14ac:dyDescent="0.2">
      <c r="E1896" s="93" t="str">
        <f>IF(ISBLANK(A1896),"",VLOOKUP(A1896,'Tabla de equipos'!$B$3:$D$107,3,FALSE))</f>
        <v/>
      </c>
      <c r="G1896" s="135" t="str">
        <f t="shared" si="31"/>
        <v/>
      </c>
    </row>
    <row r="1897" spans="5:7" x14ac:dyDescent="0.2">
      <c r="E1897" s="93" t="str">
        <f>IF(ISBLANK(A1897),"",VLOOKUP(A1897,'Tabla de equipos'!$B$3:$D$107,3,FALSE))</f>
        <v/>
      </c>
      <c r="G1897" s="135" t="str">
        <f t="shared" si="31"/>
        <v/>
      </c>
    </row>
    <row r="1898" spans="5:7" x14ac:dyDescent="0.2">
      <c r="E1898" s="93" t="str">
        <f>IF(ISBLANK(A1898),"",VLOOKUP(A1898,'Tabla de equipos'!$B$3:$D$107,3,FALSE))</f>
        <v/>
      </c>
      <c r="G1898" s="135" t="str">
        <f t="shared" si="31"/>
        <v/>
      </c>
    </row>
    <row r="1899" spans="5:7" x14ac:dyDescent="0.2">
      <c r="E1899" s="93" t="str">
        <f>IF(ISBLANK(A1899),"",VLOOKUP(A1899,'Tabla de equipos'!$B$3:$D$107,3,FALSE))</f>
        <v/>
      </c>
      <c r="G1899" s="135" t="str">
        <f t="shared" si="31"/>
        <v/>
      </c>
    </row>
    <row r="1900" spans="5:7" x14ac:dyDescent="0.2">
      <c r="E1900" s="93" t="str">
        <f>IF(ISBLANK(A1900),"",VLOOKUP(A1900,'Tabla de equipos'!$B$3:$D$107,3,FALSE))</f>
        <v/>
      </c>
      <c r="G1900" s="135" t="str">
        <f t="shared" si="31"/>
        <v/>
      </c>
    </row>
    <row r="1901" spans="5:7" x14ac:dyDescent="0.2">
      <c r="E1901" s="93" t="str">
        <f>IF(ISBLANK(A1901),"",VLOOKUP(A1901,'Tabla de equipos'!$B$3:$D$107,3,FALSE))</f>
        <v/>
      </c>
      <c r="G1901" s="135" t="str">
        <f t="shared" si="31"/>
        <v/>
      </c>
    </row>
    <row r="1902" spans="5:7" x14ac:dyDescent="0.2">
      <c r="E1902" s="93" t="str">
        <f>IF(ISBLANK(A1902),"",VLOOKUP(A1902,'Tabla de equipos'!$B$3:$D$107,3,FALSE))</f>
        <v/>
      </c>
      <c r="G1902" s="135" t="str">
        <f t="shared" si="31"/>
        <v/>
      </c>
    </row>
    <row r="1903" spans="5:7" x14ac:dyDescent="0.2">
      <c r="E1903" s="93" t="str">
        <f>IF(ISBLANK(A1903),"",VLOOKUP(A1903,'Tabla de equipos'!$B$3:$D$107,3,FALSE))</f>
        <v/>
      </c>
      <c r="G1903" s="135" t="str">
        <f t="shared" si="31"/>
        <v/>
      </c>
    </row>
    <row r="1904" spans="5:7" x14ac:dyDescent="0.2">
      <c r="E1904" s="93" t="str">
        <f>IF(ISBLANK(A1904),"",VLOOKUP(A1904,'Tabla de equipos'!$B$3:$D$107,3,FALSE))</f>
        <v/>
      </c>
      <c r="G1904" s="135" t="str">
        <f t="shared" si="31"/>
        <v/>
      </c>
    </row>
    <row r="1905" spans="5:7" x14ac:dyDescent="0.2">
      <c r="E1905" s="93" t="str">
        <f>IF(ISBLANK(A1905),"",VLOOKUP(A1905,'Tabla de equipos'!$B$3:$D$107,3,FALSE))</f>
        <v/>
      </c>
      <c r="G1905" s="135" t="str">
        <f t="shared" si="31"/>
        <v/>
      </c>
    </row>
    <row r="1906" spans="5:7" x14ac:dyDescent="0.2">
      <c r="E1906" s="93" t="str">
        <f>IF(ISBLANK(A1906),"",VLOOKUP(A1906,'Tabla de equipos'!$B$3:$D$107,3,FALSE))</f>
        <v/>
      </c>
      <c r="G1906" s="135" t="str">
        <f t="shared" si="31"/>
        <v/>
      </c>
    </row>
    <row r="1907" spans="5:7" x14ac:dyDescent="0.2">
      <c r="E1907" s="93" t="str">
        <f>IF(ISBLANK(A1907),"",VLOOKUP(A1907,'Tabla de equipos'!$B$3:$D$107,3,FALSE))</f>
        <v/>
      </c>
      <c r="G1907" s="135" t="str">
        <f t="shared" si="31"/>
        <v/>
      </c>
    </row>
    <row r="1908" spans="5:7" x14ac:dyDescent="0.2">
      <c r="E1908" s="93" t="str">
        <f>IF(ISBLANK(A1908),"",VLOOKUP(A1908,'Tabla de equipos'!$B$3:$D$107,3,FALSE))</f>
        <v/>
      </c>
      <c r="G1908" s="135" t="str">
        <f t="shared" si="31"/>
        <v/>
      </c>
    </row>
    <row r="1909" spans="5:7" x14ac:dyDescent="0.2">
      <c r="E1909" s="93" t="str">
        <f>IF(ISBLANK(A1909),"",VLOOKUP(A1909,'Tabla de equipos'!$B$3:$D$107,3,FALSE))</f>
        <v/>
      </c>
      <c r="G1909" s="135" t="str">
        <f t="shared" si="31"/>
        <v/>
      </c>
    </row>
    <row r="1910" spans="5:7" x14ac:dyDescent="0.2">
      <c r="E1910" s="93" t="str">
        <f>IF(ISBLANK(A1910),"",VLOOKUP(A1910,'Tabla de equipos'!$B$3:$D$107,3,FALSE))</f>
        <v/>
      </c>
      <c r="G1910" s="135" t="str">
        <f t="shared" si="31"/>
        <v/>
      </c>
    </row>
    <row r="1911" spans="5:7" x14ac:dyDescent="0.2">
      <c r="E1911" s="93" t="str">
        <f>IF(ISBLANK(A1911),"",VLOOKUP(A1911,'Tabla de equipos'!$B$3:$D$107,3,FALSE))</f>
        <v/>
      </c>
      <c r="G1911" s="135" t="str">
        <f t="shared" si="31"/>
        <v/>
      </c>
    </row>
    <row r="1912" spans="5:7" x14ac:dyDescent="0.2">
      <c r="E1912" s="93" t="str">
        <f>IF(ISBLANK(A1912),"",VLOOKUP(A1912,'Tabla de equipos'!$B$3:$D$107,3,FALSE))</f>
        <v/>
      </c>
      <c r="G1912" s="135" t="str">
        <f t="shared" si="31"/>
        <v/>
      </c>
    </row>
    <row r="1913" spans="5:7" x14ac:dyDescent="0.2">
      <c r="E1913" s="93" t="str">
        <f>IF(ISBLANK(A1913),"",VLOOKUP(A1913,'Tabla de equipos'!$B$3:$D$107,3,FALSE))</f>
        <v/>
      </c>
      <c r="G1913" s="135" t="str">
        <f t="shared" si="31"/>
        <v/>
      </c>
    </row>
    <row r="1914" spans="5:7" x14ac:dyDescent="0.2">
      <c r="E1914" s="93" t="str">
        <f>IF(ISBLANK(A1914),"",VLOOKUP(A1914,'Tabla de equipos'!$B$3:$D$107,3,FALSE))</f>
        <v/>
      </c>
      <c r="G1914" s="135" t="str">
        <f t="shared" si="31"/>
        <v/>
      </c>
    </row>
    <row r="1915" spans="5:7" x14ac:dyDescent="0.2">
      <c r="E1915" s="93" t="str">
        <f>IF(ISBLANK(A1915),"",VLOOKUP(A1915,'Tabla de equipos'!$B$3:$D$107,3,FALSE))</f>
        <v/>
      </c>
      <c r="G1915" s="135" t="str">
        <f t="shared" si="31"/>
        <v/>
      </c>
    </row>
    <row r="1916" spans="5:7" x14ac:dyDescent="0.2">
      <c r="E1916" s="93" t="str">
        <f>IF(ISBLANK(A1916),"",VLOOKUP(A1916,'Tabla de equipos'!$B$3:$D$107,3,FALSE))</f>
        <v/>
      </c>
      <c r="G1916" s="135" t="str">
        <f t="shared" si="31"/>
        <v/>
      </c>
    </row>
    <row r="1917" spans="5:7" x14ac:dyDescent="0.2">
      <c r="E1917" s="93" t="str">
        <f>IF(ISBLANK(A1917),"",VLOOKUP(A1917,'Tabla de equipos'!$B$3:$D$107,3,FALSE))</f>
        <v/>
      </c>
      <c r="G1917" s="135" t="str">
        <f t="shared" si="31"/>
        <v/>
      </c>
    </row>
    <row r="1918" spans="5:7" x14ac:dyDescent="0.2">
      <c r="E1918" s="93" t="str">
        <f>IF(ISBLANK(A1918),"",VLOOKUP(A1918,'Tabla de equipos'!$B$3:$D$107,3,FALSE))</f>
        <v/>
      </c>
      <c r="G1918" s="135" t="str">
        <f t="shared" si="31"/>
        <v/>
      </c>
    </row>
    <row r="1919" spans="5:7" x14ac:dyDescent="0.2">
      <c r="E1919" s="93" t="str">
        <f>IF(ISBLANK(A1919),"",VLOOKUP(A1919,'Tabla de equipos'!$B$3:$D$107,3,FALSE))</f>
        <v/>
      </c>
      <c r="G1919" s="135" t="str">
        <f t="shared" si="31"/>
        <v/>
      </c>
    </row>
    <row r="1920" spans="5:7" x14ac:dyDescent="0.2">
      <c r="E1920" s="93" t="str">
        <f>IF(ISBLANK(A1920),"",VLOOKUP(A1920,'Tabla de equipos'!$B$3:$D$107,3,FALSE))</f>
        <v/>
      </c>
      <c r="G1920" s="135" t="str">
        <f t="shared" si="31"/>
        <v/>
      </c>
    </row>
    <row r="1921" spans="5:7" x14ac:dyDescent="0.2">
      <c r="E1921" s="93" t="str">
        <f>IF(ISBLANK(A1921),"",VLOOKUP(A1921,'Tabla de equipos'!$B$3:$D$107,3,FALSE))</f>
        <v/>
      </c>
      <c r="G1921" s="135" t="str">
        <f t="shared" si="31"/>
        <v/>
      </c>
    </row>
    <row r="1922" spans="5:7" x14ac:dyDescent="0.2">
      <c r="E1922" s="93" t="str">
        <f>IF(ISBLANK(A1922),"",VLOOKUP(A1922,'Tabla de equipos'!$B$3:$D$107,3,FALSE))</f>
        <v/>
      </c>
      <c r="G1922" s="135" t="str">
        <f t="shared" si="31"/>
        <v/>
      </c>
    </row>
    <row r="1923" spans="5:7" x14ac:dyDescent="0.2">
      <c r="E1923" s="93" t="str">
        <f>IF(ISBLANK(A1923),"",VLOOKUP(A1923,'Tabla de equipos'!$B$3:$D$107,3,FALSE))</f>
        <v/>
      </c>
      <c r="G1923" s="135" t="str">
        <f t="shared" si="31"/>
        <v/>
      </c>
    </row>
    <row r="1924" spans="5:7" x14ac:dyDescent="0.2">
      <c r="E1924" s="93" t="str">
        <f>IF(ISBLANK(A1924),"",VLOOKUP(A1924,'Tabla de equipos'!$B$3:$D$107,3,FALSE))</f>
        <v/>
      </c>
      <c r="G1924" s="135" t="str">
        <f t="shared" si="31"/>
        <v/>
      </c>
    </row>
    <row r="1925" spans="5:7" x14ac:dyDescent="0.2">
      <c r="E1925" s="93" t="str">
        <f>IF(ISBLANK(A1925),"",VLOOKUP(A1925,'Tabla de equipos'!$B$3:$D$107,3,FALSE))</f>
        <v/>
      </c>
      <c r="G1925" s="135" t="str">
        <f t="shared" si="31"/>
        <v/>
      </c>
    </row>
    <row r="1926" spans="5:7" x14ac:dyDescent="0.2">
      <c r="E1926" s="93" t="str">
        <f>IF(ISBLANK(A1926),"",VLOOKUP(A1926,'Tabla de equipos'!$B$3:$D$107,3,FALSE))</f>
        <v/>
      </c>
      <c r="G1926" s="135" t="str">
        <f t="shared" si="31"/>
        <v/>
      </c>
    </row>
    <row r="1927" spans="5:7" x14ac:dyDescent="0.2">
      <c r="E1927" s="93" t="str">
        <f>IF(ISBLANK(A1927),"",VLOOKUP(A1927,'Tabla de equipos'!$B$3:$D$107,3,FALSE))</f>
        <v/>
      </c>
      <c r="G1927" s="135" t="str">
        <f t="shared" si="31"/>
        <v/>
      </c>
    </row>
    <row r="1928" spans="5:7" x14ac:dyDescent="0.2">
      <c r="E1928" s="93" t="str">
        <f>IF(ISBLANK(A1928),"",VLOOKUP(A1928,'Tabla de equipos'!$B$3:$D$107,3,FALSE))</f>
        <v/>
      </c>
      <c r="G1928" s="135" t="str">
        <f t="shared" si="31"/>
        <v/>
      </c>
    </row>
    <row r="1929" spans="5:7" x14ac:dyDescent="0.2">
      <c r="E1929" s="93" t="str">
        <f>IF(ISBLANK(A1929),"",VLOOKUP(A1929,'Tabla de equipos'!$B$3:$D$107,3,FALSE))</f>
        <v/>
      </c>
      <c r="G1929" s="135" t="str">
        <f t="shared" si="31"/>
        <v/>
      </c>
    </row>
    <row r="1930" spans="5:7" x14ac:dyDescent="0.2">
      <c r="E1930" s="93" t="str">
        <f>IF(ISBLANK(A1930),"",VLOOKUP(A1930,'Tabla de equipos'!$B$3:$D$107,3,FALSE))</f>
        <v/>
      </c>
      <c r="G1930" s="135" t="str">
        <f t="shared" si="31"/>
        <v/>
      </c>
    </row>
    <row r="1931" spans="5:7" x14ac:dyDescent="0.2">
      <c r="E1931" s="93" t="str">
        <f>IF(ISBLANK(A1931),"",VLOOKUP(A1931,'Tabla de equipos'!$B$3:$D$107,3,FALSE))</f>
        <v/>
      </c>
      <c r="G1931" s="135" t="str">
        <f t="shared" si="31"/>
        <v/>
      </c>
    </row>
    <row r="1932" spans="5:7" x14ac:dyDescent="0.2">
      <c r="E1932" s="93" t="str">
        <f>IF(ISBLANK(A1932),"",VLOOKUP(A1932,'Tabla de equipos'!$B$3:$D$107,3,FALSE))</f>
        <v/>
      </c>
      <c r="G1932" s="135" t="str">
        <f t="shared" si="31"/>
        <v/>
      </c>
    </row>
    <row r="1933" spans="5:7" x14ac:dyDescent="0.2">
      <c r="E1933" s="93" t="str">
        <f>IF(ISBLANK(A1933),"",VLOOKUP(A1933,'Tabla de equipos'!$B$3:$D$107,3,FALSE))</f>
        <v/>
      </c>
      <c r="G1933" s="135" t="str">
        <f t="shared" si="31"/>
        <v/>
      </c>
    </row>
    <row r="1934" spans="5:7" x14ac:dyDescent="0.2">
      <c r="E1934" s="93" t="str">
        <f>IF(ISBLANK(A1934),"",VLOOKUP(A1934,'Tabla de equipos'!$B$3:$D$107,3,FALSE))</f>
        <v/>
      </c>
      <c r="G1934" s="135" t="str">
        <f t="shared" si="31"/>
        <v/>
      </c>
    </row>
    <row r="1935" spans="5:7" x14ac:dyDescent="0.2">
      <c r="E1935" s="93" t="str">
        <f>IF(ISBLANK(A1935),"",VLOOKUP(A1935,'Tabla de equipos'!$B$3:$D$107,3,FALSE))</f>
        <v/>
      </c>
      <c r="G1935" s="135" t="str">
        <f t="shared" si="31"/>
        <v/>
      </c>
    </row>
    <row r="1936" spans="5:7" x14ac:dyDescent="0.2">
      <c r="E1936" s="93" t="str">
        <f>IF(ISBLANK(A1936),"",VLOOKUP(A1936,'Tabla de equipos'!$B$3:$D$107,3,FALSE))</f>
        <v/>
      </c>
      <c r="G1936" s="135" t="str">
        <f t="shared" si="31"/>
        <v/>
      </c>
    </row>
    <row r="1937" spans="5:7" x14ac:dyDescent="0.2">
      <c r="E1937" s="93" t="str">
        <f>IF(ISBLANK(A1937),"",VLOOKUP(A1937,'Tabla de equipos'!$B$3:$D$107,3,FALSE))</f>
        <v/>
      </c>
      <c r="G1937" s="135" t="str">
        <f t="shared" si="31"/>
        <v/>
      </c>
    </row>
    <row r="1938" spans="5:7" x14ac:dyDescent="0.2">
      <c r="E1938" s="93" t="str">
        <f>IF(ISBLANK(A1938),"",VLOOKUP(A1938,'Tabla de equipos'!$B$3:$D$107,3,FALSE))</f>
        <v/>
      </c>
      <c r="G1938" s="135" t="str">
        <f t="shared" si="31"/>
        <v/>
      </c>
    </row>
    <row r="1939" spans="5:7" x14ac:dyDescent="0.2">
      <c r="E1939" s="93" t="str">
        <f>IF(ISBLANK(A1939),"",VLOOKUP(A1939,'Tabla de equipos'!$B$3:$D$107,3,FALSE))</f>
        <v/>
      </c>
      <c r="G1939" s="135" t="str">
        <f t="shared" si="31"/>
        <v/>
      </c>
    </row>
    <row r="1940" spans="5:7" x14ac:dyDescent="0.2">
      <c r="E1940" s="93" t="str">
        <f>IF(ISBLANK(A1940),"",VLOOKUP(A1940,'Tabla de equipos'!$B$3:$D$107,3,FALSE))</f>
        <v/>
      </c>
      <c r="G1940" s="135" t="str">
        <f t="shared" si="31"/>
        <v/>
      </c>
    </row>
    <row r="1941" spans="5:7" x14ac:dyDescent="0.2">
      <c r="E1941" s="93" t="str">
        <f>IF(ISBLANK(A1941),"",VLOOKUP(A1941,'Tabla de equipos'!$B$3:$D$107,3,FALSE))</f>
        <v/>
      </c>
      <c r="G1941" s="135" t="str">
        <f t="shared" si="31"/>
        <v/>
      </c>
    </row>
    <row r="1942" spans="5:7" x14ac:dyDescent="0.2">
      <c r="E1942" s="93" t="str">
        <f>IF(ISBLANK(A1942),"",VLOOKUP(A1942,'Tabla de equipos'!$B$3:$D$107,3,FALSE))</f>
        <v/>
      </c>
      <c r="G1942" s="135" t="str">
        <f t="shared" si="31"/>
        <v/>
      </c>
    </row>
    <row r="1943" spans="5:7" x14ac:dyDescent="0.2">
      <c r="E1943" s="93" t="str">
        <f>IF(ISBLANK(A1943),"",VLOOKUP(A1943,'Tabla de equipos'!$B$3:$D$107,3,FALSE))</f>
        <v/>
      </c>
      <c r="G1943" s="135" t="str">
        <f t="shared" si="31"/>
        <v/>
      </c>
    </row>
    <row r="1944" spans="5:7" x14ac:dyDescent="0.2">
      <c r="E1944" s="93" t="str">
        <f>IF(ISBLANK(A1944),"",VLOOKUP(A1944,'Tabla de equipos'!$B$3:$D$107,3,FALSE))</f>
        <v/>
      </c>
      <c r="G1944" s="135" t="str">
        <f t="shared" si="31"/>
        <v/>
      </c>
    </row>
    <row r="1945" spans="5:7" x14ac:dyDescent="0.2">
      <c r="E1945" s="93" t="str">
        <f>IF(ISBLANK(A1945),"",VLOOKUP(A1945,'Tabla de equipos'!$B$3:$D$107,3,FALSE))</f>
        <v/>
      </c>
      <c r="G1945" s="135" t="str">
        <f t="shared" si="31"/>
        <v/>
      </c>
    </row>
    <row r="1946" spans="5:7" x14ac:dyDescent="0.2">
      <c r="E1946" s="93" t="str">
        <f>IF(ISBLANK(A1946),"",VLOOKUP(A1946,'Tabla de equipos'!$B$3:$D$107,3,FALSE))</f>
        <v/>
      </c>
      <c r="G1946" s="135" t="str">
        <f t="shared" si="31"/>
        <v/>
      </c>
    </row>
    <row r="1947" spans="5:7" x14ac:dyDescent="0.2">
      <c r="E1947" s="93" t="str">
        <f>IF(ISBLANK(A1947),"",VLOOKUP(A1947,'Tabla de equipos'!$B$3:$D$107,3,FALSE))</f>
        <v/>
      </c>
      <c r="G1947" s="135" t="str">
        <f t="shared" si="31"/>
        <v/>
      </c>
    </row>
    <row r="1948" spans="5:7" x14ac:dyDescent="0.2">
      <c r="E1948" s="93" t="str">
        <f>IF(ISBLANK(A1948),"",VLOOKUP(A1948,'Tabla de equipos'!$B$3:$D$107,3,FALSE))</f>
        <v/>
      </c>
      <c r="G1948" s="135" t="str">
        <f t="shared" si="31"/>
        <v/>
      </c>
    </row>
    <row r="1949" spans="5:7" x14ac:dyDescent="0.2">
      <c r="E1949" s="93" t="str">
        <f>IF(ISBLANK(A1949),"",VLOOKUP(A1949,'Tabla de equipos'!$B$3:$D$107,3,FALSE))</f>
        <v/>
      </c>
      <c r="G1949" s="135" t="str">
        <f t="shared" si="31"/>
        <v/>
      </c>
    </row>
    <row r="1950" spans="5:7" x14ac:dyDescent="0.2">
      <c r="E1950" s="93" t="str">
        <f>IF(ISBLANK(A1950),"",VLOOKUP(A1950,'Tabla de equipos'!$B$3:$D$107,3,FALSE))</f>
        <v/>
      </c>
      <c r="G1950" s="135" t="str">
        <f t="shared" si="31"/>
        <v/>
      </c>
    </row>
    <row r="1951" spans="5:7" x14ac:dyDescent="0.2">
      <c r="E1951" s="93" t="str">
        <f>IF(ISBLANK(A1951),"",VLOOKUP(A1951,'Tabla de equipos'!$B$3:$D$107,3,FALSE))</f>
        <v/>
      </c>
      <c r="G1951" s="135" t="str">
        <f t="shared" si="31"/>
        <v/>
      </c>
    </row>
    <row r="1952" spans="5:7" x14ac:dyDescent="0.2">
      <c r="E1952" s="93" t="str">
        <f>IF(ISBLANK(A1952),"",VLOOKUP(A1952,'Tabla de equipos'!$B$3:$D$107,3,FALSE))</f>
        <v/>
      </c>
      <c r="G1952" s="135" t="str">
        <f t="shared" si="31"/>
        <v/>
      </c>
    </row>
    <row r="1953" spans="5:7" x14ac:dyDescent="0.2">
      <c r="E1953" s="93" t="str">
        <f>IF(ISBLANK(A1953),"",VLOOKUP(A1953,'Tabla de equipos'!$B$3:$D$107,3,FALSE))</f>
        <v/>
      </c>
      <c r="G1953" s="135" t="str">
        <f t="shared" si="31"/>
        <v/>
      </c>
    </row>
    <row r="1954" spans="5:7" x14ac:dyDescent="0.2">
      <c r="E1954" s="93" t="str">
        <f>IF(ISBLANK(A1954),"",VLOOKUP(A1954,'Tabla de equipos'!$B$3:$D$107,3,FALSE))</f>
        <v/>
      </c>
      <c r="G1954" s="135" t="str">
        <f t="shared" si="31"/>
        <v/>
      </c>
    </row>
    <row r="1955" spans="5:7" x14ac:dyDescent="0.2">
      <c r="E1955" s="93" t="str">
        <f>IF(ISBLANK(A1955),"",VLOOKUP(A1955,'Tabla de equipos'!$B$3:$D$107,3,FALSE))</f>
        <v/>
      </c>
      <c r="G1955" s="135" t="str">
        <f t="shared" si="31"/>
        <v/>
      </c>
    </row>
    <row r="1956" spans="5:7" x14ac:dyDescent="0.2">
      <c r="E1956" s="93" t="str">
        <f>IF(ISBLANK(A1956),"",VLOOKUP(A1956,'Tabla de equipos'!$B$3:$D$107,3,FALSE))</f>
        <v/>
      </c>
      <c r="G1956" s="135" t="str">
        <f t="shared" si="31"/>
        <v/>
      </c>
    </row>
    <row r="1957" spans="5:7" x14ac:dyDescent="0.2">
      <c r="E1957" s="93" t="str">
        <f>IF(ISBLANK(A1957),"",VLOOKUP(A1957,'Tabla de equipos'!$B$3:$D$107,3,FALSE))</f>
        <v/>
      </c>
      <c r="G1957" s="135" t="str">
        <f t="shared" ref="G1957:G2020" si="32">IF(AND(F1957="",A1957=""),"",IF(AND(A1957&lt;&gt;"",F1957=""),"Falta incluir unidades",IF(AND(A1957&lt;&gt;"",F1957&gt;0),"","Falta elegir equipo/soporte")))</f>
        <v/>
      </c>
    </row>
    <row r="1958" spans="5:7" x14ac:dyDescent="0.2">
      <c r="E1958" s="93" t="str">
        <f>IF(ISBLANK(A1958),"",VLOOKUP(A1958,'Tabla de equipos'!$B$3:$D$107,3,FALSE))</f>
        <v/>
      </c>
      <c r="G1958" s="135" t="str">
        <f t="shared" si="32"/>
        <v/>
      </c>
    </row>
    <row r="1959" spans="5:7" x14ac:dyDescent="0.2">
      <c r="E1959" s="93" t="str">
        <f>IF(ISBLANK(A1959),"",VLOOKUP(A1959,'Tabla de equipos'!$B$3:$D$107,3,FALSE))</f>
        <v/>
      </c>
      <c r="G1959" s="135" t="str">
        <f t="shared" si="32"/>
        <v/>
      </c>
    </row>
    <row r="1960" spans="5:7" x14ac:dyDescent="0.2">
      <c r="E1960" s="93" t="str">
        <f>IF(ISBLANK(A1960),"",VLOOKUP(A1960,'Tabla de equipos'!$B$3:$D$107,3,FALSE))</f>
        <v/>
      </c>
      <c r="G1960" s="135" t="str">
        <f t="shared" si="32"/>
        <v/>
      </c>
    </row>
    <row r="1961" spans="5:7" x14ac:dyDescent="0.2">
      <c r="E1961" s="93" t="str">
        <f>IF(ISBLANK(A1961),"",VLOOKUP(A1961,'Tabla de equipos'!$B$3:$D$107,3,FALSE))</f>
        <v/>
      </c>
      <c r="G1961" s="135" t="str">
        <f t="shared" si="32"/>
        <v/>
      </c>
    </row>
    <row r="1962" spans="5:7" x14ac:dyDescent="0.2">
      <c r="E1962" s="93" t="str">
        <f>IF(ISBLANK(A1962),"",VLOOKUP(A1962,'Tabla de equipos'!$B$3:$D$107,3,FALSE))</f>
        <v/>
      </c>
      <c r="G1962" s="135" t="str">
        <f t="shared" si="32"/>
        <v/>
      </c>
    </row>
    <row r="1963" spans="5:7" x14ac:dyDescent="0.2">
      <c r="E1963" s="93" t="str">
        <f>IF(ISBLANK(A1963),"",VLOOKUP(A1963,'Tabla de equipos'!$B$3:$D$107,3,FALSE))</f>
        <v/>
      </c>
      <c r="G1963" s="135" t="str">
        <f t="shared" si="32"/>
        <v/>
      </c>
    </row>
    <row r="1964" spans="5:7" x14ac:dyDescent="0.2">
      <c r="E1964" s="93" t="str">
        <f>IF(ISBLANK(A1964),"",VLOOKUP(A1964,'Tabla de equipos'!$B$3:$D$107,3,FALSE))</f>
        <v/>
      </c>
      <c r="G1964" s="135" t="str">
        <f t="shared" si="32"/>
        <v/>
      </c>
    </row>
    <row r="1965" spans="5:7" x14ac:dyDescent="0.2">
      <c r="E1965" s="93" t="str">
        <f>IF(ISBLANK(A1965),"",VLOOKUP(A1965,'Tabla de equipos'!$B$3:$D$107,3,FALSE))</f>
        <v/>
      </c>
      <c r="G1965" s="135" t="str">
        <f t="shared" si="32"/>
        <v/>
      </c>
    </row>
    <row r="1966" spans="5:7" x14ac:dyDescent="0.2">
      <c r="E1966" s="93" t="str">
        <f>IF(ISBLANK(A1966),"",VLOOKUP(A1966,'Tabla de equipos'!$B$3:$D$107,3,FALSE))</f>
        <v/>
      </c>
      <c r="G1966" s="135" t="str">
        <f t="shared" si="32"/>
        <v/>
      </c>
    </row>
    <row r="1967" spans="5:7" x14ac:dyDescent="0.2">
      <c r="E1967" s="93" t="str">
        <f>IF(ISBLANK(A1967),"",VLOOKUP(A1967,'Tabla de equipos'!$B$3:$D$107,3,FALSE))</f>
        <v/>
      </c>
      <c r="G1967" s="135" t="str">
        <f t="shared" si="32"/>
        <v/>
      </c>
    </row>
    <row r="1968" spans="5:7" x14ac:dyDescent="0.2">
      <c r="E1968" s="93" t="str">
        <f>IF(ISBLANK(A1968),"",VLOOKUP(A1968,'Tabla de equipos'!$B$3:$D$107,3,FALSE))</f>
        <v/>
      </c>
      <c r="G1968" s="135" t="str">
        <f t="shared" si="32"/>
        <v/>
      </c>
    </row>
    <row r="1969" spans="5:7" x14ac:dyDescent="0.2">
      <c r="E1969" s="93" t="str">
        <f>IF(ISBLANK(A1969),"",VLOOKUP(A1969,'Tabla de equipos'!$B$3:$D$107,3,FALSE))</f>
        <v/>
      </c>
      <c r="G1969" s="135" t="str">
        <f t="shared" si="32"/>
        <v/>
      </c>
    </row>
    <row r="1970" spans="5:7" x14ac:dyDescent="0.2">
      <c r="E1970" s="93" t="str">
        <f>IF(ISBLANK(A1970),"",VLOOKUP(A1970,'Tabla de equipos'!$B$3:$D$107,3,FALSE))</f>
        <v/>
      </c>
      <c r="G1970" s="135" t="str">
        <f t="shared" si="32"/>
        <v/>
      </c>
    </row>
    <row r="1971" spans="5:7" x14ac:dyDescent="0.2">
      <c r="E1971" s="93" t="str">
        <f>IF(ISBLANK(A1971),"",VLOOKUP(A1971,'Tabla de equipos'!$B$3:$D$107,3,FALSE))</f>
        <v/>
      </c>
      <c r="G1971" s="135" t="str">
        <f t="shared" si="32"/>
        <v/>
      </c>
    </row>
    <row r="1972" spans="5:7" x14ac:dyDescent="0.2">
      <c r="E1972" s="93" t="str">
        <f>IF(ISBLANK(A1972),"",VLOOKUP(A1972,'Tabla de equipos'!$B$3:$D$107,3,FALSE))</f>
        <v/>
      </c>
      <c r="G1972" s="135" t="str">
        <f t="shared" si="32"/>
        <v/>
      </c>
    </row>
    <row r="1973" spans="5:7" x14ac:dyDescent="0.2">
      <c r="E1973" s="93" t="str">
        <f>IF(ISBLANK(A1973),"",VLOOKUP(A1973,'Tabla de equipos'!$B$3:$D$107,3,FALSE))</f>
        <v/>
      </c>
      <c r="G1973" s="135" t="str">
        <f t="shared" si="32"/>
        <v/>
      </c>
    </row>
    <row r="1974" spans="5:7" x14ac:dyDescent="0.2">
      <c r="E1974" s="93" t="str">
        <f>IF(ISBLANK(A1974),"",VLOOKUP(A1974,'Tabla de equipos'!$B$3:$D$107,3,FALSE))</f>
        <v/>
      </c>
      <c r="G1974" s="135" t="str">
        <f t="shared" si="32"/>
        <v/>
      </c>
    </row>
    <row r="1975" spans="5:7" x14ac:dyDescent="0.2">
      <c r="E1975" s="93" t="str">
        <f>IF(ISBLANK(A1975),"",VLOOKUP(A1975,'Tabla de equipos'!$B$3:$D$107,3,FALSE))</f>
        <v/>
      </c>
      <c r="G1975" s="135" t="str">
        <f t="shared" si="32"/>
        <v/>
      </c>
    </row>
    <row r="1976" spans="5:7" x14ac:dyDescent="0.2">
      <c r="E1976" s="93" t="str">
        <f>IF(ISBLANK(A1976),"",VLOOKUP(A1976,'Tabla de equipos'!$B$3:$D$107,3,FALSE))</f>
        <v/>
      </c>
      <c r="G1976" s="135" t="str">
        <f t="shared" si="32"/>
        <v/>
      </c>
    </row>
    <row r="1977" spans="5:7" x14ac:dyDescent="0.2">
      <c r="E1977" s="93" t="str">
        <f>IF(ISBLANK(A1977),"",VLOOKUP(A1977,'Tabla de equipos'!$B$3:$D$107,3,FALSE))</f>
        <v/>
      </c>
      <c r="G1977" s="135" t="str">
        <f t="shared" si="32"/>
        <v/>
      </c>
    </row>
    <row r="1978" spans="5:7" x14ac:dyDescent="0.2">
      <c r="E1978" s="93" t="str">
        <f>IF(ISBLANK(A1978),"",VLOOKUP(A1978,'Tabla de equipos'!$B$3:$D$107,3,FALSE))</f>
        <v/>
      </c>
      <c r="G1978" s="135" t="str">
        <f t="shared" si="32"/>
        <v/>
      </c>
    </row>
    <row r="1979" spans="5:7" x14ac:dyDescent="0.2">
      <c r="E1979" s="93" t="str">
        <f>IF(ISBLANK(A1979),"",VLOOKUP(A1979,'Tabla de equipos'!$B$3:$D$107,3,FALSE))</f>
        <v/>
      </c>
      <c r="G1979" s="135" t="str">
        <f t="shared" si="32"/>
        <v/>
      </c>
    </row>
    <row r="1980" spans="5:7" x14ac:dyDescent="0.2">
      <c r="E1980" s="93" t="str">
        <f>IF(ISBLANK(A1980),"",VLOOKUP(A1980,'Tabla de equipos'!$B$3:$D$107,3,FALSE))</f>
        <v/>
      </c>
      <c r="G1980" s="135" t="str">
        <f t="shared" si="32"/>
        <v/>
      </c>
    </row>
    <row r="1981" spans="5:7" x14ac:dyDescent="0.2">
      <c r="E1981" s="93" t="str">
        <f>IF(ISBLANK(A1981),"",VLOOKUP(A1981,'Tabla de equipos'!$B$3:$D$107,3,FALSE))</f>
        <v/>
      </c>
      <c r="G1981" s="135" t="str">
        <f t="shared" si="32"/>
        <v/>
      </c>
    </row>
    <row r="1982" spans="5:7" x14ac:dyDescent="0.2">
      <c r="E1982" s="93" t="str">
        <f>IF(ISBLANK(A1982),"",VLOOKUP(A1982,'Tabla de equipos'!$B$3:$D$107,3,FALSE))</f>
        <v/>
      </c>
      <c r="G1982" s="135" t="str">
        <f t="shared" si="32"/>
        <v/>
      </c>
    </row>
    <row r="1983" spans="5:7" x14ac:dyDescent="0.2">
      <c r="E1983" s="93" t="str">
        <f>IF(ISBLANK(A1983),"",VLOOKUP(A1983,'Tabla de equipos'!$B$3:$D$107,3,FALSE))</f>
        <v/>
      </c>
      <c r="G1983" s="135" t="str">
        <f t="shared" si="32"/>
        <v/>
      </c>
    </row>
    <row r="1984" spans="5:7" x14ac:dyDescent="0.2">
      <c r="E1984" s="93" t="str">
        <f>IF(ISBLANK(A1984),"",VLOOKUP(A1984,'Tabla de equipos'!$B$3:$D$107,3,FALSE))</f>
        <v/>
      </c>
      <c r="G1984" s="135" t="str">
        <f t="shared" si="32"/>
        <v/>
      </c>
    </row>
    <row r="1985" spans="5:7" x14ac:dyDescent="0.2">
      <c r="E1985" s="93" t="str">
        <f>IF(ISBLANK(A1985),"",VLOOKUP(A1985,'Tabla de equipos'!$B$3:$D$107,3,FALSE))</f>
        <v/>
      </c>
      <c r="G1985" s="135" t="str">
        <f t="shared" si="32"/>
        <v/>
      </c>
    </row>
    <row r="1986" spans="5:7" x14ac:dyDescent="0.2">
      <c r="E1986" s="93" t="str">
        <f>IF(ISBLANK(A1986),"",VLOOKUP(A1986,'Tabla de equipos'!$B$3:$D$107,3,FALSE))</f>
        <v/>
      </c>
      <c r="G1986" s="135" t="str">
        <f t="shared" si="32"/>
        <v/>
      </c>
    </row>
    <row r="1987" spans="5:7" x14ac:dyDescent="0.2">
      <c r="E1987" s="93" t="str">
        <f>IF(ISBLANK(A1987),"",VLOOKUP(A1987,'Tabla de equipos'!$B$3:$D$107,3,FALSE))</f>
        <v/>
      </c>
      <c r="G1987" s="135" t="str">
        <f t="shared" si="32"/>
        <v/>
      </c>
    </row>
    <row r="1988" spans="5:7" x14ac:dyDescent="0.2">
      <c r="E1988" s="93" t="str">
        <f>IF(ISBLANK(A1988),"",VLOOKUP(A1988,'Tabla de equipos'!$B$3:$D$107,3,FALSE))</f>
        <v/>
      </c>
      <c r="G1988" s="135" t="str">
        <f t="shared" si="32"/>
        <v/>
      </c>
    </row>
    <row r="1989" spans="5:7" x14ac:dyDescent="0.2">
      <c r="E1989" s="93" t="str">
        <f>IF(ISBLANK(A1989),"",VLOOKUP(A1989,'Tabla de equipos'!$B$3:$D$107,3,FALSE))</f>
        <v/>
      </c>
      <c r="G1989" s="135" t="str">
        <f t="shared" si="32"/>
        <v/>
      </c>
    </row>
    <row r="1990" spans="5:7" x14ac:dyDescent="0.2">
      <c r="E1990" s="93" t="str">
        <f>IF(ISBLANK(A1990),"",VLOOKUP(A1990,'Tabla de equipos'!$B$3:$D$107,3,FALSE))</f>
        <v/>
      </c>
      <c r="G1990" s="135" t="str">
        <f t="shared" si="32"/>
        <v/>
      </c>
    </row>
    <row r="1991" spans="5:7" x14ac:dyDescent="0.2">
      <c r="E1991" s="93" t="str">
        <f>IF(ISBLANK(A1991),"",VLOOKUP(A1991,'Tabla de equipos'!$B$3:$D$107,3,FALSE))</f>
        <v/>
      </c>
      <c r="G1991" s="135" t="str">
        <f t="shared" si="32"/>
        <v/>
      </c>
    </row>
    <row r="1992" spans="5:7" x14ac:dyDescent="0.2">
      <c r="E1992" s="93" t="str">
        <f>IF(ISBLANK(A1992),"",VLOOKUP(A1992,'Tabla de equipos'!$B$3:$D$107,3,FALSE))</f>
        <v/>
      </c>
      <c r="G1992" s="135" t="str">
        <f t="shared" si="32"/>
        <v/>
      </c>
    </row>
    <row r="1993" spans="5:7" x14ac:dyDescent="0.2">
      <c r="E1993" s="93" t="str">
        <f>IF(ISBLANK(A1993),"",VLOOKUP(A1993,'Tabla de equipos'!$B$3:$D$107,3,FALSE))</f>
        <v/>
      </c>
      <c r="G1993" s="135" t="str">
        <f t="shared" si="32"/>
        <v/>
      </c>
    </row>
    <row r="1994" spans="5:7" x14ac:dyDescent="0.2">
      <c r="E1994" s="93" t="str">
        <f>IF(ISBLANK(A1994),"",VLOOKUP(A1994,'Tabla de equipos'!$B$3:$D$107,3,FALSE))</f>
        <v/>
      </c>
      <c r="G1994" s="135" t="str">
        <f t="shared" si="32"/>
        <v/>
      </c>
    </row>
    <row r="1995" spans="5:7" x14ac:dyDescent="0.2">
      <c r="E1995" s="93" t="str">
        <f>IF(ISBLANK(A1995),"",VLOOKUP(A1995,'Tabla de equipos'!$B$3:$D$107,3,FALSE))</f>
        <v/>
      </c>
      <c r="G1995" s="135" t="str">
        <f t="shared" si="32"/>
        <v/>
      </c>
    </row>
    <row r="1996" spans="5:7" x14ac:dyDescent="0.2">
      <c r="E1996" s="93" t="str">
        <f>IF(ISBLANK(A1996),"",VLOOKUP(A1996,'Tabla de equipos'!$B$3:$D$107,3,FALSE))</f>
        <v/>
      </c>
      <c r="G1996" s="135" t="str">
        <f t="shared" si="32"/>
        <v/>
      </c>
    </row>
    <row r="1997" spans="5:7" x14ac:dyDescent="0.2">
      <c r="E1997" s="93" t="str">
        <f>IF(ISBLANK(A1997),"",VLOOKUP(A1997,'Tabla de equipos'!$B$3:$D$107,3,FALSE))</f>
        <v/>
      </c>
      <c r="G1997" s="135" t="str">
        <f t="shared" si="32"/>
        <v/>
      </c>
    </row>
    <row r="1998" spans="5:7" x14ac:dyDescent="0.2">
      <c r="E1998" s="93" t="str">
        <f>IF(ISBLANK(A1998),"",VLOOKUP(A1998,'Tabla de equipos'!$B$3:$D$107,3,FALSE))</f>
        <v/>
      </c>
      <c r="G1998" s="135" t="str">
        <f t="shared" si="32"/>
        <v/>
      </c>
    </row>
    <row r="1999" spans="5:7" x14ac:dyDescent="0.2">
      <c r="E1999" s="93" t="str">
        <f>IF(ISBLANK(A1999),"",VLOOKUP(A1999,'Tabla de equipos'!$B$3:$D$107,3,FALSE))</f>
        <v/>
      </c>
      <c r="G1999" s="135" t="str">
        <f t="shared" si="32"/>
        <v/>
      </c>
    </row>
    <row r="2000" spans="5:7" x14ac:dyDescent="0.2">
      <c r="E2000" s="93" t="str">
        <f>IF(ISBLANK(A2000),"",VLOOKUP(A2000,'Tabla de equipos'!$B$3:$D$107,3,FALSE))</f>
        <v/>
      </c>
      <c r="G2000" s="135" t="str">
        <f t="shared" si="32"/>
        <v/>
      </c>
    </row>
    <row r="2001" spans="5:7" x14ac:dyDescent="0.2">
      <c r="E2001" s="93" t="str">
        <f>IF(ISBLANK(A2001),"",VLOOKUP(A2001,'Tabla de equipos'!$B$3:$D$107,3,FALSE))</f>
        <v/>
      </c>
      <c r="G2001" s="135" t="str">
        <f t="shared" si="32"/>
        <v/>
      </c>
    </row>
    <row r="2002" spans="5:7" x14ac:dyDescent="0.2">
      <c r="E2002" s="93" t="str">
        <f>IF(ISBLANK(A2002),"",VLOOKUP(A2002,'Tabla de equipos'!$B$3:$D$107,3,FALSE))</f>
        <v/>
      </c>
      <c r="G2002" s="135" t="str">
        <f t="shared" si="32"/>
        <v/>
      </c>
    </row>
    <row r="2003" spans="5:7" x14ac:dyDescent="0.2">
      <c r="E2003" s="93" t="str">
        <f>IF(ISBLANK(A2003),"",VLOOKUP(A2003,'Tabla de equipos'!$B$3:$D$107,3,FALSE))</f>
        <v/>
      </c>
      <c r="G2003" s="135" t="str">
        <f t="shared" si="32"/>
        <v/>
      </c>
    </row>
    <row r="2004" spans="5:7" x14ac:dyDescent="0.2">
      <c r="E2004" s="93" t="str">
        <f>IF(ISBLANK(A2004),"",VLOOKUP(A2004,'Tabla de equipos'!$B$3:$D$107,3,FALSE))</f>
        <v/>
      </c>
      <c r="G2004" s="135" t="str">
        <f t="shared" si="32"/>
        <v/>
      </c>
    </row>
    <row r="2005" spans="5:7" x14ac:dyDescent="0.2">
      <c r="E2005" s="93" t="str">
        <f>IF(ISBLANK(A2005),"",VLOOKUP(A2005,'Tabla de equipos'!$B$3:$D$107,3,FALSE))</f>
        <v/>
      </c>
      <c r="G2005" s="135" t="str">
        <f t="shared" si="32"/>
        <v/>
      </c>
    </row>
    <row r="2006" spans="5:7" x14ac:dyDescent="0.2">
      <c r="E2006" s="93" t="str">
        <f>IF(ISBLANK(A2006),"",VLOOKUP(A2006,'Tabla de equipos'!$B$3:$D$107,3,FALSE))</f>
        <v/>
      </c>
      <c r="G2006" s="135" t="str">
        <f t="shared" si="32"/>
        <v/>
      </c>
    </row>
    <row r="2007" spans="5:7" x14ac:dyDescent="0.2">
      <c r="E2007" s="93" t="str">
        <f>IF(ISBLANK(A2007),"",VLOOKUP(A2007,'Tabla de equipos'!$B$3:$D$107,3,FALSE))</f>
        <v/>
      </c>
      <c r="G2007" s="135" t="str">
        <f t="shared" si="32"/>
        <v/>
      </c>
    </row>
    <row r="2008" spans="5:7" x14ac:dyDescent="0.2">
      <c r="E2008" s="93" t="str">
        <f>IF(ISBLANK(A2008),"",VLOOKUP(A2008,'Tabla de equipos'!$B$3:$D$107,3,FALSE))</f>
        <v/>
      </c>
      <c r="G2008" s="135" t="str">
        <f t="shared" si="32"/>
        <v/>
      </c>
    </row>
    <row r="2009" spans="5:7" x14ac:dyDescent="0.2">
      <c r="E2009" s="93" t="str">
        <f>IF(ISBLANK(A2009),"",VLOOKUP(A2009,'Tabla de equipos'!$B$3:$D$107,3,FALSE))</f>
        <v/>
      </c>
      <c r="G2009" s="135" t="str">
        <f t="shared" si="32"/>
        <v/>
      </c>
    </row>
    <row r="2010" spans="5:7" x14ac:dyDescent="0.2">
      <c r="E2010" s="93" t="str">
        <f>IF(ISBLANK(A2010),"",VLOOKUP(A2010,'Tabla de equipos'!$B$3:$D$107,3,FALSE))</f>
        <v/>
      </c>
      <c r="G2010" s="135" t="str">
        <f t="shared" si="32"/>
        <v/>
      </c>
    </row>
    <row r="2011" spans="5:7" x14ac:dyDescent="0.2">
      <c r="E2011" s="93" t="str">
        <f>IF(ISBLANK(A2011),"",VLOOKUP(A2011,'Tabla de equipos'!$B$3:$D$107,3,FALSE))</f>
        <v/>
      </c>
      <c r="G2011" s="135" t="str">
        <f t="shared" si="32"/>
        <v/>
      </c>
    </row>
    <row r="2012" spans="5:7" x14ac:dyDescent="0.2">
      <c r="E2012" s="93" t="str">
        <f>IF(ISBLANK(A2012),"",VLOOKUP(A2012,'Tabla de equipos'!$B$3:$D$107,3,FALSE))</f>
        <v/>
      </c>
      <c r="G2012" s="135" t="str">
        <f t="shared" si="32"/>
        <v/>
      </c>
    </row>
    <row r="2013" spans="5:7" x14ac:dyDescent="0.2">
      <c r="E2013" s="93" t="str">
        <f>IF(ISBLANK(A2013),"",VLOOKUP(A2013,'Tabla de equipos'!$B$3:$D$107,3,FALSE))</f>
        <v/>
      </c>
      <c r="G2013" s="135" t="str">
        <f t="shared" si="32"/>
        <v/>
      </c>
    </row>
    <row r="2014" spans="5:7" x14ac:dyDescent="0.2">
      <c r="E2014" s="93" t="str">
        <f>IF(ISBLANK(A2014),"",VLOOKUP(A2014,'Tabla de equipos'!$B$3:$D$107,3,FALSE))</f>
        <v/>
      </c>
      <c r="G2014" s="135" t="str">
        <f t="shared" si="32"/>
        <v/>
      </c>
    </row>
    <row r="2015" spans="5:7" x14ac:dyDescent="0.2">
      <c r="E2015" s="93" t="str">
        <f>IF(ISBLANK(A2015),"",VLOOKUP(A2015,'Tabla de equipos'!$B$3:$D$107,3,FALSE))</f>
        <v/>
      </c>
      <c r="G2015" s="135" t="str">
        <f t="shared" si="32"/>
        <v/>
      </c>
    </row>
    <row r="2016" spans="5:7" x14ac:dyDescent="0.2">
      <c r="E2016" s="93" t="str">
        <f>IF(ISBLANK(A2016),"",VLOOKUP(A2016,'Tabla de equipos'!$B$3:$D$107,3,FALSE))</f>
        <v/>
      </c>
      <c r="G2016" s="135" t="str">
        <f t="shared" si="32"/>
        <v/>
      </c>
    </row>
    <row r="2017" spans="5:7" x14ac:dyDescent="0.2">
      <c r="E2017" s="93" t="str">
        <f>IF(ISBLANK(A2017),"",VLOOKUP(A2017,'Tabla de equipos'!$B$3:$D$107,3,FALSE))</f>
        <v/>
      </c>
      <c r="G2017" s="135" t="str">
        <f t="shared" si="32"/>
        <v/>
      </c>
    </row>
    <row r="2018" spans="5:7" x14ac:dyDescent="0.2">
      <c r="E2018" s="93" t="str">
        <f>IF(ISBLANK(A2018),"",VLOOKUP(A2018,'Tabla de equipos'!$B$3:$D$107,3,FALSE))</f>
        <v/>
      </c>
      <c r="G2018" s="135" t="str">
        <f t="shared" si="32"/>
        <v/>
      </c>
    </row>
    <row r="2019" spans="5:7" x14ac:dyDescent="0.2">
      <c r="E2019" s="93" t="str">
        <f>IF(ISBLANK(A2019),"",VLOOKUP(A2019,'Tabla de equipos'!$B$3:$D$107,3,FALSE))</f>
        <v/>
      </c>
      <c r="G2019" s="135" t="str">
        <f t="shared" si="32"/>
        <v/>
      </c>
    </row>
    <row r="2020" spans="5:7" x14ac:dyDescent="0.2">
      <c r="E2020" s="93" t="str">
        <f>IF(ISBLANK(A2020),"",VLOOKUP(A2020,'Tabla de equipos'!$B$3:$D$107,3,FALSE))</f>
        <v/>
      </c>
      <c r="G2020" s="135" t="str">
        <f t="shared" si="32"/>
        <v/>
      </c>
    </row>
    <row r="2021" spans="5:7" x14ac:dyDescent="0.2">
      <c r="E2021" s="93" t="str">
        <f>IF(ISBLANK(A2021),"",VLOOKUP(A2021,'Tabla de equipos'!$B$3:$D$107,3,FALSE))</f>
        <v/>
      </c>
      <c r="G2021" s="135" t="str">
        <f t="shared" ref="G2021:G2084" si="33">IF(AND(F2021="",A2021=""),"",IF(AND(A2021&lt;&gt;"",F2021=""),"Falta incluir unidades",IF(AND(A2021&lt;&gt;"",F2021&gt;0),"","Falta elegir equipo/soporte")))</f>
        <v/>
      </c>
    </row>
    <row r="2022" spans="5:7" x14ac:dyDescent="0.2">
      <c r="E2022" s="93" t="str">
        <f>IF(ISBLANK(A2022),"",VLOOKUP(A2022,'Tabla de equipos'!$B$3:$D$107,3,FALSE))</f>
        <v/>
      </c>
      <c r="G2022" s="135" t="str">
        <f t="shared" si="33"/>
        <v/>
      </c>
    </row>
    <row r="2023" spans="5:7" x14ac:dyDescent="0.2">
      <c r="E2023" s="93" t="str">
        <f>IF(ISBLANK(A2023),"",VLOOKUP(A2023,'Tabla de equipos'!$B$3:$D$107,3,FALSE))</f>
        <v/>
      </c>
      <c r="G2023" s="135" t="str">
        <f t="shared" si="33"/>
        <v/>
      </c>
    </row>
    <row r="2024" spans="5:7" x14ac:dyDescent="0.2">
      <c r="E2024" s="93" t="str">
        <f>IF(ISBLANK(A2024),"",VLOOKUP(A2024,'Tabla de equipos'!$B$3:$D$107,3,FALSE))</f>
        <v/>
      </c>
      <c r="G2024" s="135" t="str">
        <f t="shared" si="33"/>
        <v/>
      </c>
    </row>
    <row r="2025" spans="5:7" x14ac:dyDescent="0.2">
      <c r="E2025" s="93" t="str">
        <f>IF(ISBLANK(A2025),"",VLOOKUP(A2025,'Tabla de equipos'!$B$3:$D$107,3,FALSE))</f>
        <v/>
      </c>
      <c r="G2025" s="135" t="str">
        <f t="shared" si="33"/>
        <v/>
      </c>
    </row>
    <row r="2026" spans="5:7" x14ac:dyDescent="0.2">
      <c r="E2026" s="93" t="str">
        <f>IF(ISBLANK(A2026),"",VLOOKUP(A2026,'Tabla de equipos'!$B$3:$D$107,3,FALSE))</f>
        <v/>
      </c>
      <c r="G2026" s="135" t="str">
        <f t="shared" si="33"/>
        <v/>
      </c>
    </row>
    <row r="2027" spans="5:7" x14ac:dyDescent="0.2">
      <c r="E2027" s="93" t="str">
        <f>IF(ISBLANK(A2027),"",VLOOKUP(A2027,'Tabla de equipos'!$B$3:$D$107,3,FALSE))</f>
        <v/>
      </c>
      <c r="G2027" s="135" t="str">
        <f t="shared" si="33"/>
        <v/>
      </c>
    </row>
    <row r="2028" spans="5:7" x14ac:dyDescent="0.2">
      <c r="E2028" s="93" t="str">
        <f>IF(ISBLANK(A2028),"",VLOOKUP(A2028,'Tabla de equipos'!$B$3:$D$107,3,FALSE))</f>
        <v/>
      </c>
      <c r="G2028" s="135" t="str">
        <f t="shared" si="33"/>
        <v/>
      </c>
    </row>
    <row r="2029" spans="5:7" x14ac:dyDescent="0.2">
      <c r="E2029" s="93" t="str">
        <f>IF(ISBLANK(A2029),"",VLOOKUP(A2029,'Tabla de equipos'!$B$3:$D$107,3,FALSE))</f>
        <v/>
      </c>
      <c r="G2029" s="135" t="str">
        <f t="shared" si="33"/>
        <v/>
      </c>
    </row>
    <row r="2030" spans="5:7" x14ac:dyDescent="0.2">
      <c r="E2030" s="93" t="str">
        <f>IF(ISBLANK(A2030),"",VLOOKUP(A2030,'Tabla de equipos'!$B$3:$D$107,3,FALSE))</f>
        <v/>
      </c>
      <c r="G2030" s="135" t="str">
        <f t="shared" si="33"/>
        <v/>
      </c>
    </row>
    <row r="2031" spans="5:7" x14ac:dyDescent="0.2">
      <c r="E2031" s="93" t="str">
        <f>IF(ISBLANK(A2031),"",VLOOKUP(A2031,'Tabla de equipos'!$B$3:$D$107,3,FALSE))</f>
        <v/>
      </c>
      <c r="G2031" s="135" t="str">
        <f t="shared" si="33"/>
        <v/>
      </c>
    </row>
    <row r="2032" spans="5:7" x14ac:dyDescent="0.2">
      <c r="E2032" s="93" t="str">
        <f>IF(ISBLANK(A2032),"",VLOOKUP(A2032,'Tabla de equipos'!$B$3:$D$107,3,FALSE))</f>
        <v/>
      </c>
      <c r="G2032" s="135" t="str">
        <f t="shared" si="33"/>
        <v/>
      </c>
    </row>
    <row r="2033" spans="5:7" x14ac:dyDescent="0.2">
      <c r="E2033" s="93" t="str">
        <f>IF(ISBLANK(A2033),"",VLOOKUP(A2033,'Tabla de equipos'!$B$3:$D$107,3,FALSE))</f>
        <v/>
      </c>
      <c r="G2033" s="135" t="str">
        <f t="shared" si="33"/>
        <v/>
      </c>
    </row>
    <row r="2034" spans="5:7" x14ac:dyDescent="0.2">
      <c r="E2034" s="93" t="str">
        <f>IF(ISBLANK(A2034),"",VLOOKUP(A2034,'Tabla de equipos'!$B$3:$D$107,3,FALSE))</f>
        <v/>
      </c>
      <c r="G2034" s="135" t="str">
        <f t="shared" si="33"/>
        <v/>
      </c>
    </row>
    <row r="2035" spans="5:7" x14ac:dyDescent="0.2">
      <c r="E2035" s="93" t="str">
        <f>IF(ISBLANK(A2035),"",VLOOKUP(A2035,'Tabla de equipos'!$B$3:$D$107,3,FALSE))</f>
        <v/>
      </c>
      <c r="G2035" s="135" t="str">
        <f t="shared" si="33"/>
        <v/>
      </c>
    </row>
    <row r="2036" spans="5:7" x14ac:dyDescent="0.2">
      <c r="E2036" s="93" t="str">
        <f>IF(ISBLANK(A2036),"",VLOOKUP(A2036,'Tabla de equipos'!$B$3:$D$107,3,FALSE))</f>
        <v/>
      </c>
      <c r="G2036" s="135" t="str">
        <f t="shared" si="33"/>
        <v/>
      </c>
    </row>
    <row r="2037" spans="5:7" x14ac:dyDescent="0.2">
      <c r="E2037" s="93" t="str">
        <f>IF(ISBLANK(A2037),"",VLOOKUP(A2037,'Tabla de equipos'!$B$3:$D$107,3,FALSE))</f>
        <v/>
      </c>
      <c r="G2037" s="135" t="str">
        <f t="shared" si="33"/>
        <v/>
      </c>
    </row>
    <row r="2038" spans="5:7" x14ac:dyDescent="0.2">
      <c r="E2038" s="93" t="str">
        <f>IF(ISBLANK(A2038),"",VLOOKUP(A2038,'Tabla de equipos'!$B$3:$D$107,3,FALSE))</f>
        <v/>
      </c>
      <c r="G2038" s="135" t="str">
        <f t="shared" si="33"/>
        <v/>
      </c>
    </row>
    <row r="2039" spans="5:7" x14ac:dyDescent="0.2">
      <c r="E2039" s="93" t="str">
        <f>IF(ISBLANK(A2039),"",VLOOKUP(A2039,'Tabla de equipos'!$B$3:$D$107,3,FALSE))</f>
        <v/>
      </c>
      <c r="G2039" s="135" t="str">
        <f t="shared" si="33"/>
        <v/>
      </c>
    </row>
    <row r="2040" spans="5:7" x14ac:dyDescent="0.2">
      <c r="E2040" s="93" t="str">
        <f>IF(ISBLANK(A2040),"",VLOOKUP(A2040,'Tabla de equipos'!$B$3:$D$107,3,FALSE))</f>
        <v/>
      </c>
      <c r="G2040" s="135" t="str">
        <f t="shared" si="33"/>
        <v/>
      </c>
    </row>
    <row r="2041" spans="5:7" x14ac:dyDescent="0.2">
      <c r="E2041" s="93" t="str">
        <f>IF(ISBLANK(A2041),"",VLOOKUP(A2041,'Tabla de equipos'!$B$3:$D$107,3,FALSE))</f>
        <v/>
      </c>
      <c r="G2041" s="135" t="str">
        <f t="shared" si="33"/>
        <v/>
      </c>
    </row>
    <row r="2042" spans="5:7" x14ac:dyDescent="0.2">
      <c r="E2042" s="93" t="str">
        <f>IF(ISBLANK(A2042),"",VLOOKUP(A2042,'Tabla de equipos'!$B$3:$D$107,3,FALSE))</f>
        <v/>
      </c>
      <c r="G2042" s="135" t="str">
        <f t="shared" si="33"/>
        <v/>
      </c>
    </row>
    <row r="2043" spans="5:7" x14ac:dyDescent="0.2">
      <c r="E2043" s="93" t="str">
        <f>IF(ISBLANK(A2043),"",VLOOKUP(A2043,'Tabla de equipos'!$B$3:$D$107,3,FALSE))</f>
        <v/>
      </c>
      <c r="G2043" s="135" t="str">
        <f t="shared" si="33"/>
        <v/>
      </c>
    </row>
    <row r="2044" spans="5:7" x14ac:dyDescent="0.2">
      <c r="E2044" s="93" t="str">
        <f>IF(ISBLANK(A2044),"",VLOOKUP(A2044,'Tabla de equipos'!$B$3:$D$107,3,FALSE))</f>
        <v/>
      </c>
      <c r="G2044" s="135" t="str">
        <f t="shared" si="33"/>
        <v/>
      </c>
    </row>
    <row r="2045" spans="5:7" x14ac:dyDescent="0.2">
      <c r="E2045" s="93" t="str">
        <f>IF(ISBLANK(A2045),"",VLOOKUP(A2045,'Tabla de equipos'!$B$3:$D$107,3,FALSE))</f>
        <v/>
      </c>
      <c r="G2045" s="135" t="str">
        <f t="shared" si="33"/>
        <v/>
      </c>
    </row>
    <row r="2046" spans="5:7" x14ac:dyDescent="0.2">
      <c r="E2046" s="93" t="str">
        <f>IF(ISBLANK(A2046),"",VLOOKUP(A2046,'Tabla de equipos'!$B$3:$D$107,3,FALSE))</f>
        <v/>
      </c>
      <c r="G2046" s="135" t="str">
        <f t="shared" si="33"/>
        <v/>
      </c>
    </row>
    <row r="2047" spans="5:7" x14ac:dyDescent="0.2">
      <c r="E2047" s="93" t="str">
        <f>IF(ISBLANK(A2047),"",VLOOKUP(A2047,'Tabla de equipos'!$B$3:$D$107,3,FALSE))</f>
        <v/>
      </c>
      <c r="G2047" s="135" t="str">
        <f t="shared" si="33"/>
        <v/>
      </c>
    </row>
    <row r="2048" spans="5:7" x14ac:dyDescent="0.2">
      <c r="E2048" s="93" t="str">
        <f>IF(ISBLANK(A2048),"",VLOOKUP(A2048,'Tabla de equipos'!$B$3:$D$107,3,FALSE))</f>
        <v/>
      </c>
      <c r="G2048" s="135" t="str">
        <f t="shared" si="33"/>
        <v/>
      </c>
    </row>
    <row r="2049" spans="5:7" x14ac:dyDescent="0.2">
      <c r="E2049" s="93" t="str">
        <f>IF(ISBLANK(A2049),"",VLOOKUP(A2049,'Tabla de equipos'!$B$3:$D$107,3,FALSE))</f>
        <v/>
      </c>
      <c r="G2049" s="135" t="str">
        <f t="shared" si="33"/>
        <v/>
      </c>
    </row>
    <row r="2050" spans="5:7" x14ac:dyDescent="0.2">
      <c r="E2050" s="93" t="str">
        <f>IF(ISBLANK(A2050),"",VLOOKUP(A2050,'Tabla de equipos'!$B$3:$D$107,3,FALSE))</f>
        <v/>
      </c>
      <c r="G2050" s="135" t="str">
        <f t="shared" si="33"/>
        <v/>
      </c>
    </row>
    <row r="2051" spans="5:7" x14ac:dyDescent="0.2">
      <c r="E2051" s="93" t="str">
        <f>IF(ISBLANK(A2051),"",VLOOKUP(A2051,'Tabla de equipos'!$B$3:$D$107,3,FALSE))</f>
        <v/>
      </c>
      <c r="G2051" s="135" t="str">
        <f t="shared" si="33"/>
        <v/>
      </c>
    </row>
    <row r="2052" spans="5:7" x14ac:dyDescent="0.2">
      <c r="E2052" s="93" t="str">
        <f>IF(ISBLANK(A2052),"",VLOOKUP(A2052,'Tabla de equipos'!$B$3:$D$107,3,FALSE))</f>
        <v/>
      </c>
      <c r="G2052" s="135" t="str">
        <f t="shared" si="33"/>
        <v/>
      </c>
    </row>
    <row r="2053" spans="5:7" x14ac:dyDescent="0.2">
      <c r="E2053" s="93" t="str">
        <f>IF(ISBLANK(A2053),"",VLOOKUP(A2053,'Tabla de equipos'!$B$3:$D$107,3,FALSE))</f>
        <v/>
      </c>
      <c r="G2053" s="135" t="str">
        <f t="shared" si="33"/>
        <v/>
      </c>
    </row>
    <row r="2054" spans="5:7" x14ac:dyDescent="0.2">
      <c r="E2054" s="93" t="str">
        <f>IF(ISBLANK(A2054),"",VLOOKUP(A2054,'Tabla de equipos'!$B$3:$D$107,3,FALSE))</f>
        <v/>
      </c>
      <c r="G2054" s="135" t="str">
        <f t="shared" si="33"/>
        <v/>
      </c>
    </row>
    <row r="2055" spans="5:7" x14ac:dyDescent="0.2">
      <c r="E2055" s="93" t="str">
        <f>IF(ISBLANK(A2055),"",VLOOKUP(A2055,'Tabla de equipos'!$B$3:$D$107,3,FALSE))</f>
        <v/>
      </c>
      <c r="G2055" s="135" t="str">
        <f t="shared" si="33"/>
        <v/>
      </c>
    </row>
    <row r="2056" spans="5:7" x14ac:dyDescent="0.2">
      <c r="E2056" s="93" t="str">
        <f>IF(ISBLANK(A2056),"",VLOOKUP(A2056,'Tabla de equipos'!$B$3:$D$107,3,FALSE))</f>
        <v/>
      </c>
      <c r="G2056" s="135" t="str">
        <f t="shared" si="33"/>
        <v/>
      </c>
    </row>
    <row r="2057" spans="5:7" x14ac:dyDescent="0.2">
      <c r="E2057" s="93" t="str">
        <f>IF(ISBLANK(A2057),"",VLOOKUP(A2057,'Tabla de equipos'!$B$3:$D$107,3,FALSE))</f>
        <v/>
      </c>
      <c r="G2057" s="135" t="str">
        <f t="shared" si="33"/>
        <v/>
      </c>
    </row>
    <row r="2058" spans="5:7" x14ac:dyDescent="0.2">
      <c r="E2058" s="93" t="str">
        <f>IF(ISBLANK(A2058),"",VLOOKUP(A2058,'Tabla de equipos'!$B$3:$D$107,3,FALSE))</f>
        <v/>
      </c>
      <c r="G2058" s="135" t="str">
        <f t="shared" si="33"/>
        <v/>
      </c>
    </row>
    <row r="2059" spans="5:7" x14ac:dyDescent="0.2">
      <c r="E2059" s="93" t="str">
        <f>IF(ISBLANK(A2059),"",VLOOKUP(A2059,'Tabla de equipos'!$B$3:$D$107,3,FALSE))</f>
        <v/>
      </c>
      <c r="G2059" s="135" t="str">
        <f t="shared" si="33"/>
        <v/>
      </c>
    </row>
    <row r="2060" spans="5:7" x14ac:dyDescent="0.2">
      <c r="E2060" s="93" t="str">
        <f>IF(ISBLANK(A2060),"",VLOOKUP(A2060,'Tabla de equipos'!$B$3:$D$107,3,FALSE))</f>
        <v/>
      </c>
      <c r="G2060" s="135" t="str">
        <f t="shared" si="33"/>
        <v/>
      </c>
    </row>
    <row r="2061" spans="5:7" x14ac:dyDescent="0.2">
      <c r="E2061" s="93" t="str">
        <f>IF(ISBLANK(A2061),"",VLOOKUP(A2061,'Tabla de equipos'!$B$3:$D$107,3,FALSE))</f>
        <v/>
      </c>
      <c r="G2061" s="135" t="str">
        <f t="shared" si="33"/>
        <v/>
      </c>
    </row>
    <row r="2062" spans="5:7" x14ac:dyDescent="0.2">
      <c r="E2062" s="93" t="str">
        <f>IF(ISBLANK(A2062),"",VLOOKUP(A2062,'Tabla de equipos'!$B$3:$D$107,3,FALSE))</f>
        <v/>
      </c>
      <c r="G2062" s="135" t="str">
        <f t="shared" si="33"/>
        <v/>
      </c>
    </row>
    <row r="2063" spans="5:7" x14ac:dyDescent="0.2">
      <c r="E2063" s="93" t="str">
        <f>IF(ISBLANK(A2063),"",VLOOKUP(A2063,'Tabla de equipos'!$B$3:$D$107,3,FALSE))</f>
        <v/>
      </c>
      <c r="G2063" s="135" t="str">
        <f t="shared" si="33"/>
        <v/>
      </c>
    </row>
    <row r="2064" spans="5:7" x14ac:dyDescent="0.2">
      <c r="E2064" s="93" t="str">
        <f>IF(ISBLANK(A2064),"",VLOOKUP(A2064,'Tabla de equipos'!$B$3:$D$107,3,FALSE))</f>
        <v/>
      </c>
      <c r="G2064" s="135" t="str">
        <f t="shared" si="33"/>
        <v/>
      </c>
    </row>
    <row r="2065" spans="5:7" x14ac:dyDescent="0.2">
      <c r="E2065" s="93" t="str">
        <f>IF(ISBLANK(A2065),"",VLOOKUP(A2065,'Tabla de equipos'!$B$3:$D$107,3,FALSE))</f>
        <v/>
      </c>
      <c r="G2065" s="135" t="str">
        <f t="shared" si="33"/>
        <v/>
      </c>
    </row>
    <row r="2066" spans="5:7" x14ac:dyDescent="0.2">
      <c r="E2066" s="93" t="str">
        <f>IF(ISBLANK(A2066),"",VLOOKUP(A2066,'Tabla de equipos'!$B$3:$D$107,3,FALSE))</f>
        <v/>
      </c>
      <c r="G2066" s="135" t="str">
        <f t="shared" si="33"/>
        <v/>
      </c>
    </row>
    <row r="2067" spans="5:7" x14ac:dyDescent="0.2">
      <c r="E2067" s="93" t="str">
        <f>IF(ISBLANK(A2067),"",VLOOKUP(A2067,'Tabla de equipos'!$B$3:$D$107,3,FALSE))</f>
        <v/>
      </c>
      <c r="G2067" s="135" t="str">
        <f t="shared" si="33"/>
        <v/>
      </c>
    </row>
    <row r="2068" spans="5:7" x14ac:dyDescent="0.2">
      <c r="E2068" s="93" t="str">
        <f>IF(ISBLANK(A2068),"",VLOOKUP(A2068,'Tabla de equipos'!$B$3:$D$107,3,FALSE))</f>
        <v/>
      </c>
      <c r="G2068" s="135" t="str">
        <f t="shared" si="33"/>
        <v/>
      </c>
    </row>
    <row r="2069" spans="5:7" x14ac:dyDescent="0.2">
      <c r="E2069" s="93" t="str">
        <f>IF(ISBLANK(A2069),"",VLOOKUP(A2069,'Tabla de equipos'!$B$3:$D$107,3,FALSE))</f>
        <v/>
      </c>
      <c r="G2069" s="135" t="str">
        <f t="shared" si="33"/>
        <v/>
      </c>
    </row>
    <row r="2070" spans="5:7" x14ac:dyDescent="0.2">
      <c r="E2070" s="93" t="str">
        <f>IF(ISBLANK(A2070),"",VLOOKUP(A2070,'Tabla de equipos'!$B$3:$D$107,3,FALSE))</f>
        <v/>
      </c>
      <c r="G2070" s="135" t="str">
        <f t="shared" si="33"/>
        <v/>
      </c>
    </row>
    <row r="2071" spans="5:7" x14ac:dyDescent="0.2">
      <c r="E2071" s="93" t="str">
        <f>IF(ISBLANK(A2071),"",VLOOKUP(A2071,'Tabla de equipos'!$B$3:$D$107,3,FALSE))</f>
        <v/>
      </c>
      <c r="G2071" s="135" t="str">
        <f t="shared" si="33"/>
        <v/>
      </c>
    </row>
    <row r="2072" spans="5:7" x14ac:dyDescent="0.2">
      <c r="E2072" s="93" t="str">
        <f>IF(ISBLANK(A2072),"",VLOOKUP(A2072,'Tabla de equipos'!$B$3:$D$107,3,FALSE))</f>
        <v/>
      </c>
      <c r="G2072" s="135" t="str">
        <f t="shared" si="33"/>
        <v/>
      </c>
    </row>
    <row r="2073" spans="5:7" x14ac:dyDescent="0.2">
      <c r="E2073" s="93" t="str">
        <f>IF(ISBLANK(A2073),"",VLOOKUP(A2073,'Tabla de equipos'!$B$3:$D$107,3,FALSE))</f>
        <v/>
      </c>
      <c r="G2073" s="135" t="str">
        <f t="shared" si="33"/>
        <v/>
      </c>
    </row>
    <row r="2074" spans="5:7" x14ac:dyDescent="0.2">
      <c r="E2074" s="93" t="str">
        <f>IF(ISBLANK(A2074),"",VLOOKUP(A2074,'Tabla de equipos'!$B$3:$D$107,3,FALSE))</f>
        <v/>
      </c>
      <c r="G2074" s="135" t="str">
        <f t="shared" si="33"/>
        <v/>
      </c>
    </row>
    <row r="2075" spans="5:7" x14ac:dyDescent="0.2">
      <c r="E2075" s="93" t="str">
        <f>IF(ISBLANK(A2075),"",VLOOKUP(A2075,'Tabla de equipos'!$B$3:$D$107,3,FALSE))</f>
        <v/>
      </c>
      <c r="G2075" s="135" t="str">
        <f t="shared" si="33"/>
        <v/>
      </c>
    </row>
    <row r="2076" spans="5:7" x14ac:dyDescent="0.2">
      <c r="E2076" s="93" t="str">
        <f>IF(ISBLANK(A2076),"",VLOOKUP(A2076,'Tabla de equipos'!$B$3:$D$107,3,FALSE))</f>
        <v/>
      </c>
      <c r="G2076" s="135" t="str">
        <f t="shared" si="33"/>
        <v/>
      </c>
    </row>
    <row r="2077" spans="5:7" x14ac:dyDescent="0.2">
      <c r="E2077" s="93" t="str">
        <f>IF(ISBLANK(A2077),"",VLOOKUP(A2077,'Tabla de equipos'!$B$3:$D$107,3,FALSE))</f>
        <v/>
      </c>
      <c r="G2077" s="135" t="str">
        <f t="shared" si="33"/>
        <v/>
      </c>
    </row>
    <row r="2078" spans="5:7" x14ac:dyDescent="0.2">
      <c r="E2078" s="93" t="str">
        <f>IF(ISBLANK(A2078),"",VLOOKUP(A2078,'Tabla de equipos'!$B$3:$D$107,3,FALSE))</f>
        <v/>
      </c>
      <c r="G2078" s="135" t="str">
        <f t="shared" si="33"/>
        <v/>
      </c>
    </row>
    <row r="2079" spans="5:7" x14ac:dyDescent="0.2">
      <c r="E2079" s="93" t="str">
        <f>IF(ISBLANK(A2079),"",VLOOKUP(A2079,'Tabla de equipos'!$B$3:$D$107,3,FALSE))</f>
        <v/>
      </c>
      <c r="G2079" s="135" t="str">
        <f t="shared" si="33"/>
        <v/>
      </c>
    </row>
    <row r="2080" spans="5:7" x14ac:dyDescent="0.2">
      <c r="E2080" s="93" t="str">
        <f>IF(ISBLANK(A2080),"",VLOOKUP(A2080,'Tabla de equipos'!$B$3:$D$107,3,FALSE))</f>
        <v/>
      </c>
      <c r="G2080" s="135" t="str">
        <f t="shared" si="33"/>
        <v/>
      </c>
    </row>
    <row r="2081" spans="5:7" x14ac:dyDescent="0.2">
      <c r="E2081" s="93" t="str">
        <f>IF(ISBLANK(A2081),"",VLOOKUP(A2081,'Tabla de equipos'!$B$3:$D$107,3,FALSE))</f>
        <v/>
      </c>
      <c r="G2081" s="135" t="str">
        <f t="shared" si="33"/>
        <v/>
      </c>
    </row>
    <row r="2082" spans="5:7" x14ac:dyDescent="0.2">
      <c r="E2082" s="93" t="str">
        <f>IF(ISBLANK(A2082),"",VLOOKUP(A2082,'Tabla de equipos'!$B$3:$D$107,3,FALSE))</f>
        <v/>
      </c>
      <c r="G2082" s="135" t="str">
        <f t="shared" si="33"/>
        <v/>
      </c>
    </row>
    <row r="2083" spans="5:7" x14ac:dyDescent="0.2">
      <c r="E2083" s="93" t="str">
        <f>IF(ISBLANK(A2083),"",VLOOKUP(A2083,'Tabla de equipos'!$B$3:$D$107,3,FALSE))</f>
        <v/>
      </c>
      <c r="G2083" s="135" t="str">
        <f t="shared" si="33"/>
        <v/>
      </c>
    </row>
    <row r="2084" spans="5:7" x14ac:dyDescent="0.2">
      <c r="E2084" s="93" t="str">
        <f>IF(ISBLANK(A2084),"",VLOOKUP(A2084,'Tabla de equipos'!$B$3:$D$107,3,FALSE))</f>
        <v/>
      </c>
      <c r="G2084" s="135" t="str">
        <f t="shared" si="33"/>
        <v/>
      </c>
    </row>
    <row r="2085" spans="5:7" x14ac:dyDescent="0.2">
      <c r="E2085" s="93" t="str">
        <f>IF(ISBLANK(A2085),"",VLOOKUP(A2085,'Tabla de equipos'!$B$3:$D$107,3,FALSE))</f>
        <v/>
      </c>
      <c r="G2085" s="135" t="str">
        <f t="shared" ref="G2085:G2148" si="34">IF(AND(F2085="",A2085=""),"",IF(AND(A2085&lt;&gt;"",F2085=""),"Falta incluir unidades",IF(AND(A2085&lt;&gt;"",F2085&gt;0),"","Falta elegir equipo/soporte")))</f>
        <v/>
      </c>
    </row>
    <row r="2086" spans="5:7" x14ac:dyDescent="0.2">
      <c r="E2086" s="93" t="str">
        <f>IF(ISBLANK(A2086),"",VLOOKUP(A2086,'Tabla de equipos'!$B$3:$D$107,3,FALSE))</f>
        <v/>
      </c>
      <c r="G2086" s="135" t="str">
        <f t="shared" si="34"/>
        <v/>
      </c>
    </row>
    <row r="2087" spans="5:7" x14ac:dyDescent="0.2">
      <c r="E2087" s="93" t="str">
        <f>IF(ISBLANK(A2087),"",VLOOKUP(A2087,'Tabla de equipos'!$B$3:$D$107,3,FALSE))</f>
        <v/>
      </c>
      <c r="G2087" s="135" t="str">
        <f t="shared" si="34"/>
        <v/>
      </c>
    </row>
    <row r="2088" spans="5:7" x14ac:dyDescent="0.2">
      <c r="E2088" s="93" t="str">
        <f>IF(ISBLANK(A2088),"",VLOOKUP(A2088,'Tabla de equipos'!$B$3:$D$107,3,FALSE))</f>
        <v/>
      </c>
      <c r="G2088" s="135" t="str">
        <f t="shared" si="34"/>
        <v/>
      </c>
    </row>
    <row r="2089" spans="5:7" x14ac:dyDescent="0.2">
      <c r="E2089" s="93" t="str">
        <f>IF(ISBLANK(A2089),"",VLOOKUP(A2089,'Tabla de equipos'!$B$3:$D$107,3,FALSE))</f>
        <v/>
      </c>
      <c r="G2089" s="135" t="str">
        <f t="shared" si="34"/>
        <v/>
      </c>
    </row>
    <row r="2090" spans="5:7" x14ac:dyDescent="0.2">
      <c r="E2090" s="93" t="str">
        <f>IF(ISBLANK(A2090),"",VLOOKUP(A2090,'Tabla de equipos'!$B$3:$D$107,3,FALSE))</f>
        <v/>
      </c>
      <c r="G2090" s="135" t="str">
        <f t="shared" si="34"/>
        <v/>
      </c>
    </row>
    <row r="2091" spans="5:7" x14ac:dyDescent="0.2">
      <c r="E2091" s="93" t="str">
        <f>IF(ISBLANK(A2091),"",VLOOKUP(A2091,'Tabla de equipos'!$B$3:$D$107,3,FALSE))</f>
        <v/>
      </c>
      <c r="G2091" s="135" t="str">
        <f t="shared" si="34"/>
        <v/>
      </c>
    </row>
    <row r="2092" spans="5:7" x14ac:dyDescent="0.2">
      <c r="E2092" s="93" t="str">
        <f>IF(ISBLANK(A2092),"",VLOOKUP(A2092,'Tabla de equipos'!$B$3:$D$107,3,FALSE))</f>
        <v/>
      </c>
      <c r="G2092" s="135" t="str">
        <f t="shared" si="34"/>
        <v/>
      </c>
    </row>
    <row r="2093" spans="5:7" x14ac:dyDescent="0.2">
      <c r="E2093" s="93" t="str">
        <f>IF(ISBLANK(A2093),"",VLOOKUP(A2093,'Tabla de equipos'!$B$3:$D$107,3,FALSE))</f>
        <v/>
      </c>
      <c r="G2093" s="135" t="str">
        <f t="shared" si="34"/>
        <v/>
      </c>
    </row>
    <row r="2094" spans="5:7" x14ac:dyDescent="0.2">
      <c r="E2094" s="93" t="str">
        <f>IF(ISBLANK(A2094),"",VLOOKUP(A2094,'Tabla de equipos'!$B$3:$D$107,3,FALSE))</f>
        <v/>
      </c>
      <c r="G2094" s="135" t="str">
        <f t="shared" si="34"/>
        <v/>
      </c>
    </row>
    <row r="2095" spans="5:7" x14ac:dyDescent="0.2">
      <c r="E2095" s="93" t="str">
        <f>IF(ISBLANK(A2095),"",VLOOKUP(A2095,'Tabla de equipos'!$B$3:$D$107,3,FALSE))</f>
        <v/>
      </c>
      <c r="G2095" s="135" t="str">
        <f t="shared" si="34"/>
        <v/>
      </c>
    </row>
    <row r="2096" spans="5:7" x14ac:dyDescent="0.2">
      <c r="E2096" s="93" t="str">
        <f>IF(ISBLANK(A2096),"",VLOOKUP(A2096,'Tabla de equipos'!$B$3:$D$107,3,FALSE))</f>
        <v/>
      </c>
      <c r="G2096" s="135" t="str">
        <f t="shared" si="34"/>
        <v/>
      </c>
    </row>
    <row r="2097" spans="5:7" x14ac:dyDescent="0.2">
      <c r="E2097" s="93" t="str">
        <f>IF(ISBLANK(A2097),"",VLOOKUP(A2097,'Tabla de equipos'!$B$3:$D$107,3,FALSE))</f>
        <v/>
      </c>
      <c r="G2097" s="135" t="str">
        <f t="shared" si="34"/>
        <v/>
      </c>
    </row>
    <row r="2098" spans="5:7" x14ac:dyDescent="0.2">
      <c r="E2098" s="93" t="str">
        <f>IF(ISBLANK(A2098),"",VLOOKUP(A2098,'Tabla de equipos'!$B$3:$D$107,3,FALSE))</f>
        <v/>
      </c>
      <c r="G2098" s="135" t="str">
        <f t="shared" si="34"/>
        <v/>
      </c>
    </row>
    <row r="2099" spans="5:7" x14ac:dyDescent="0.2">
      <c r="E2099" s="93" t="str">
        <f>IF(ISBLANK(A2099),"",VLOOKUP(A2099,'Tabla de equipos'!$B$3:$D$107,3,FALSE))</f>
        <v/>
      </c>
      <c r="G2099" s="135" t="str">
        <f t="shared" si="34"/>
        <v/>
      </c>
    </row>
    <row r="2100" spans="5:7" x14ac:dyDescent="0.2">
      <c r="E2100" s="93" t="str">
        <f>IF(ISBLANK(A2100),"",VLOOKUP(A2100,'Tabla de equipos'!$B$3:$D$107,3,FALSE))</f>
        <v/>
      </c>
      <c r="G2100" s="135" t="str">
        <f t="shared" si="34"/>
        <v/>
      </c>
    </row>
    <row r="2101" spans="5:7" x14ac:dyDescent="0.2">
      <c r="E2101" s="93" t="str">
        <f>IF(ISBLANK(A2101),"",VLOOKUP(A2101,'Tabla de equipos'!$B$3:$D$107,3,FALSE))</f>
        <v/>
      </c>
      <c r="G2101" s="135" t="str">
        <f t="shared" si="34"/>
        <v/>
      </c>
    </row>
    <row r="2102" spans="5:7" x14ac:dyDescent="0.2">
      <c r="E2102" s="93" t="str">
        <f>IF(ISBLANK(A2102),"",VLOOKUP(A2102,'Tabla de equipos'!$B$3:$D$107,3,FALSE))</f>
        <v/>
      </c>
      <c r="G2102" s="135" t="str">
        <f t="shared" si="34"/>
        <v/>
      </c>
    </row>
    <row r="2103" spans="5:7" x14ac:dyDescent="0.2">
      <c r="E2103" s="93" t="str">
        <f>IF(ISBLANK(A2103),"",VLOOKUP(A2103,'Tabla de equipos'!$B$3:$D$107,3,FALSE))</f>
        <v/>
      </c>
      <c r="G2103" s="135" t="str">
        <f t="shared" si="34"/>
        <v/>
      </c>
    </row>
    <row r="2104" spans="5:7" x14ac:dyDescent="0.2">
      <c r="E2104" s="93" t="str">
        <f>IF(ISBLANK(A2104),"",VLOOKUP(A2104,'Tabla de equipos'!$B$3:$D$107,3,FALSE))</f>
        <v/>
      </c>
      <c r="G2104" s="135" t="str">
        <f t="shared" si="34"/>
        <v/>
      </c>
    </row>
    <row r="2105" spans="5:7" x14ac:dyDescent="0.2">
      <c r="E2105" s="93" t="str">
        <f>IF(ISBLANK(A2105),"",VLOOKUP(A2105,'Tabla de equipos'!$B$3:$D$107,3,FALSE))</f>
        <v/>
      </c>
      <c r="G2105" s="135" t="str">
        <f t="shared" si="34"/>
        <v/>
      </c>
    </row>
    <row r="2106" spans="5:7" x14ac:dyDescent="0.2">
      <c r="E2106" s="93" t="str">
        <f>IF(ISBLANK(A2106),"",VLOOKUP(A2106,'Tabla de equipos'!$B$3:$D$107,3,FALSE))</f>
        <v/>
      </c>
      <c r="G2106" s="135" t="str">
        <f t="shared" si="34"/>
        <v/>
      </c>
    </row>
    <row r="2107" spans="5:7" x14ac:dyDescent="0.2">
      <c r="E2107" s="93" t="str">
        <f>IF(ISBLANK(A2107),"",VLOOKUP(A2107,'Tabla de equipos'!$B$3:$D$107,3,FALSE))</f>
        <v/>
      </c>
      <c r="G2107" s="135" t="str">
        <f t="shared" si="34"/>
        <v/>
      </c>
    </row>
    <row r="2108" spans="5:7" x14ac:dyDescent="0.2">
      <c r="E2108" s="93" t="str">
        <f>IF(ISBLANK(A2108),"",VLOOKUP(A2108,'Tabla de equipos'!$B$3:$D$107,3,FALSE))</f>
        <v/>
      </c>
      <c r="G2108" s="135" t="str">
        <f t="shared" si="34"/>
        <v/>
      </c>
    </row>
    <row r="2109" spans="5:7" x14ac:dyDescent="0.2">
      <c r="E2109" s="93" t="str">
        <f>IF(ISBLANK(A2109),"",VLOOKUP(A2109,'Tabla de equipos'!$B$3:$D$107,3,FALSE))</f>
        <v/>
      </c>
      <c r="G2109" s="135" t="str">
        <f t="shared" si="34"/>
        <v/>
      </c>
    </row>
    <row r="2110" spans="5:7" x14ac:dyDescent="0.2">
      <c r="E2110" s="93" t="str">
        <f>IF(ISBLANK(A2110),"",VLOOKUP(A2110,'Tabla de equipos'!$B$3:$D$107,3,FALSE))</f>
        <v/>
      </c>
      <c r="G2110" s="135" t="str">
        <f t="shared" si="34"/>
        <v/>
      </c>
    </row>
    <row r="2111" spans="5:7" x14ac:dyDescent="0.2">
      <c r="E2111" s="93" t="str">
        <f>IF(ISBLANK(A2111),"",VLOOKUP(A2111,'Tabla de equipos'!$B$3:$D$107,3,FALSE))</f>
        <v/>
      </c>
      <c r="G2111" s="135" t="str">
        <f t="shared" si="34"/>
        <v/>
      </c>
    </row>
    <row r="2112" spans="5:7" x14ac:dyDescent="0.2">
      <c r="E2112" s="93" t="str">
        <f>IF(ISBLANK(A2112),"",VLOOKUP(A2112,'Tabla de equipos'!$B$3:$D$107,3,FALSE))</f>
        <v/>
      </c>
      <c r="G2112" s="135" t="str">
        <f t="shared" si="34"/>
        <v/>
      </c>
    </row>
    <row r="2113" spans="5:7" x14ac:dyDescent="0.2">
      <c r="E2113" s="93" t="str">
        <f>IF(ISBLANK(A2113),"",VLOOKUP(A2113,'Tabla de equipos'!$B$3:$D$107,3,FALSE))</f>
        <v/>
      </c>
      <c r="G2113" s="135" t="str">
        <f t="shared" si="34"/>
        <v/>
      </c>
    </row>
    <row r="2114" spans="5:7" x14ac:dyDescent="0.2">
      <c r="E2114" s="93" t="str">
        <f>IF(ISBLANK(A2114),"",VLOOKUP(A2114,'Tabla de equipos'!$B$3:$D$107,3,FALSE))</f>
        <v/>
      </c>
      <c r="G2114" s="135" t="str">
        <f t="shared" si="34"/>
        <v/>
      </c>
    </row>
    <row r="2115" spans="5:7" x14ac:dyDescent="0.2">
      <c r="E2115" s="93" t="str">
        <f>IF(ISBLANK(A2115),"",VLOOKUP(A2115,'Tabla de equipos'!$B$3:$D$107,3,FALSE))</f>
        <v/>
      </c>
      <c r="G2115" s="135" t="str">
        <f t="shared" si="34"/>
        <v/>
      </c>
    </row>
    <row r="2116" spans="5:7" x14ac:dyDescent="0.2">
      <c r="E2116" s="93" t="str">
        <f>IF(ISBLANK(A2116),"",VLOOKUP(A2116,'Tabla de equipos'!$B$3:$D$107,3,FALSE))</f>
        <v/>
      </c>
      <c r="G2116" s="135" t="str">
        <f t="shared" si="34"/>
        <v/>
      </c>
    </row>
    <row r="2117" spans="5:7" x14ac:dyDescent="0.2">
      <c r="E2117" s="93" t="str">
        <f>IF(ISBLANK(A2117),"",VLOOKUP(A2117,'Tabla de equipos'!$B$3:$D$107,3,FALSE))</f>
        <v/>
      </c>
      <c r="G2117" s="135" t="str">
        <f t="shared" si="34"/>
        <v/>
      </c>
    </row>
    <row r="2118" spans="5:7" x14ac:dyDescent="0.2">
      <c r="E2118" s="93" t="str">
        <f>IF(ISBLANK(A2118),"",VLOOKUP(A2118,'Tabla de equipos'!$B$3:$D$107,3,FALSE))</f>
        <v/>
      </c>
      <c r="G2118" s="135" t="str">
        <f t="shared" si="34"/>
        <v/>
      </c>
    </row>
    <row r="2119" spans="5:7" x14ac:dyDescent="0.2">
      <c r="E2119" s="93" t="str">
        <f>IF(ISBLANK(A2119),"",VLOOKUP(A2119,'Tabla de equipos'!$B$3:$D$107,3,FALSE))</f>
        <v/>
      </c>
      <c r="G2119" s="135" t="str">
        <f t="shared" si="34"/>
        <v/>
      </c>
    </row>
    <row r="2120" spans="5:7" x14ac:dyDescent="0.2">
      <c r="E2120" s="93" t="str">
        <f>IF(ISBLANK(A2120),"",VLOOKUP(A2120,'Tabla de equipos'!$B$3:$D$107,3,FALSE))</f>
        <v/>
      </c>
      <c r="G2120" s="135" t="str">
        <f t="shared" si="34"/>
        <v/>
      </c>
    </row>
    <row r="2121" spans="5:7" x14ac:dyDescent="0.2">
      <c r="E2121" s="93" t="str">
        <f>IF(ISBLANK(A2121),"",VLOOKUP(A2121,'Tabla de equipos'!$B$3:$D$107,3,FALSE))</f>
        <v/>
      </c>
      <c r="G2121" s="135" t="str">
        <f t="shared" si="34"/>
        <v/>
      </c>
    </row>
    <row r="2122" spans="5:7" x14ac:dyDescent="0.2">
      <c r="E2122" s="93" t="str">
        <f>IF(ISBLANK(A2122),"",VLOOKUP(A2122,'Tabla de equipos'!$B$3:$D$107,3,FALSE))</f>
        <v/>
      </c>
      <c r="G2122" s="135" t="str">
        <f t="shared" si="34"/>
        <v/>
      </c>
    </row>
    <row r="2123" spans="5:7" x14ac:dyDescent="0.2">
      <c r="E2123" s="93" t="str">
        <f>IF(ISBLANK(A2123),"",VLOOKUP(A2123,'Tabla de equipos'!$B$3:$D$107,3,FALSE))</f>
        <v/>
      </c>
      <c r="G2123" s="135" t="str">
        <f t="shared" si="34"/>
        <v/>
      </c>
    </row>
    <row r="2124" spans="5:7" x14ac:dyDescent="0.2">
      <c r="E2124" s="93" t="str">
        <f>IF(ISBLANK(A2124),"",VLOOKUP(A2124,'Tabla de equipos'!$B$3:$D$107,3,FALSE))</f>
        <v/>
      </c>
      <c r="G2124" s="135" t="str">
        <f t="shared" si="34"/>
        <v/>
      </c>
    </row>
    <row r="2125" spans="5:7" x14ac:dyDescent="0.2">
      <c r="E2125" s="93" t="str">
        <f>IF(ISBLANK(A2125),"",VLOOKUP(A2125,'Tabla de equipos'!$B$3:$D$107,3,FALSE))</f>
        <v/>
      </c>
      <c r="G2125" s="135" t="str">
        <f t="shared" si="34"/>
        <v/>
      </c>
    </row>
    <row r="2126" spans="5:7" x14ac:dyDescent="0.2">
      <c r="E2126" s="93" t="str">
        <f>IF(ISBLANK(A2126),"",VLOOKUP(A2126,'Tabla de equipos'!$B$3:$D$107,3,FALSE))</f>
        <v/>
      </c>
      <c r="G2126" s="135" t="str">
        <f t="shared" si="34"/>
        <v/>
      </c>
    </row>
    <row r="2127" spans="5:7" x14ac:dyDescent="0.2">
      <c r="E2127" s="93" t="str">
        <f>IF(ISBLANK(A2127),"",VLOOKUP(A2127,'Tabla de equipos'!$B$3:$D$107,3,FALSE))</f>
        <v/>
      </c>
      <c r="G2127" s="135" t="str">
        <f t="shared" si="34"/>
        <v/>
      </c>
    </row>
    <row r="2128" spans="5:7" x14ac:dyDescent="0.2">
      <c r="E2128" s="93" t="str">
        <f>IF(ISBLANK(A2128),"",VLOOKUP(A2128,'Tabla de equipos'!$B$3:$D$107,3,FALSE))</f>
        <v/>
      </c>
      <c r="G2128" s="135" t="str">
        <f t="shared" si="34"/>
        <v/>
      </c>
    </row>
    <row r="2129" spans="5:7" x14ac:dyDescent="0.2">
      <c r="E2129" s="93" t="str">
        <f>IF(ISBLANK(A2129),"",VLOOKUP(A2129,'Tabla de equipos'!$B$3:$D$107,3,FALSE))</f>
        <v/>
      </c>
      <c r="G2129" s="135" t="str">
        <f t="shared" si="34"/>
        <v/>
      </c>
    </row>
    <row r="2130" spans="5:7" x14ac:dyDescent="0.2">
      <c r="E2130" s="93" t="str">
        <f>IF(ISBLANK(A2130),"",VLOOKUP(A2130,'Tabla de equipos'!$B$3:$D$107,3,FALSE))</f>
        <v/>
      </c>
      <c r="G2130" s="135" t="str">
        <f t="shared" si="34"/>
        <v/>
      </c>
    </row>
    <row r="2131" spans="5:7" x14ac:dyDescent="0.2">
      <c r="E2131" s="93" t="str">
        <f>IF(ISBLANK(A2131),"",VLOOKUP(A2131,'Tabla de equipos'!$B$3:$D$107,3,FALSE))</f>
        <v/>
      </c>
      <c r="G2131" s="135" t="str">
        <f t="shared" si="34"/>
        <v/>
      </c>
    </row>
    <row r="2132" spans="5:7" x14ac:dyDescent="0.2">
      <c r="E2132" s="93" t="str">
        <f>IF(ISBLANK(A2132),"",VLOOKUP(A2132,'Tabla de equipos'!$B$3:$D$107,3,FALSE))</f>
        <v/>
      </c>
      <c r="G2132" s="135" t="str">
        <f t="shared" si="34"/>
        <v/>
      </c>
    </row>
    <row r="2133" spans="5:7" x14ac:dyDescent="0.2">
      <c r="E2133" s="93" t="str">
        <f>IF(ISBLANK(A2133),"",VLOOKUP(A2133,'Tabla de equipos'!$B$3:$D$107,3,FALSE))</f>
        <v/>
      </c>
      <c r="G2133" s="135" t="str">
        <f t="shared" si="34"/>
        <v/>
      </c>
    </row>
    <row r="2134" spans="5:7" x14ac:dyDescent="0.2">
      <c r="E2134" s="93" t="str">
        <f>IF(ISBLANK(A2134),"",VLOOKUP(A2134,'Tabla de equipos'!$B$3:$D$107,3,FALSE))</f>
        <v/>
      </c>
      <c r="G2134" s="135" t="str">
        <f t="shared" si="34"/>
        <v/>
      </c>
    </row>
    <row r="2135" spans="5:7" x14ac:dyDescent="0.2">
      <c r="E2135" s="93" t="str">
        <f>IF(ISBLANK(A2135),"",VLOOKUP(A2135,'Tabla de equipos'!$B$3:$D$107,3,FALSE))</f>
        <v/>
      </c>
      <c r="G2135" s="135" t="str">
        <f t="shared" si="34"/>
        <v/>
      </c>
    </row>
    <row r="2136" spans="5:7" x14ac:dyDescent="0.2">
      <c r="E2136" s="93" t="str">
        <f>IF(ISBLANK(A2136),"",VLOOKUP(A2136,'Tabla de equipos'!$B$3:$D$107,3,FALSE))</f>
        <v/>
      </c>
      <c r="G2136" s="135" t="str">
        <f t="shared" si="34"/>
        <v/>
      </c>
    </row>
    <row r="2137" spans="5:7" x14ac:dyDescent="0.2">
      <c r="E2137" s="93" t="str">
        <f>IF(ISBLANK(A2137),"",VLOOKUP(A2137,'Tabla de equipos'!$B$3:$D$107,3,FALSE))</f>
        <v/>
      </c>
      <c r="G2137" s="135" t="str">
        <f t="shared" si="34"/>
        <v/>
      </c>
    </row>
    <row r="2138" spans="5:7" x14ac:dyDescent="0.2">
      <c r="E2138" s="93" t="str">
        <f>IF(ISBLANK(A2138),"",VLOOKUP(A2138,'Tabla de equipos'!$B$3:$D$107,3,FALSE))</f>
        <v/>
      </c>
      <c r="G2138" s="135" t="str">
        <f t="shared" si="34"/>
        <v/>
      </c>
    </row>
    <row r="2139" spans="5:7" x14ac:dyDescent="0.2">
      <c r="E2139" s="93" t="str">
        <f>IF(ISBLANK(A2139),"",VLOOKUP(A2139,'Tabla de equipos'!$B$3:$D$107,3,FALSE))</f>
        <v/>
      </c>
      <c r="G2139" s="135" t="str">
        <f t="shared" si="34"/>
        <v/>
      </c>
    </row>
    <row r="2140" spans="5:7" x14ac:dyDescent="0.2">
      <c r="E2140" s="93" t="str">
        <f>IF(ISBLANK(A2140),"",VLOOKUP(A2140,'Tabla de equipos'!$B$3:$D$107,3,FALSE))</f>
        <v/>
      </c>
      <c r="G2140" s="135" t="str">
        <f t="shared" si="34"/>
        <v/>
      </c>
    </row>
    <row r="2141" spans="5:7" x14ac:dyDescent="0.2">
      <c r="E2141" s="93" t="str">
        <f>IF(ISBLANK(A2141),"",VLOOKUP(A2141,'Tabla de equipos'!$B$3:$D$107,3,FALSE))</f>
        <v/>
      </c>
      <c r="G2141" s="135" t="str">
        <f t="shared" si="34"/>
        <v/>
      </c>
    </row>
    <row r="2142" spans="5:7" x14ac:dyDescent="0.2">
      <c r="E2142" s="93" t="str">
        <f>IF(ISBLANK(A2142),"",VLOOKUP(A2142,'Tabla de equipos'!$B$3:$D$107,3,FALSE))</f>
        <v/>
      </c>
      <c r="G2142" s="135" t="str">
        <f t="shared" si="34"/>
        <v/>
      </c>
    </row>
    <row r="2143" spans="5:7" x14ac:dyDescent="0.2">
      <c r="E2143" s="93" t="str">
        <f>IF(ISBLANK(A2143),"",VLOOKUP(A2143,'Tabla de equipos'!$B$3:$D$107,3,FALSE))</f>
        <v/>
      </c>
      <c r="G2143" s="135" t="str">
        <f t="shared" si="34"/>
        <v/>
      </c>
    </row>
    <row r="2144" spans="5:7" x14ac:dyDescent="0.2">
      <c r="E2144" s="93" t="str">
        <f>IF(ISBLANK(A2144),"",VLOOKUP(A2144,'Tabla de equipos'!$B$3:$D$107,3,FALSE))</f>
        <v/>
      </c>
      <c r="G2144" s="135" t="str">
        <f t="shared" si="34"/>
        <v/>
      </c>
    </row>
    <row r="2145" spans="5:7" x14ac:dyDescent="0.2">
      <c r="E2145" s="93" t="str">
        <f>IF(ISBLANK(A2145),"",VLOOKUP(A2145,'Tabla de equipos'!$B$3:$D$107,3,FALSE))</f>
        <v/>
      </c>
      <c r="G2145" s="135" t="str">
        <f t="shared" si="34"/>
        <v/>
      </c>
    </row>
    <row r="2146" spans="5:7" x14ac:dyDescent="0.2">
      <c r="E2146" s="93" t="str">
        <f>IF(ISBLANK(A2146),"",VLOOKUP(A2146,'Tabla de equipos'!$B$3:$D$107,3,FALSE))</f>
        <v/>
      </c>
      <c r="G2146" s="135" t="str">
        <f t="shared" si="34"/>
        <v/>
      </c>
    </row>
    <row r="2147" spans="5:7" x14ac:dyDescent="0.2">
      <c r="E2147" s="93" t="str">
        <f>IF(ISBLANK(A2147),"",VLOOKUP(A2147,'Tabla de equipos'!$B$3:$D$107,3,FALSE))</f>
        <v/>
      </c>
      <c r="G2147" s="135" t="str">
        <f t="shared" si="34"/>
        <v/>
      </c>
    </row>
    <row r="2148" spans="5:7" x14ac:dyDescent="0.2">
      <c r="E2148" s="93" t="str">
        <f>IF(ISBLANK(A2148),"",VLOOKUP(A2148,'Tabla de equipos'!$B$3:$D$107,3,FALSE))</f>
        <v/>
      </c>
      <c r="G2148" s="135" t="str">
        <f t="shared" si="34"/>
        <v/>
      </c>
    </row>
    <row r="2149" spans="5:7" x14ac:dyDescent="0.2">
      <c r="E2149" s="93" t="str">
        <f>IF(ISBLANK(A2149),"",VLOOKUP(A2149,'Tabla de equipos'!$B$3:$D$107,3,FALSE))</f>
        <v/>
      </c>
      <c r="G2149" s="135" t="str">
        <f t="shared" ref="G2149:G2212" si="35">IF(AND(F2149="",A2149=""),"",IF(AND(A2149&lt;&gt;"",F2149=""),"Falta incluir unidades",IF(AND(A2149&lt;&gt;"",F2149&gt;0),"","Falta elegir equipo/soporte")))</f>
        <v/>
      </c>
    </row>
    <row r="2150" spans="5:7" x14ac:dyDescent="0.2">
      <c r="E2150" s="93" t="str">
        <f>IF(ISBLANK(A2150),"",VLOOKUP(A2150,'Tabla de equipos'!$B$3:$D$107,3,FALSE))</f>
        <v/>
      </c>
      <c r="G2150" s="135" t="str">
        <f t="shared" si="35"/>
        <v/>
      </c>
    </row>
    <row r="2151" spans="5:7" x14ac:dyDescent="0.2">
      <c r="E2151" s="93" t="str">
        <f>IF(ISBLANK(A2151),"",VLOOKUP(A2151,'Tabla de equipos'!$B$3:$D$107,3,FALSE))</f>
        <v/>
      </c>
      <c r="G2151" s="135" t="str">
        <f t="shared" si="35"/>
        <v/>
      </c>
    </row>
    <row r="2152" spans="5:7" x14ac:dyDescent="0.2">
      <c r="E2152" s="93" t="str">
        <f>IF(ISBLANK(A2152),"",VLOOKUP(A2152,'Tabla de equipos'!$B$3:$D$107,3,FALSE))</f>
        <v/>
      </c>
      <c r="G2152" s="135" t="str">
        <f t="shared" si="35"/>
        <v/>
      </c>
    </row>
    <row r="2153" spans="5:7" x14ac:dyDescent="0.2">
      <c r="E2153" s="93" t="str">
        <f>IF(ISBLANK(A2153),"",VLOOKUP(A2153,'Tabla de equipos'!$B$3:$D$107,3,FALSE))</f>
        <v/>
      </c>
      <c r="G2153" s="135" t="str">
        <f t="shared" si="35"/>
        <v/>
      </c>
    </row>
    <row r="2154" spans="5:7" x14ac:dyDescent="0.2">
      <c r="E2154" s="93" t="str">
        <f>IF(ISBLANK(A2154),"",VLOOKUP(A2154,'Tabla de equipos'!$B$3:$D$107,3,FALSE))</f>
        <v/>
      </c>
      <c r="G2154" s="135" t="str">
        <f t="shared" si="35"/>
        <v/>
      </c>
    </row>
    <row r="2155" spans="5:7" x14ac:dyDescent="0.2">
      <c r="E2155" s="93" t="str">
        <f>IF(ISBLANK(A2155),"",VLOOKUP(A2155,'Tabla de equipos'!$B$3:$D$107,3,FALSE))</f>
        <v/>
      </c>
      <c r="G2155" s="135" t="str">
        <f t="shared" si="35"/>
        <v/>
      </c>
    </row>
    <row r="2156" spans="5:7" x14ac:dyDescent="0.2">
      <c r="E2156" s="93" t="str">
        <f>IF(ISBLANK(A2156),"",VLOOKUP(A2156,'Tabla de equipos'!$B$3:$D$107,3,FALSE))</f>
        <v/>
      </c>
      <c r="G2156" s="135" t="str">
        <f t="shared" si="35"/>
        <v/>
      </c>
    </row>
    <row r="2157" spans="5:7" x14ac:dyDescent="0.2">
      <c r="E2157" s="93" t="str">
        <f>IF(ISBLANK(A2157),"",VLOOKUP(A2157,'Tabla de equipos'!$B$3:$D$107,3,FALSE))</f>
        <v/>
      </c>
      <c r="G2157" s="135" t="str">
        <f t="shared" si="35"/>
        <v/>
      </c>
    </row>
    <row r="2158" spans="5:7" x14ac:dyDescent="0.2">
      <c r="E2158" s="93" t="str">
        <f>IF(ISBLANK(A2158),"",VLOOKUP(A2158,'Tabla de equipos'!$B$3:$D$107,3,FALSE))</f>
        <v/>
      </c>
      <c r="G2158" s="135" t="str">
        <f t="shared" si="35"/>
        <v/>
      </c>
    </row>
    <row r="2159" spans="5:7" x14ac:dyDescent="0.2">
      <c r="E2159" s="93" t="str">
        <f>IF(ISBLANK(A2159),"",VLOOKUP(A2159,'Tabla de equipos'!$B$3:$D$107,3,FALSE))</f>
        <v/>
      </c>
      <c r="G2159" s="135" t="str">
        <f t="shared" si="35"/>
        <v/>
      </c>
    </row>
    <row r="2160" spans="5:7" x14ac:dyDescent="0.2">
      <c r="E2160" s="93" t="str">
        <f>IF(ISBLANK(A2160),"",VLOOKUP(A2160,'Tabla de equipos'!$B$3:$D$107,3,FALSE))</f>
        <v/>
      </c>
      <c r="G2160" s="135" t="str">
        <f t="shared" si="35"/>
        <v/>
      </c>
    </row>
    <row r="2161" spans="5:7" x14ac:dyDescent="0.2">
      <c r="E2161" s="93" t="str">
        <f>IF(ISBLANK(A2161),"",VLOOKUP(A2161,'Tabla de equipos'!$B$3:$D$107,3,FALSE))</f>
        <v/>
      </c>
      <c r="G2161" s="135" t="str">
        <f t="shared" si="35"/>
        <v/>
      </c>
    </row>
    <row r="2162" spans="5:7" x14ac:dyDescent="0.2">
      <c r="E2162" s="93" t="str">
        <f>IF(ISBLANK(A2162),"",VLOOKUP(A2162,'Tabla de equipos'!$B$3:$D$107,3,FALSE))</f>
        <v/>
      </c>
      <c r="G2162" s="135" t="str">
        <f t="shared" si="35"/>
        <v/>
      </c>
    </row>
    <row r="2163" spans="5:7" x14ac:dyDescent="0.2">
      <c r="E2163" s="93" t="str">
        <f>IF(ISBLANK(A2163),"",VLOOKUP(A2163,'Tabla de equipos'!$B$3:$D$107,3,FALSE))</f>
        <v/>
      </c>
      <c r="G2163" s="135" t="str">
        <f t="shared" si="35"/>
        <v/>
      </c>
    </row>
    <row r="2164" spans="5:7" x14ac:dyDescent="0.2">
      <c r="E2164" s="93" t="str">
        <f>IF(ISBLANK(A2164),"",VLOOKUP(A2164,'Tabla de equipos'!$B$3:$D$107,3,FALSE))</f>
        <v/>
      </c>
      <c r="G2164" s="135" t="str">
        <f t="shared" si="35"/>
        <v/>
      </c>
    </row>
    <row r="2165" spans="5:7" x14ac:dyDescent="0.2">
      <c r="E2165" s="93" t="str">
        <f>IF(ISBLANK(A2165),"",VLOOKUP(A2165,'Tabla de equipos'!$B$3:$D$107,3,FALSE))</f>
        <v/>
      </c>
      <c r="G2165" s="135" t="str">
        <f t="shared" si="35"/>
        <v/>
      </c>
    </row>
    <row r="2166" spans="5:7" x14ac:dyDescent="0.2">
      <c r="E2166" s="93" t="str">
        <f>IF(ISBLANK(A2166),"",VLOOKUP(A2166,'Tabla de equipos'!$B$3:$D$107,3,FALSE))</f>
        <v/>
      </c>
      <c r="G2166" s="135" t="str">
        <f t="shared" si="35"/>
        <v/>
      </c>
    </row>
    <row r="2167" spans="5:7" x14ac:dyDescent="0.2">
      <c r="E2167" s="93" t="str">
        <f>IF(ISBLANK(A2167),"",VLOOKUP(A2167,'Tabla de equipos'!$B$3:$D$107,3,FALSE))</f>
        <v/>
      </c>
      <c r="G2167" s="135" t="str">
        <f t="shared" si="35"/>
        <v/>
      </c>
    </row>
    <row r="2168" spans="5:7" x14ac:dyDescent="0.2">
      <c r="E2168" s="93" t="str">
        <f>IF(ISBLANK(A2168),"",VLOOKUP(A2168,'Tabla de equipos'!$B$3:$D$107,3,FALSE))</f>
        <v/>
      </c>
      <c r="G2168" s="135" t="str">
        <f t="shared" si="35"/>
        <v/>
      </c>
    </row>
    <row r="2169" spans="5:7" x14ac:dyDescent="0.2">
      <c r="E2169" s="93" t="str">
        <f>IF(ISBLANK(A2169),"",VLOOKUP(A2169,'Tabla de equipos'!$B$3:$D$107,3,FALSE))</f>
        <v/>
      </c>
      <c r="G2169" s="135" t="str">
        <f t="shared" si="35"/>
        <v/>
      </c>
    </row>
    <row r="2170" spans="5:7" x14ac:dyDescent="0.2">
      <c r="E2170" s="93" t="str">
        <f>IF(ISBLANK(A2170),"",VLOOKUP(A2170,'Tabla de equipos'!$B$3:$D$107,3,FALSE))</f>
        <v/>
      </c>
      <c r="G2170" s="135" t="str">
        <f t="shared" si="35"/>
        <v/>
      </c>
    </row>
    <row r="2171" spans="5:7" x14ac:dyDescent="0.2">
      <c r="E2171" s="93" t="str">
        <f>IF(ISBLANK(A2171),"",VLOOKUP(A2171,'Tabla de equipos'!$B$3:$D$107,3,FALSE))</f>
        <v/>
      </c>
      <c r="G2171" s="135" t="str">
        <f t="shared" si="35"/>
        <v/>
      </c>
    </row>
    <row r="2172" spans="5:7" x14ac:dyDescent="0.2">
      <c r="E2172" s="93" t="str">
        <f>IF(ISBLANK(A2172),"",VLOOKUP(A2172,'Tabla de equipos'!$B$3:$D$107,3,FALSE))</f>
        <v/>
      </c>
      <c r="G2172" s="135" t="str">
        <f t="shared" si="35"/>
        <v/>
      </c>
    </row>
    <row r="2173" spans="5:7" x14ac:dyDescent="0.2">
      <c r="E2173" s="93" t="str">
        <f>IF(ISBLANK(A2173),"",VLOOKUP(A2173,'Tabla de equipos'!$B$3:$D$107,3,FALSE))</f>
        <v/>
      </c>
      <c r="G2173" s="135" t="str">
        <f t="shared" si="35"/>
        <v/>
      </c>
    </row>
    <row r="2174" spans="5:7" x14ac:dyDescent="0.2">
      <c r="E2174" s="93" t="str">
        <f>IF(ISBLANK(A2174),"",VLOOKUP(A2174,'Tabla de equipos'!$B$3:$D$107,3,FALSE))</f>
        <v/>
      </c>
      <c r="G2174" s="135" t="str">
        <f t="shared" si="35"/>
        <v/>
      </c>
    </row>
    <row r="2175" spans="5:7" x14ac:dyDescent="0.2">
      <c r="E2175" s="93" t="str">
        <f>IF(ISBLANK(A2175),"",VLOOKUP(A2175,'Tabla de equipos'!$B$3:$D$107,3,FALSE))</f>
        <v/>
      </c>
      <c r="G2175" s="135" t="str">
        <f t="shared" si="35"/>
        <v/>
      </c>
    </row>
    <row r="2176" spans="5:7" x14ac:dyDescent="0.2">
      <c r="E2176" s="93" t="str">
        <f>IF(ISBLANK(A2176),"",VLOOKUP(A2176,'Tabla de equipos'!$B$3:$D$107,3,FALSE))</f>
        <v/>
      </c>
      <c r="G2176" s="135" t="str">
        <f t="shared" si="35"/>
        <v/>
      </c>
    </row>
    <row r="2177" spans="5:7" x14ac:dyDescent="0.2">
      <c r="E2177" s="93" t="str">
        <f>IF(ISBLANK(A2177),"",VLOOKUP(A2177,'Tabla de equipos'!$B$3:$D$107,3,FALSE))</f>
        <v/>
      </c>
      <c r="G2177" s="135" t="str">
        <f t="shared" si="35"/>
        <v/>
      </c>
    </row>
    <row r="2178" spans="5:7" x14ac:dyDescent="0.2">
      <c r="E2178" s="93" t="str">
        <f>IF(ISBLANK(A2178),"",VLOOKUP(A2178,'Tabla de equipos'!$B$3:$D$107,3,FALSE))</f>
        <v/>
      </c>
      <c r="G2178" s="135" t="str">
        <f t="shared" si="35"/>
        <v/>
      </c>
    </row>
    <row r="2179" spans="5:7" x14ac:dyDescent="0.2">
      <c r="E2179" s="93" t="str">
        <f>IF(ISBLANK(A2179),"",VLOOKUP(A2179,'Tabla de equipos'!$B$3:$D$107,3,FALSE))</f>
        <v/>
      </c>
      <c r="G2179" s="135" t="str">
        <f t="shared" si="35"/>
        <v/>
      </c>
    </row>
    <row r="2180" spans="5:7" x14ac:dyDescent="0.2">
      <c r="E2180" s="93" t="str">
        <f>IF(ISBLANK(A2180),"",VLOOKUP(A2180,'Tabla de equipos'!$B$3:$D$107,3,FALSE))</f>
        <v/>
      </c>
      <c r="G2180" s="135" t="str">
        <f t="shared" si="35"/>
        <v/>
      </c>
    </row>
    <row r="2181" spans="5:7" x14ac:dyDescent="0.2">
      <c r="E2181" s="93" t="str">
        <f>IF(ISBLANK(A2181),"",VLOOKUP(A2181,'Tabla de equipos'!$B$3:$D$107,3,FALSE))</f>
        <v/>
      </c>
      <c r="G2181" s="135" t="str">
        <f t="shared" si="35"/>
        <v/>
      </c>
    </row>
    <row r="2182" spans="5:7" x14ac:dyDescent="0.2">
      <c r="E2182" s="93" t="str">
        <f>IF(ISBLANK(A2182),"",VLOOKUP(A2182,'Tabla de equipos'!$B$3:$D$107,3,FALSE))</f>
        <v/>
      </c>
      <c r="G2182" s="135" t="str">
        <f t="shared" si="35"/>
        <v/>
      </c>
    </row>
    <row r="2183" spans="5:7" x14ac:dyDescent="0.2">
      <c r="E2183" s="93" t="str">
        <f>IF(ISBLANK(A2183),"",VLOOKUP(A2183,'Tabla de equipos'!$B$3:$D$107,3,FALSE))</f>
        <v/>
      </c>
      <c r="G2183" s="135" t="str">
        <f t="shared" si="35"/>
        <v/>
      </c>
    </row>
    <row r="2184" spans="5:7" x14ac:dyDescent="0.2">
      <c r="E2184" s="93" t="str">
        <f>IF(ISBLANK(A2184),"",VLOOKUP(A2184,'Tabla de equipos'!$B$3:$D$107,3,FALSE))</f>
        <v/>
      </c>
      <c r="G2184" s="135" t="str">
        <f t="shared" si="35"/>
        <v/>
      </c>
    </row>
    <row r="2185" spans="5:7" x14ac:dyDescent="0.2">
      <c r="E2185" s="93" t="str">
        <f>IF(ISBLANK(A2185),"",VLOOKUP(A2185,'Tabla de equipos'!$B$3:$D$107,3,FALSE))</f>
        <v/>
      </c>
      <c r="G2185" s="135" t="str">
        <f t="shared" si="35"/>
        <v/>
      </c>
    </row>
    <row r="2186" spans="5:7" x14ac:dyDescent="0.2">
      <c r="E2186" s="93" t="str">
        <f>IF(ISBLANK(A2186),"",VLOOKUP(A2186,'Tabla de equipos'!$B$3:$D$107,3,FALSE))</f>
        <v/>
      </c>
      <c r="G2186" s="135" t="str">
        <f t="shared" si="35"/>
        <v/>
      </c>
    </row>
    <row r="2187" spans="5:7" x14ac:dyDescent="0.2">
      <c r="E2187" s="93" t="str">
        <f>IF(ISBLANK(A2187),"",VLOOKUP(A2187,'Tabla de equipos'!$B$3:$D$107,3,FALSE))</f>
        <v/>
      </c>
      <c r="G2187" s="135" t="str">
        <f t="shared" si="35"/>
        <v/>
      </c>
    </row>
    <row r="2188" spans="5:7" x14ac:dyDescent="0.2">
      <c r="E2188" s="93" t="str">
        <f>IF(ISBLANK(A2188),"",VLOOKUP(A2188,'Tabla de equipos'!$B$3:$D$107,3,FALSE))</f>
        <v/>
      </c>
      <c r="G2188" s="135" t="str">
        <f t="shared" si="35"/>
        <v/>
      </c>
    </row>
    <row r="2189" spans="5:7" x14ac:dyDescent="0.2">
      <c r="E2189" s="93" t="str">
        <f>IF(ISBLANK(A2189),"",VLOOKUP(A2189,'Tabla de equipos'!$B$3:$D$107,3,FALSE))</f>
        <v/>
      </c>
      <c r="G2189" s="135" t="str">
        <f t="shared" si="35"/>
        <v/>
      </c>
    </row>
    <row r="2190" spans="5:7" x14ac:dyDescent="0.2">
      <c r="E2190" s="93" t="str">
        <f>IF(ISBLANK(A2190),"",VLOOKUP(A2190,'Tabla de equipos'!$B$3:$D$107,3,FALSE))</f>
        <v/>
      </c>
      <c r="G2190" s="135" t="str">
        <f t="shared" si="35"/>
        <v/>
      </c>
    </row>
    <row r="2191" spans="5:7" x14ac:dyDescent="0.2">
      <c r="E2191" s="93" t="str">
        <f>IF(ISBLANK(A2191),"",VLOOKUP(A2191,'Tabla de equipos'!$B$3:$D$107,3,FALSE))</f>
        <v/>
      </c>
      <c r="G2191" s="135" t="str">
        <f t="shared" si="35"/>
        <v/>
      </c>
    </row>
    <row r="2192" spans="5:7" x14ac:dyDescent="0.2">
      <c r="E2192" s="93" t="str">
        <f>IF(ISBLANK(A2192),"",VLOOKUP(A2192,'Tabla de equipos'!$B$3:$D$107,3,FALSE))</f>
        <v/>
      </c>
      <c r="G2192" s="135" t="str">
        <f t="shared" si="35"/>
        <v/>
      </c>
    </row>
    <row r="2193" spans="5:7" x14ac:dyDescent="0.2">
      <c r="E2193" s="93" t="str">
        <f>IF(ISBLANK(A2193),"",VLOOKUP(A2193,'Tabla de equipos'!$B$3:$D$107,3,FALSE))</f>
        <v/>
      </c>
      <c r="G2193" s="135" t="str">
        <f t="shared" si="35"/>
        <v/>
      </c>
    </row>
    <row r="2194" spans="5:7" x14ac:dyDescent="0.2">
      <c r="E2194" s="93" t="str">
        <f>IF(ISBLANK(A2194),"",VLOOKUP(A2194,'Tabla de equipos'!$B$3:$D$107,3,FALSE))</f>
        <v/>
      </c>
      <c r="G2194" s="135" t="str">
        <f t="shared" si="35"/>
        <v/>
      </c>
    </row>
    <row r="2195" spans="5:7" x14ac:dyDescent="0.2">
      <c r="E2195" s="93" t="str">
        <f>IF(ISBLANK(A2195),"",VLOOKUP(A2195,'Tabla de equipos'!$B$3:$D$107,3,FALSE))</f>
        <v/>
      </c>
      <c r="G2195" s="135" t="str">
        <f t="shared" si="35"/>
        <v/>
      </c>
    </row>
    <row r="2196" spans="5:7" x14ac:dyDescent="0.2">
      <c r="E2196" s="93" t="str">
        <f>IF(ISBLANK(A2196),"",VLOOKUP(A2196,'Tabla de equipos'!$B$3:$D$107,3,FALSE))</f>
        <v/>
      </c>
      <c r="G2196" s="135" t="str">
        <f t="shared" si="35"/>
        <v/>
      </c>
    </row>
    <row r="2197" spans="5:7" x14ac:dyDescent="0.2">
      <c r="E2197" s="93" t="str">
        <f>IF(ISBLANK(A2197),"",VLOOKUP(A2197,'Tabla de equipos'!$B$3:$D$107,3,FALSE))</f>
        <v/>
      </c>
      <c r="G2197" s="135" t="str">
        <f t="shared" si="35"/>
        <v/>
      </c>
    </row>
    <row r="2198" spans="5:7" x14ac:dyDescent="0.2">
      <c r="E2198" s="93" t="str">
        <f>IF(ISBLANK(A2198),"",VLOOKUP(A2198,'Tabla de equipos'!$B$3:$D$107,3,FALSE))</f>
        <v/>
      </c>
      <c r="G2198" s="135" t="str">
        <f t="shared" si="35"/>
        <v/>
      </c>
    </row>
    <row r="2199" spans="5:7" x14ac:dyDescent="0.2">
      <c r="E2199" s="93" t="str">
        <f>IF(ISBLANK(A2199),"",VLOOKUP(A2199,'Tabla de equipos'!$B$3:$D$107,3,FALSE))</f>
        <v/>
      </c>
      <c r="G2199" s="135" t="str">
        <f t="shared" si="35"/>
        <v/>
      </c>
    </row>
    <row r="2200" spans="5:7" x14ac:dyDescent="0.2">
      <c r="E2200" s="93" t="str">
        <f>IF(ISBLANK(A2200),"",VLOOKUP(A2200,'Tabla de equipos'!$B$3:$D$107,3,FALSE))</f>
        <v/>
      </c>
      <c r="G2200" s="135" t="str">
        <f t="shared" si="35"/>
        <v/>
      </c>
    </row>
    <row r="2201" spans="5:7" x14ac:dyDescent="0.2">
      <c r="E2201" s="93" t="str">
        <f>IF(ISBLANK(A2201),"",VLOOKUP(A2201,'Tabla de equipos'!$B$3:$D$107,3,FALSE))</f>
        <v/>
      </c>
      <c r="G2201" s="135" t="str">
        <f t="shared" si="35"/>
        <v/>
      </c>
    </row>
    <row r="2202" spans="5:7" x14ac:dyDescent="0.2">
      <c r="E2202" s="93" t="str">
        <f>IF(ISBLANK(A2202),"",VLOOKUP(A2202,'Tabla de equipos'!$B$3:$D$107,3,FALSE))</f>
        <v/>
      </c>
      <c r="G2202" s="135" t="str">
        <f t="shared" si="35"/>
        <v/>
      </c>
    </row>
    <row r="2203" spans="5:7" x14ac:dyDescent="0.2">
      <c r="E2203" s="93" t="str">
        <f>IF(ISBLANK(A2203),"",VLOOKUP(A2203,'Tabla de equipos'!$B$3:$D$107,3,FALSE))</f>
        <v/>
      </c>
      <c r="G2203" s="135" t="str">
        <f t="shared" si="35"/>
        <v/>
      </c>
    </row>
    <row r="2204" spans="5:7" x14ac:dyDescent="0.2">
      <c r="E2204" s="93" t="str">
        <f>IF(ISBLANK(A2204),"",VLOOKUP(A2204,'Tabla de equipos'!$B$3:$D$107,3,FALSE))</f>
        <v/>
      </c>
      <c r="G2204" s="135" t="str">
        <f t="shared" si="35"/>
        <v/>
      </c>
    </row>
    <row r="2205" spans="5:7" x14ac:dyDescent="0.2">
      <c r="E2205" s="93" t="str">
        <f>IF(ISBLANK(A2205),"",VLOOKUP(A2205,'Tabla de equipos'!$B$3:$D$107,3,FALSE))</f>
        <v/>
      </c>
      <c r="G2205" s="135" t="str">
        <f t="shared" si="35"/>
        <v/>
      </c>
    </row>
    <row r="2206" spans="5:7" x14ac:dyDescent="0.2">
      <c r="E2206" s="93" t="str">
        <f>IF(ISBLANK(A2206),"",VLOOKUP(A2206,'Tabla de equipos'!$B$3:$D$107,3,FALSE))</f>
        <v/>
      </c>
      <c r="G2206" s="135" t="str">
        <f t="shared" si="35"/>
        <v/>
      </c>
    </row>
    <row r="2207" spans="5:7" x14ac:dyDescent="0.2">
      <c r="E2207" s="93" t="str">
        <f>IF(ISBLANK(A2207),"",VLOOKUP(A2207,'Tabla de equipos'!$B$3:$D$107,3,FALSE))</f>
        <v/>
      </c>
      <c r="G2207" s="135" t="str">
        <f t="shared" si="35"/>
        <v/>
      </c>
    </row>
    <row r="2208" spans="5:7" x14ac:dyDescent="0.2">
      <c r="E2208" s="93" t="str">
        <f>IF(ISBLANK(A2208),"",VLOOKUP(A2208,'Tabla de equipos'!$B$3:$D$107,3,FALSE))</f>
        <v/>
      </c>
      <c r="G2208" s="135" t="str">
        <f t="shared" si="35"/>
        <v/>
      </c>
    </row>
    <row r="2209" spans="5:7" x14ac:dyDescent="0.2">
      <c r="E2209" s="93" t="str">
        <f>IF(ISBLANK(A2209),"",VLOOKUP(A2209,'Tabla de equipos'!$B$3:$D$107,3,FALSE))</f>
        <v/>
      </c>
      <c r="G2209" s="135" t="str">
        <f t="shared" si="35"/>
        <v/>
      </c>
    </row>
    <row r="2210" spans="5:7" x14ac:dyDescent="0.2">
      <c r="E2210" s="93" t="str">
        <f>IF(ISBLANK(A2210),"",VLOOKUP(A2210,'Tabla de equipos'!$B$3:$D$107,3,FALSE))</f>
        <v/>
      </c>
      <c r="G2210" s="135" t="str">
        <f t="shared" si="35"/>
        <v/>
      </c>
    </row>
    <row r="2211" spans="5:7" x14ac:dyDescent="0.2">
      <c r="E2211" s="93" t="str">
        <f>IF(ISBLANK(A2211),"",VLOOKUP(A2211,'Tabla de equipos'!$B$3:$D$107,3,FALSE))</f>
        <v/>
      </c>
      <c r="G2211" s="135" t="str">
        <f t="shared" si="35"/>
        <v/>
      </c>
    </row>
    <row r="2212" spans="5:7" x14ac:dyDescent="0.2">
      <c r="E2212" s="93" t="str">
        <f>IF(ISBLANK(A2212),"",VLOOKUP(A2212,'Tabla de equipos'!$B$3:$D$107,3,FALSE))</f>
        <v/>
      </c>
      <c r="G2212" s="135" t="str">
        <f t="shared" si="35"/>
        <v/>
      </c>
    </row>
    <row r="2213" spans="5:7" x14ac:dyDescent="0.2">
      <c r="E2213" s="93" t="str">
        <f>IF(ISBLANK(A2213),"",VLOOKUP(A2213,'Tabla de equipos'!$B$3:$D$107,3,FALSE))</f>
        <v/>
      </c>
      <c r="G2213" s="135" t="str">
        <f t="shared" ref="G2213:G2276" si="36">IF(AND(F2213="",A2213=""),"",IF(AND(A2213&lt;&gt;"",F2213=""),"Falta incluir unidades",IF(AND(A2213&lt;&gt;"",F2213&gt;0),"","Falta elegir equipo/soporte")))</f>
        <v/>
      </c>
    </row>
    <row r="2214" spans="5:7" x14ac:dyDescent="0.2">
      <c r="E2214" s="93" t="str">
        <f>IF(ISBLANK(A2214),"",VLOOKUP(A2214,'Tabla de equipos'!$B$3:$D$107,3,FALSE))</f>
        <v/>
      </c>
      <c r="G2214" s="135" t="str">
        <f t="shared" si="36"/>
        <v/>
      </c>
    </row>
    <row r="2215" spans="5:7" x14ac:dyDescent="0.2">
      <c r="E2215" s="93" t="str">
        <f>IF(ISBLANK(A2215),"",VLOOKUP(A2215,'Tabla de equipos'!$B$3:$D$107,3,FALSE))</f>
        <v/>
      </c>
      <c r="G2215" s="135" t="str">
        <f t="shared" si="36"/>
        <v/>
      </c>
    </row>
    <row r="2216" spans="5:7" x14ac:dyDescent="0.2">
      <c r="E2216" s="93" t="str">
        <f>IF(ISBLANK(A2216),"",VLOOKUP(A2216,'Tabla de equipos'!$B$3:$D$107,3,FALSE))</f>
        <v/>
      </c>
      <c r="G2216" s="135" t="str">
        <f t="shared" si="36"/>
        <v/>
      </c>
    </row>
    <row r="2217" spans="5:7" x14ac:dyDescent="0.2">
      <c r="E2217" s="93" t="str">
        <f>IF(ISBLANK(A2217),"",VLOOKUP(A2217,'Tabla de equipos'!$B$3:$D$107,3,FALSE))</f>
        <v/>
      </c>
      <c r="G2217" s="135" t="str">
        <f t="shared" si="36"/>
        <v/>
      </c>
    </row>
    <row r="2218" spans="5:7" x14ac:dyDescent="0.2">
      <c r="E2218" s="93" t="str">
        <f>IF(ISBLANK(A2218),"",VLOOKUP(A2218,'Tabla de equipos'!$B$3:$D$107,3,FALSE))</f>
        <v/>
      </c>
      <c r="G2218" s="135" t="str">
        <f t="shared" si="36"/>
        <v/>
      </c>
    </row>
    <row r="2219" spans="5:7" x14ac:dyDescent="0.2">
      <c r="E2219" s="93" t="str">
        <f>IF(ISBLANK(A2219),"",VLOOKUP(A2219,'Tabla de equipos'!$B$3:$D$107,3,FALSE))</f>
        <v/>
      </c>
      <c r="G2219" s="135" t="str">
        <f t="shared" si="36"/>
        <v/>
      </c>
    </row>
    <row r="2220" spans="5:7" x14ac:dyDescent="0.2">
      <c r="E2220" s="93" t="str">
        <f>IF(ISBLANK(A2220),"",VLOOKUP(A2220,'Tabla de equipos'!$B$3:$D$107,3,FALSE))</f>
        <v/>
      </c>
      <c r="G2220" s="135" t="str">
        <f t="shared" si="36"/>
        <v/>
      </c>
    </row>
    <row r="2221" spans="5:7" x14ac:dyDescent="0.2">
      <c r="E2221" s="93" t="str">
        <f>IF(ISBLANK(A2221),"",VLOOKUP(A2221,'Tabla de equipos'!$B$3:$D$107,3,FALSE))</f>
        <v/>
      </c>
      <c r="G2221" s="135" t="str">
        <f t="shared" si="36"/>
        <v/>
      </c>
    </row>
    <row r="2222" spans="5:7" x14ac:dyDescent="0.2">
      <c r="E2222" s="93" t="str">
        <f>IF(ISBLANK(A2222),"",VLOOKUP(A2222,'Tabla de equipos'!$B$3:$D$107,3,FALSE))</f>
        <v/>
      </c>
      <c r="G2222" s="135" t="str">
        <f t="shared" si="36"/>
        <v/>
      </c>
    </row>
    <row r="2223" spans="5:7" x14ac:dyDescent="0.2">
      <c r="E2223" s="93" t="str">
        <f>IF(ISBLANK(A2223),"",VLOOKUP(A2223,'Tabla de equipos'!$B$3:$D$107,3,FALSE))</f>
        <v/>
      </c>
      <c r="G2223" s="135" t="str">
        <f t="shared" si="36"/>
        <v/>
      </c>
    </row>
    <row r="2224" spans="5:7" x14ac:dyDescent="0.2">
      <c r="E2224" s="93" t="str">
        <f>IF(ISBLANK(A2224),"",VLOOKUP(A2224,'Tabla de equipos'!$B$3:$D$107,3,FALSE))</f>
        <v/>
      </c>
      <c r="G2224" s="135" t="str">
        <f t="shared" si="36"/>
        <v/>
      </c>
    </row>
    <row r="2225" spans="5:7" x14ac:dyDescent="0.2">
      <c r="E2225" s="93" t="str">
        <f>IF(ISBLANK(A2225),"",VLOOKUP(A2225,'Tabla de equipos'!$B$3:$D$107,3,FALSE))</f>
        <v/>
      </c>
      <c r="G2225" s="135" t="str">
        <f t="shared" si="36"/>
        <v/>
      </c>
    </row>
    <row r="2226" spans="5:7" x14ac:dyDescent="0.2">
      <c r="E2226" s="93" t="str">
        <f>IF(ISBLANK(A2226),"",VLOOKUP(A2226,'Tabla de equipos'!$B$3:$D$107,3,FALSE))</f>
        <v/>
      </c>
      <c r="G2226" s="135" t="str">
        <f t="shared" si="36"/>
        <v/>
      </c>
    </row>
    <row r="2227" spans="5:7" x14ac:dyDescent="0.2">
      <c r="E2227" s="93" t="str">
        <f>IF(ISBLANK(A2227),"",VLOOKUP(A2227,'Tabla de equipos'!$B$3:$D$107,3,FALSE))</f>
        <v/>
      </c>
      <c r="G2227" s="135" t="str">
        <f t="shared" si="36"/>
        <v/>
      </c>
    </row>
    <row r="2228" spans="5:7" x14ac:dyDescent="0.2">
      <c r="E2228" s="93" t="str">
        <f>IF(ISBLANK(A2228),"",VLOOKUP(A2228,'Tabla de equipos'!$B$3:$D$107,3,FALSE))</f>
        <v/>
      </c>
      <c r="G2228" s="135" t="str">
        <f t="shared" si="36"/>
        <v/>
      </c>
    </row>
    <row r="2229" spans="5:7" x14ac:dyDescent="0.2">
      <c r="E2229" s="93" t="str">
        <f>IF(ISBLANK(A2229),"",VLOOKUP(A2229,'Tabla de equipos'!$B$3:$D$107,3,FALSE))</f>
        <v/>
      </c>
      <c r="G2229" s="135" t="str">
        <f t="shared" si="36"/>
        <v/>
      </c>
    </row>
    <row r="2230" spans="5:7" x14ac:dyDescent="0.2">
      <c r="E2230" s="93" t="str">
        <f>IF(ISBLANK(A2230),"",VLOOKUP(A2230,'Tabla de equipos'!$B$3:$D$107,3,FALSE))</f>
        <v/>
      </c>
      <c r="G2230" s="135" t="str">
        <f t="shared" si="36"/>
        <v/>
      </c>
    </row>
    <row r="2231" spans="5:7" x14ac:dyDescent="0.2">
      <c r="E2231" s="93" t="str">
        <f>IF(ISBLANK(A2231),"",VLOOKUP(A2231,'Tabla de equipos'!$B$3:$D$107,3,FALSE))</f>
        <v/>
      </c>
      <c r="G2231" s="135" t="str">
        <f t="shared" si="36"/>
        <v/>
      </c>
    </row>
    <row r="2232" spans="5:7" x14ac:dyDescent="0.2">
      <c r="E2232" s="93" t="str">
        <f>IF(ISBLANK(A2232),"",VLOOKUP(A2232,'Tabla de equipos'!$B$3:$D$107,3,FALSE))</f>
        <v/>
      </c>
      <c r="G2232" s="135" t="str">
        <f t="shared" si="36"/>
        <v/>
      </c>
    </row>
    <row r="2233" spans="5:7" x14ac:dyDescent="0.2">
      <c r="E2233" s="93" t="str">
        <f>IF(ISBLANK(A2233),"",VLOOKUP(A2233,'Tabla de equipos'!$B$3:$D$107,3,FALSE))</f>
        <v/>
      </c>
      <c r="G2233" s="135" t="str">
        <f t="shared" si="36"/>
        <v/>
      </c>
    </row>
    <row r="2234" spans="5:7" x14ac:dyDescent="0.2">
      <c r="E2234" s="93" t="str">
        <f>IF(ISBLANK(A2234),"",VLOOKUP(A2234,'Tabla de equipos'!$B$3:$D$107,3,FALSE))</f>
        <v/>
      </c>
      <c r="G2234" s="135" t="str">
        <f t="shared" si="36"/>
        <v/>
      </c>
    </row>
    <row r="2235" spans="5:7" x14ac:dyDescent="0.2">
      <c r="E2235" s="93" t="str">
        <f>IF(ISBLANK(A2235),"",VLOOKUP(A2235,'Tabla de equipos'!$B$3:$D$107,3,FALSE))</f>
        <v/>
      </c>
      <c r="G2235" s="135" t="str">
        <f t="shared" si="36"/>
        <v/>
      </c>
    </row>
    <row r="2236" spans="5:7" x14ac:dyDescent="0.2">
      <c r="E2236" s="93" t="str">
        <f>IF(ISBLANK(A2236),"",VLOOKUP(A2236,'Tabla de equipos'!$B$3:$D$107,3,FALSE))</f>
        <v/>
      </c>
      <c r="G2236" s="135" t="str">
        <f t="shared" si="36"/>
        <v/>
      </c>
    </row>
    <row r="2237" spans="5:7" x14ac:dyDescent="0.2">
      <c r="E2237" s="93" t="str">
        <f>IF(ISBLANK(A2237),"",VLOOKUP(A2237,'Tabla de equipos'!$B$3:$D$107,3,FALSE))</f>
        <v/>
      </c>
      <c r="G2237" s="135" t="str">
        <f t="shared" si="36"/>
        <v/>
      </c>
    </row>
    <row r="2238" spans="5:7" x14ac:dyDescent="0.2">
      <c r="E2238" s="93" t="str">
        <f>IF(ISBLANK(A2238),"",VLOOKUP(A2238,'Tabla de equipos'!$B$3:$D$107,3,FALSE))</f>
        <v/>
      </c>
      <c r="G2238" s="135" t="str">
        <f t="shared" si="36"/>
        <v/>
      </c>
    </row>
    <row r="2239" spans="5:7" x14ac:dyDescent="0.2">
      <c r="E2239" s="93" t="str">
        <f>IF(ISBLANK(A2239),"",VLOOKUP(A2239,'Tabla de equipos'!$B$3:$D$107,3,FALSE))</f>
        <v/>
      </c>
      <c r="G2239" s="135" t="str">
        <f t="shared" si="36"/>
        <v/>
      </c>
    </row>
    <row r="2240" spans="5:7" x14ac:dyDescent="0.2">
      <c r="E2240" s="93" t="str">
        <f>IF(ISBLANK(A2240),"",VLOOKUP(A2240,'Tabla de equipos'!$B$3:$D$107,3,FALSE))</f>
        <v/>
      </c>
      <c r="G2240" s="135" t="str">
        <f t="shared" si="36"/>
        <v/>
      </c>
    </row>
    <row r="2241" spans="5:7" x14ac:dyDescent="0.2">
      <c r="E2241" s="93" t="str">
        <f>IF(ISBLANK(A2241),"",VLOOKUP(A2241,'Tabla de equipos'!$B$3:$D$107,3,FALSE))</f>
        <v/>
      </c>
      <c r="G2241" s="135" t="str">
        <f t="shared" si="36"/>
        <v/>
      </c>
    </row>
    <row r="2242" spans="5:7" x14ac:dyDescent="0.2">
      <c r="E2242" s="93" t="str">
        <f>IF(ISBLANK(A2242),"",VLOOKUP(A2242,'Tabla de equipos'!$B$3:$D$107,3,FALSE))</f>
        <v/>
      </c>
      <c r="G2242" s="135" t="str">
        <f t="shared" si="36"/>
        <v/>
      </c>
    </row>
    <row r="2243" spans="5:7" x14ac:dyDescent="0.2">
      <c r="E2243" s="93" t="str">
        <f>IF(ISBLANK(A2243),"",VLOOKUP(A2243,'Tabla de equipos'!$B$3:$D$107,3,FALSE))</f>
        <v/>
      </c>
      <c r="G2243" s="135" t="str">
        <f t="shared" si="36"/>
        <v/>
      </c>
    </row>
    <row r="2244" spans="5:7" x14ac:dyDescent="0.2">
      <c r="E2244" s="93" t="str">
        <f>IF(ISBLANK(A2244),"",VLOOKUP(A2244,'Tabla de equipos'!$B$3:$D$107,3,FALSE))</f>
        <v/>
      </c>
      <c r="G2244" s="135" t="str">
        <f t="shared" si="36"/>
        <v/>
      </c>
    </row>
    <row r="2245" spans="5:7" x14ac:dyDescent="0.2">
      <c r="E2245" s="93" t="str">
        <f>IF(ISBLANK(A2245),"",VLOOKUP(A2245,'Tabla de equipos'!$B$3:$D$107,3,FALSE))</f>
        <v/>
      </c>
      <c r="G2245" s="135" t="str">
        <f t="shared" si="36"/>
        <v/>
      </c>
    </row>
    <row r="2246" spans="5:7" x14ac:dyDescent="0.2">
      <c r="E2246" s="93" t="str">
        <f>IF(ISBLANK(A2246),"",VLOOKUP(A2246,'Tabla de equipos'!$B$3:$D$107,3,FALSE))</f>
        <v/>
      </c>
      <c r="G2246" s="135" t="str">
        <f t="shared" si="36"/>
        <v/>
      </c>
    </row>
    <row r="2247" spans="5:7" x14ac:dyDescent="0.2">
      <c r="E2247" s="93" t="str">
        <f>IF(ISBLANK(A2247),"",VLOOKUP(A2247,'Tabla de equipos'!$B$3:$D$107,3,FALSE))</f>
        <v/>
      </c>
      <c r="G2247" s="135" t="str">
        <f t="shared" si="36"/>
        <v/>
      </c>
    </row>
    <row r="2248" spans="5:7" x14ac:dyDescent="0.2">
      <c r="E2248" s="93" t="str">
        <f>IF(ISBLANK(A2248),"",VLOOKUP(A2248,'Tabla de equipos'!$B$3:$D$107,3,FALSE))</f>
        <v/>
      </c>
      <c r="G2248" s="135" t="str">
        <f t="shared" si="36"/>
        <v/>
      </c>
    </row>
    <row r="2249" spans="5:7" x14ac:dyDescent="0.2">
      <c r="E2249" s="93" t="str">
        <f>IF(ISBLANK(A2249),"",VLOOKUP(A2249,'Tabla de equipos'!$B$3:$D$107,3,FALSE))</f>
        <v/>
      </c>
      <c r="G2249" s="135" t="str">
        <f t="shared" si="36"/>
        <v/>
      </c>
    </row>
    <row r="2250" spans="5:7" x14ac:dyDescent="0.2">
      <c r="E2250" s="93" t="str">
        <f>IF(ISBLANK(A2250),"",VLOOKUP(A2250,'Tabla de equipos'!$B$3:$D$107,3,FALSE))</f>
        <v/>
      </c>
      <c r="G2250" s="135" t="str">
        <f t="shared" si="36"/>
        <v/>
      </c>
    </row>
    <row r="2251" spans="5:7" x14ac:dyDescent="0.2">
      <c r="E2251" s="93" t="str">
        <f>IF(ISBLANK(A2251),"",VLOOKUP(A2251,'Tabla de equipos'!$B$3:$D$107,3,FALSE))</f>
        <v/>
      </c>
      <c r="G2251" s="135" t="str">
        <f t="shared" si="36"/>
        <v/>
      </c>
    </row>
    <row r="2252" spans="5:7" x14ac:dyDescent="0.2">
      <c r="E2252" s="93" t="str">
        <f>IF(ISBLANK(A2252),"",VLOOKUP(A2252,'Tabla de equipos'!$B$3:$D$107,3,FALSE))</f>
        <v/>
      </c>
      <c r="G2252" s="135" t="str">
        <f t="shared" si="36"/>
        <v/>
      </c>
    </row>
    <row r="2253" spans="5:7" x14ac:dyDescent="0.2">
      <c r="E2253" s="93" t="str">
        <f>IF(ISBLANK(A2253),"",VLOOKUP(A2253,'Tabla de equipos'!$B$3:$D$107,3,FALSE))</f>
        <v/>
      </c>
      <c r="G2253" s="135" t="str">
        <f t="shared" si="36"/>
        <v/>
      </c>
    </row>
    <row r="2254" spans="5:7" x14ac:dyDescent="0.2">
      <c r="E2254" s="93" t="str">
        <f>IF(ISBLANK(A2254),"",VLOOKUP(A2254,'Tabla de equipos'!$B$3:$D$107,3,FALSE))</f>
        <v/>
      </c>
      <c r="G2254" s="135" t="str">
        <f t="shared" si="36"/>
        <v/>
      </c>
    </row>
    <row r="2255" spans="5:7" x14ac:dyDescent="0.2">
      <c r="E2255" s="93" t="str">
        <f>IF(ISBLANK(A2255),"",VLOOKUP(A2255,'Tabla de equipos'!$B$3:$D$107,3,FALSE))</f>
        <v/>
      </c>
      <c r="G2255" s="135" t="str">
        <f t="shared" si="36"/>
        <v/>
      </c>
    </row>
    <row r="2256" spans="5:7" x14ac:dyDescent="0.2">
      <c r="E2256" s="93" t="str">
        <f>IF(ISBLANK(A2256),"",VLOOKUP(A2256,'Tabla de equipos'!$B$3:$D$107,3,FALSE))</f>
        <v/>
      </c>
      <c r="G2256" s="135" t="str">
        <f t="shared" si="36"/>
        <v/>
      </c>
    </row>
    <row r="2257" spans="5:7" x14ac:dyDescent="0.2">
      <c r="E2257" s="93" t="str">
        <f>IF(ISBLANK(A2257),"",VLOOKUP(A2257,'Tabla de equipos'!$B$3:$D$107,3,FALSE))</f>
        <v/>
      </c>
      <c r="G2257" s="135" t="str">
        <f t="shared" si="36"/>
        <v/>
      </c>
    </row>
    <row r="2258" spans="5:7" x14ac:dyDescent="0.2">
      <c r="E2258" s="93" t="str">
        <f>IF(ISBLANK(A2258),"",VLOOKUP(A2258,'Tabla de equipos'!$B$3:$D$107,3,FALSE))</f>
        <v/>
      </c>
      <c r="G2258" s="135" t="str">
        <f t="shared" si="36"/>
        <v/>
      </c>
    </row>
    <row r="2259" spans="5:7" x14ac:dyDescent="0.2">
      <c r="E2259" s="93" t="str">
        <f>IF(ISBLANK(A2259),"",VLOOKUP(A2259,'Tabla de equipos'!$B$3:$D$107,3,FALSE))</f>
        <v/>
      </c>
      <c r="G2259" s="135" t="str">
        <f t="shared" si="36"/>
        <v/>
      </c>
    </row>
    <row r="2260" spans="5:7" x14ac:dyDescent="0.2">
      <c r="E2260" s="93" t="str">
        <f>IF(ISBLANK(A2260),"",VLOOKUP(A2260,'Tabla de equipos'!$B$3:$D$107,3,FALSE))</f>
        <v/>
      </c>
      <c r="G2260" s="135" t="str">
        <f t="shared" si="36"/>
        <v/>
      </c>
    </row>
    <row r="2261" spans="5:7" x14ac:dyDescent="0.2">
      <c r="E2261" s="93" t="str">
        <f>IF(ISBLANK(A2261),"",VLOOKUP(A2261,'Tabla de equipos'!$B$3:$D$107,3,FALSE))</f>
        <v/>
      </c>
      <c r="G2261" s="135" t="str">
        <f t="shared" si="36"/>
        <v/>
      </c>
    </row>
    <row r="2262" spans="5:7" x14ac:dyDescent="0.2">
      <c r="E2262" s="93" t="str">
        <f>IF(ISBLANK(A2262),"",VLOOKUP(A2262,'Tabla de equipos'!$B$3:$D$107,3,FALSE))</f>
        <v/>
      </c>
      <c r="G2262" s="135" t="str">
        <f t="shared" si="36"/>
        <v/>
      </c>
    </row>
    <row r="2263" spans="5:7" x14ac:dyDescent="0.2">
      <c r="E2263" s="93" t="str">
        <f>IF(ISBLANK(A2263),"",VLOOKUP(A2263,'Tabla de equipos'!$B$3:$D$107,3,FALSE))</f>
        <v/>
      </c>
      <c r="G2263" s="135" t="str">
        <f t="shared" si="36"/>
        <v/>
      </c>
    </row>
    <row r="2264" spans="5:7" x14ac:dyDescent="0.2">
      <c r="E2264" s="93" t="str">
        <f>IF(ISBLANK(A2264),"",VLOOKUP(A2264,'Tabla de equipos'!$B$3:$D$107,3,FALSE))</f>
        <v/>
      </c>
      <c r="G2264" s="135" t="str">
        <f t="shared" si="36"/>
        <v/>
      </c>
    </row>
    <row r="2265" spans="5:7" x14ac:dyDescent="0.2">
      <c r="E2265" s="93" t="str">
        <f>IF(ISBLANK(A2265),"",VLOOKUP(A2265,'Tabla de equipos'!$B$3:$D$107,3,FALSE))</f>
        <v/>
      </c>
      <c r="G2265" s="135" t="str">
        <f t="shared" si="36"/>
        <v/>
      </c>
    </row>
    <row r="2266" spans="5:7" x14ac:dyDescent="0.2">
      <c r="E2266" s="93" t="str">
        <f>IF(ISBLANK(A2266),"",VLOOKUP(A2266,'Tabla de equipos'!$B$3:$D$107,3,FALSE))</f>
        <v/>
      </c>
      <c r="G2266" s="135" t="str">
        <f t="shared" si="36"/>
        <v/>
      </c>
    </row>
    <row r="2267" spans="5:7" x14ac:dyDescent="0.2">
      <c r="E2267" s="93" t="str">
        <f>IF(ISBLANK(A2267),"",VLOOKUP(A2267,'Tabla de equipos'!$B$3:$D$107,3,FALSE))</f>
        <v/>
      </c>
      <c r="G2267" s="135" t="str">
        <f t="shared" si="36"/>
        <v/>
      </c>
    </row>
    <row r="2268" spans="5:7" x14ac:dyDescent="0.2">
      <c r="E2268" s="93" t="str">
        <f>IF(ISBLANK(A2268),"",VLOOKUP(A2268,'Tabla de equipos'!$B$3:$D$107,3,FALSE))</f>
        <v/>
      </c>
      <c r="G2268" s="135" t="str">
        <f t="shared" si="36"/>
        <v/>
      </c>
    </row>
    <row r="2269" spans="5:7" x14ac:dyDescent="0.2">
      <c r="E2269" s="93" t="str">
        <f>IF(ISBLANK(A2269),"",VLOOKUP(A2269,'Tabla de equipos'!$B$3:$D$107,3,FALSE))</f>
        <v/>
      </c>
      <c r="G2269" s="135" t="str">
        <f t="shared" si="36"/>
        <v/>
      </c>
    </row>
    <row r="2270" spans="5:7" x14ac:dyDescent="0.2">
      <c r="E2270" s="93" t="str">
        <f>IF(ISBLANK(A2270),"",VLOOKUP(A2270,'Tabla de equipos'!$B$3:$D$107,3,FALSE))</f>
        <v/>
      </c>
      <c r="G2270" s="135" t="str">
        <f t="shared" si="36"/>
        <v/>
      </c>
    </row>
    <row r="2271" spans="5:7" x14ac:dyDescent="0.2">
      <c r="E2271" s="93" t="str">
        <f>IF(ISBLANK(A2271),"",VLOOKUP(A2271,'Tabla de equipos'!$B$3:$D$107,3,FALSE))</f>
        <v/>
      </c>
      <c r="G2271" s="135" t="str">
        <f t="shared" si="36"/>
        <v/>
      </c>
    </row>
    <row r="2272" spans="5:7" x14ac:dyDescent="0.2">
      <c r="E2272" s="93" t="str">
        <f>IF(ISBLANK(A2272),"",VLOOKUP(A2272,'Tabla de equipos'!$B$3:$D$107,3,FALSE))</f>
        <v/>
      </c>
      <c r="G2272" s="135" t="str">
        <f t="shared" si="36"/>
        <v/>
      </c>
    </row>
    <row r="2273" spans="5:7" x14ac:dyDescent="0.2">
      <c r="E2273" s="93" t="str">
        <f>IF(ISBLANK(A2273),"",VLOOKUP(A2273,'Tabla de equipos'!$B$3:$D$107,3,FALSE))</f>
        <v/>
      </c>
      <c r="G2273" s="135" t="str">
        <f t="shared" si="36"/>
        <v/>
      </c>
    </row>
    <row r="2274" spans="5:7" x14ac:dyDescent="0.2">
      <c r="E2274" s="93" t="str">
        <f>IF(ISBLANK(A2274),"",VLOOKUP(A2274,'Tabla de equipos'!$B$3:$D$107,3,FALSE))</f>
        <v/>
      </c>
      <c r="G2274" s="135" t="str">
        <f t="shared" si="36"/>
        <v/>
      </c>
    </row>
    <row r="2275" spans="5:7" x14ac:dyDescent="0.2">
      <c r="E2275" s="93" t="str">
        <f>IF(ISBLANK(A2275),"",VLOOKUP(A2275,'Tabla de equipos'!$B$3:$D$107,3,FALSE))</f>
        <v/>
      </c>
      <c r="G2275" s="135" t="str">
        <f t="shared" si="36"/>
        <v/>
      </c>
    </row>
    <row r="2276" spans="5:7" x14ac:dyDescent="0.2">
      <c r="E2276" s="93" t="str">
        <f>IF(ISBLANK(A2276),"",VLOOKUP(A2276,'Tabla de equipos'!$B$3:$D$107,3,FALSE))</f>
        <v/>
      </c>
      <c r="G2276" s="135" t="str">
        <f t="shared" si="36"/>
        <v/>
      </c>
    </row>
    <row r="2277" spans="5:7" x14ac:dyDescent="0.2">
      <c r="E2277" s="93" t="str">
        <f>IF(ISBLANK(A2277),"",VLOOKUP(A2277,'Tabla de equipos'!$B$3:$D$107,3,FALSE))</f>
        <v/>
      </c>
      <c r="G2277" s="135" t="str">
        <f t="shared" ref="G2277:G2340" si="37">IF(AND(F2277="",A2277=""),"",IF(AND(A2277&lt;&gt;"",F2277=""),"Falta incluir unidades",IF(AND(A2277&lt;&gt;"",F2277&gt;0),"","Falta elegir equipo/soporte")))</f>
        <v/>
      </c>
    </row>
    <row r="2278" spans="5:7" x14ac:dyDescent="0.2">
      <c r="E2278" s="93" t="str">
        <f>IF(ISBLANK(A2278),"",VLOOKUP(A2278,'Tabla de equipos'!$B$3:$D$107,3,FALSE))</f>
        <v/>
      </c>
      <c r="G2278" s="135" t="str">
        <f t="shared" si="37"/>
        <v/>
      </c>
    </row>
    <row r="2279" spans="5:7" x14ac:dyDescent="0.2">
      <c r="E2279" s="93" t="str">
        <f>IF(ISBLANK(A2279),"",VLOOKUP(A2279,'Tabla de equipos'!$B$3:$D$107,3,FALSE))</f>
        <v/>
      </c>
      <c r="G2279" s="135" t="str">
        <f t="shared" si="37"/>
        <v/>
      </c>
    </row>
    <row r="2280" spans="5:7" x14ac:dyDescent="0.2">
      <c r="E2280" s="93" t="str">
        <f>IF(ISBLANK(A2280),"",VLOOKUP(A2280,'Tabla de equipos'!$B$3:$D$107,3,FALSE))</f>
        <v/>
      </c>
      <c r="G2280" s="135" t="str">
        <f t="shared" si="37"/>
        <v/>
      </c>
    </row>
    <row r="2281" spans="5:7" x14ac:dyDescent="0.2">
      <c r="E2281" s="93" t="str">
        <f>IF(ISBLANK(A2281),"",VLOOKUP(A2281,'Tabla de equipos'!$B$3:$D$107,3,FALSE))</f>
        <v/>
      </c>
      <c r="G2281" s="135" t="str">
        <f t="shared" si="37"/>
        <v/>
      </c>
    </row>
    <row r="2282" spans="5:7" x14ac:dyDescent="0.2">
      <c r="E2282" s="93" t="str">
        <f>IF(ISBLANK(A2282),"",VLOOKUP(A2282,'Tabla de equipos'!$B$3:$D$107,3,FALSE))</f>
        <v/>
      </c>
      <c r="G2282" s="135" t="str">
        <f t="shared" si="37"/>
        <v/>
      </c>
    </row>
    <row r="2283" spans="5:7" x14ac:dyDescent="0.2">
      <c r="E2283" s="93" t="str">
        <f>IF(ISBLANK(A2283),"",VLOOKUP(A2283,'Tabla de equipos'!$B$3:$D$107,3,FALSE))</f>
        <v/>
      </c>
      <c r="G2283" s="135" t="str">
        <f t="shared" si="37"/>
        <v/>
      </c>
    </row>
    <row r="2284" spans="5:7" x14ac:dyDescent="0.2">
      <c r="E2284" s="93" t="str">
        <f>IF(ISBLANK(A2284),"",VLOOKUP(A2284,'Tabla de equipos'!$B$3:$D$107,3,FALSE))</f>
        <v/>
      </c>
      <c r="G2284" s="135" t="str">
        <f t="shared" si="37"/>
        <v/>
      </c>
    </row>
    <row r="2285" spans="5:7" x14ac:dyDescent="0.2">
      <c r="E2285" s="93" t="str">
        <f>IF(ISBLANK(A2285),"",VLOOKUP(A2285,'Tabla de equipos'!$B$3:$D$107,3,FALSE))</f>
        <v/>
      </c>
      <c r="G2285" s="135" t="str">
        <f t="shared" si="37"/>
        <v/>
      </c>
    </row>
    <row r="2286" spans="5:7" x14ac:dyDescent="0.2">
      <c r="E2286" s="93" t="str">
        <f>IF(ISBLANK(A2286),"",VLOOKUP(A2286,'Tabla de equipos'!$B$3:$D$107,3,FALSE))</f>
        <v/>
      </c>
      <c r="G2286" s="135" t="str">
        <f t="shared" si="37"/>
        <v/>
      </c>
    </row>
    <row r="2287" spans="5:7" x14ac:dyDescent="0.2">
      <c r="E2287" s="93" t="str">
        <f>IF(ISBLANK(A2287),"",VLOOKUP(A2287,'Tabla de equipos'!$B$3:$D$107,3,FALSE))</f>
        <v/>
      </c>
      <c r="G2287" s="135" t="str">
        <f t="shared" si="37"/>
        <v/>
      </c>
    </row>
    <row r="2288" spans="5:7" x14ac:dyDescent="0.2">
      <c r="E2288" s="93" t="str">
        <f>IF(ISBLANK(A2288),"",VLOOKUP(A2288,'Tabla de equipos'!$B$3:$D$107,3,FALSE))</f>
        <v/>
      </c>
      <c r="G2288" s="135" t="str">
        <f t="shared" si="37"/>
        <v/>
      </c>
    </row>
    <row r="2289" spans="5:7" x14ac:dyDescent="0.2">
      <c r="E2289" s="93" t="str">
        <f>IF(ISBLANK(A2289),"",VLOOKUP(A2289,'Tabla de equipos'!$B$3:$D$107,3,FALSE))</f>
        <v/>
      </c>
      <c r="G2289" s="135" t="str">
        <f t="shared" si="37"/>
        <v/>
      </c>
    </row>
    <row r="2290" spans="5:7" x14ac:dyDescent="0.2">
      <c r="E2290" s="93" t="str">
        <f>IF(ISBLANK(A2290),"",VLOOKUP(A2290,'Tabla de equipos'!$B$3:$D$107,3,FALSE))</f>
        <v/>
      </c>
      <c r="G2290" s="135" t="str">
        <f t="shared" si="37"/>
        <v/>
      </c>
    </row>
    <row r="2291" spans="5:7" x14ac:dyDescent="0.2">
      <c r="E2291" s="93" t="str">
        <f>IF(ISBLANK(A2291),"",VLOOKUP(A2291,'Tabla de equipos'!$B$3:$D$107,3,FALSE))</f>
        <v/>
      </c>
      <c r="G2291" s="135" t="str">
        <f t="shared" si="37"/>
        <v/>
      </c>
    </row>
    <row r="2292" spans="5:7" x14ac:dyDescent="0.2">
      <c r="E2292" s="93" t="str">
        <f>IF(ISBLANK(A2292),"",VLOOKUP(A2292,'Tabla de equipos'!$B$3:$D$107,3,FALSE))</f>
        <v/>
      </c>
      <c r="G2292" s="135" t="str">
        <f t="shared" si="37"/>
        <v/>
      </c>
    </row>
    <row r="2293" spans="5:7" x14ac:dyDescent="0.2">
      <c r="E2293" s="93" t="str">
        <f>IF(ISBLANK(A2293),"",VLOOKUP(A2293,'Tabla de equipos'!$B$3:$D$107,3,FALSE))</f>
        <v/>
      </c>
      <c r="G2293" s="135" t="str">
        <f t="shared" si="37"/>
        <v/>
      </c>
    </row>
    <row r="2294" spans="5:7" x14ac:dyDescent="0.2">
      <c r="E2294" s="93" t="str">
        <f>IF(ISBLANK(A2294),"",VLOOKUP(A2294,'Tabla de equipos'!$B$3:$D$107,3,FALSE))</f>
        <v/>
      </c>
      <c r="G2294" s="135" t="str">
        <f t="shared" si="37"/>
        <v/>
      </c>
    </row>
    <row r="2295" spans="5:7" x14ac:dyDescent="0.2">
      <c r="E2295" s="93" t="str">
        <f>IF(ISBLANK(A2295),"",VLOOKUP(A2295,'Tabla de equipos'!$B$3:$D$107,3,FALSE))</f>
        <v/>
      </c>
      <c r="G2295" s="135" t="str">
        <f t="shared" si="37"/>
        <v/>
      </c>
    </row>
    <row r="2296" spans="5:7" x14ac:dyDescent="0.2">
      <c r="E2296" s="93" t="str">
        <f>IF(ISBLANK(A2296),"",VLOOKUP(A2296,'Tabla de equipos'!$B$3:$D$107,3,FALSE))</f>
        <v/>
      </c>
      <c r="G2296" s="135" t="str">
        <f t="shared" si="37"/>
        <v/>
      </c>
    </row>
    <row r="2297" spans="5:7" x14ac:dyDescent="0.2">
      <c r="E2297" s="93" t="str">
        <f>IF(ISBLANK(A2297),"",VLOOKUP(A2297,'Tabla de equipos'!$B$3:$D$107,3,FALSE))</f>
        <v/>
      </c>
      <c r="G2297" s="135" t="str">
        <f t="shared" si="37"/>
        <v/>
      </c>
    </row>
    <row r="2298" spans="5:7" x14ac:dyDescent="0.2">
      <c r="E2298" s="93" t="str">
        <f>IF(ISBLANK(A2298),"",VLOOKUP(A2298,'Tabla de equipos'!$B$3:$D$107,3,FALSE))</f>
        <v/>
      </c>
      <c r="G2298" s="135" t="str">
        <f t="shared" si="37"/>
        <v/>
      </c>
    </row>
    <row r="2299" spans="5:7" x14ac:dyDescent="0.2">
      <c r="E2299" s="93" t="str">
        <f>IF(ISBLANK(A2299),"",VLOOKUP(A2299,'Tabla de equipos'!$B$3:$D$107,3,FALSE))</f>
        <v/>
      </c>
      <c r="G2299" s="135" t="str">
        <f t="shared" si="37"/>
        <v/>
      </c>
    </row>
    <row r="2300" spans="5:7" x14ac:dyDescent="0.2">
      <c r="E2300" s="93" t="str">
        <f>IF(ISBLANK(A2300),"",VLOOKUP(A2300,'Tabla de equipos'!$B$3:$D$107,3,FALSE))</f>
        <v/>
      </c>
      <c r="G2300" s="135" t="str">
        <f t="shared" si="37"/>
        <v/>
      </c>
    </row>
    <row r="2301" spans="5:7" x14ac:dyDescent="0.2">
      <c r="E2301" s="93" t="str">
        <f>IF(ISBLANK(A2301),"",VLOOKUP(A2301,'Tabla de equipos'!$B$3:$D$107,3,FALSE))</f>
        <v/>
      </c>
      <c r="G2301" s="135" t="str">
        <f t="shared" si="37"/>
        <v/>
      </c>
    </row>
    <row r="2302" spans="5:7" x14ac:dyDescent="0.2">
      <c r="E2302" s="93" t="str">
        <f>IF(ISBLANK(A2302),"",VLOOKUP(A2302,'Tabla de equipos'!$B$3:$D$107,3,FALSE))</f>
        <v/>
      </c>
      <c r="G2302" s="135" t="str">
        <f t="shared" si="37"/>
        <v/>
      </c>
    </row>
    <row r="2303" spans="5:7" x14ac:dyDescent="0.2">
      <c r="E2303" s="93" t="str">
        <f>IF(ISBLANK(A2303),"",VLOOKUP(A2303,'Tabla de equipos'!$B$3:$D$107,3,FALSE))</f>
        <v/>
      </c>
      <c r="G2303" s="135" t="str">
        <f t="shared" si="37"/>
        <v/>
      </c>
    </row>
    <row r="2304" spans="5:7" x14ac:dyDescent="0.2">
      <c r="E2304" s="93" t="str">
        <f>IF(ISBLANK(A2304),"",VLOOKUP(A2304,'Tabla de equipos'!$B$3:$D$107,3,FALSE))</f>
        <v/>
      </c>
      <c r="G2304" s="135" t="str">
        <f t="shared" si="37"/>
        <v/>
      </c>
    </row>
    <row r="2305" spans="5:7" x14ac:dyDescent="0.2">
      <c r="E2305" s="93" t="str">
        <f>IF(ISBLANK(A2305),"",VLOOKUP(A2305,'Tabla de equipos'!$B$3:$D$107,3,FALSE))</f>
        <v/>
      </c>
      <c r="G2305" s="135" t="str">
        <f t="shared" si="37"/>
        <v/>
      </c>
    </row>
    <row r="2306" spans="5:7" x14ac:dyDescent="0.2">
      <c r="E2306" s="93" t="str">
        <f>IF(ISBLANK(A2306),"",VLOOKUP(A2306,'Tabla de equipos'!$B$3:$D$107,3,FALSE))</f>
        <v/>
      </c>
      <c r="G2306" s="135" t="str">
        <f t="shared" si="37"/>
        <v/>
      </c>
    </row>
    <row r="2307" spans="5:7" x14ac:dyDescent="0.2">
      <c r="E2307" s="93" t="str">
        <f>IF(ISBLANK(A2307),"",VLOOKUP(A2307,'Tabla de equipos'!$B$3:$D$107,3,FALSE))</f>
        <v/>
      </c>
      <c r="G2307" s="135" t="str">
        <f t="shared" si="37"/>
        <v/>
      </c>
    </row>
    <row r="2308" spans="5:7" x14ac:dyDescent="0.2">
      <c r="E2308" s="93" t="str">
        <f>IF(ISBLANK(A2308),"",VLOOKUP(A2308,'Tabla de equipos'!$B$3:$D$107,3,FALSE))</f>
        <v/>
      </c>
      <c r="G2308" s="135" t="str">
        <f t="shared" si="37"/>
        <v/>
      </c>
    </row>
    <row r="2309" spans="5:7" x14ac:dyDescent="0.2">
      <c r="E2309" s="93" t="str">
        <f>IF(ISBLANK(A2309),"",VLOOKUP(A2309,'Tabla de equipos'!$B$3:$D$107,3,FALSE))</f>
        <v/>
      </c>
      <c r="G2309" s="135" t="str">
        <f t="shared" si="37"/>
        <v/>
      </c>
    </row>
    <row r="2310" spans="5:7" x14ac:dyDescent="0.2">
      <c r="E2310" s="93" t="str">
        <f>IF(ISBLANK(A2310),"",VLOOKUP(A2310,'Tabla de equipos'!$B$3:$D$107,3,FALSE))</f>
        <v/>
      </c>
      <c r="G2310" s="135" t="str">
        <f t="shared" si="37"/>
        <v/>
      </c>
    </row>
    <row r="2311" spans="5:7" x14ac:dyDescent="0.2">
      <c r="E2311" s="93" t="str">
        <f>IF(ISBLANK(A2311),"",VLOOKUP(A2311,'Tabla de equipos'!$B$3:$D$107,3,FALSE))</f>
        <v/>
      </c>
      <c r="G2311" s="135" t="str">
        <f t="shared" si="37"/>
        <v/>
      </c>
    </row>
    <row r="2312" spans="5:7" x14ac:dyDescent="0.2">
      <c r="E2312" s="93" t="str">
        <f>IF(ISBLANK(A2312),"",VLOOKUP(A2312,'Tabla de equipos'!$B$3:$D$107,3,FALSE))</f>
        <v/>
      </c>
      <c r="G2312" s="135" t="str">
        <f t="shared" si="37"/>
        <v/>
      </c>
    </row>
    <row r="2313" spans="5:7" x14ac:dyDescent="0.2">
      <c r="E2313" s="93" t="str">
        <f>IF(ISBLANK(A2313),"",VLOOKUP(A2313,'Tabla de equipos'!$B$3:$D$107,3,FALSE))</f>
        <v/>
      </c>
      <c r="G2313" s="135" t="str">
        <f t="shared" si="37"/>
        <v/>
      </c>
    </row>
    <row r="2314" spans="5:7" x14ac:dyDescent="0.2">
      <c r="E2314" s="93" t="str">
        <f>IF(ISBLANK(A2314),"",VLOOKUP(A2314,'Tabla de equipos'!$B$3:$D$107,3,FALSE))</f>
        <v/>
      </c>
      <c r="G2314" s="135" t="str">
        <f t="shared" si="37"/>
        <v/>
      </c>
    </row>
    <row r="2315" spans="5:7" x14ac:dyDescent="0.2">
      <c r="E2315" s="93" t="str">
        <f>IF(ISBLANK(A2315),"",VLOOKUP(A2315,'Tabla de equipos'!$B$3:$D$107,3,FALSE))</f>
        <v/>
      </c>
      <c r="G2315" s="135" t="str">
        <f t="shared" si="37"/>
        <v/>
      </c>
    </row>
    <row r="2316" spans="5:7" x14ac:dyDescent="0.2">
      <c r="E2316" s="93" t="str">
        <f>IF(ISBLANK(A2316),"",VLOOKUP(A2316,'Tabla de equipos'!$B$3:$D$107,3,FALSE))</f>
        <v/>
      </c>
      <c r="G2316" s="135" t="str">
        <f t="shared" si="37"/>
        <v/>
      </c>
    </row>
    <row r="2317" spans="5:7" x14ac:dyDescent="0.2">
      <c r="E2317" s="93" t="str">
        <f>IF(ISBLANK(A2317),"",VLOOKUP(A2317,'Tabla de equipos'!$B$3:$D$107,3,FALSE))</f>
        <v/>
      </c>
      <c r="G2317" s="135" t="str">
        <f t="shared" si="37"/>
        <v/>
      </c>
    </row>
    <row r="2318" spans="5:7" x14ac:dyDescent="0.2">
      <c r="E2318" s="93" t="str">
        <f>IF(ISBLANK(A2318),"",VLOOKUP(A2318,'Tabla de equipos'!$B$3:$D$107,3,FALSE))</f>
        <v/>
      </c>
      <c r="G2318" s="135" t="str">
        <f t="shared" si="37"/>
        <v/>
      </c>
    </row>
    <row r="2319" spans="5:7" x14ac:dyDescent="0.2">
      <c r="E2319" s="93" t="str">
        <f>IF(ISBLANK(A2319),"",VLOOKUP(A2319,'Tabla de equipos'!$B$3:$D$107,3,FALSE))</f>
        <v/>
      </c>
      <c r="G2319" s="135" t="str">
        <f t="shared" si="37"/>
        <v/>
      </c>
    </row>
    <row r="2320" spans="5:7" x14ac:dyDescent="0.2">
      <c r="E2320" s="93" t="str">
        <f>IF(ISBLANK(A2320),"",VLOOKUP(A2320,'Tabla de equipos'!$B$3:$D$107,3,FALSE))</f>
        <v/>
      </c>
      <c r="G2320" s="135" t="str">
        <f t="shared" si="37"/>
        <v/>
      </c>
    </row>
    <row r="2321" spans="5:7" x14ac:dyDescent="0.2">
      <c r="E2321" s="93" t="str">
        <f>IF(ISBLANK(A2321),"",VLOOKUP(A2321,'Tabla de equipos'!$B$3:$D$107,3,FALSE))</f>
        <v/>
      </c>
      <c r="G2321" s="135" t="str">
        <f t="shared" si="37"/>
        <v/>
      </c>
    </row>
    <row r="2322" spans="5:7" x14ac:dyDescent="0.2">
      <c r="E2322" s="93" t="str">
        <f>IF(ISBLANK(A2322),"",VLOOKUP(A2322,'Tabla de equipos'!$B$3:$D$107,3,FALSE))</f>
        <v/>
      </c>
      <c r="G2322" s="135" t="str">
        <f t="shared" si="37"/>
        <v/>
      </c>
    </row>
    <row r="2323" spans="5:7" x14ac:dyDescent="0.2">
      <c r="E2323" s="93" t="str">
        <f>IF(ISBLANK(A2323),"",VLOOKUP(A2323,'Tabla de equipos'!$B$3:$D$107,3,FALSE))</f>
        <v/>
      </c>
      <c r="G2323" s="135" t="str">
        <f t="shared" si="37"/>
        <v/>
      </c>
    </row>
    <row r="2324" spans="5:7" x14ac:dyDescent="0.2">
      <c r="E2324" s="93" t="str">
        <f>IF(ISBLANK(A2324),"",VLOOKUP(A2324,'Tabla de equipos'!$B$3:$D$107,3,FALSE))</f>
        <v/>
      </c>
      <c r="G2324" s="135" t="str">
        <f t="shared" si="37"/>
        <v/>
      </c>
    </row>
    <row r="2325" spans="5:7" x14ac:dyDescent="0.2">
      <c r="E2325" s="93" t="str">
        <f>IF(ISBLANK(A2325),"",VLOOKUP(A2325,'Tabla de equipos'!$B$3:$D$107,3,FALSE))</f>
        <v/>
      </c>
      <c r="G2325" s="135" t="str">
        <f t="shared" si="37"/>
        <v/>
      </c>
    </row>
    <row r="2326" spans="5:7" x14ac:dyDescent="0.2">
      <c r="E2326" s="93" t="str">
        <f>IF(ISBLANK(A2326),"",VLOOKUP(A2326,'Tabla de equipos'!$B$3:$D$107,3,FALSE))</f>
        <v/>
      </c>
      <c r="G2326" s="135" t="str">
        <f t="shared" si="37"/>
        <v/>
      </c>
    </row>
    <row r="2327" spans="5:7" x14ac:dyDescent="0.2">
      <c r="E2327" s="93" t="str">
        <f>IF(ISBLANK(A2327),"",VLOOKUP(A2327,'Tabla de equipos'!$B$3:$D$107,3,FALSE))</f>
        <v/>
      </c>
      <c r="G2327" s="135" t="str">
        <f t="shared" si="37"/>
        <v/>
      </c>
    </row>
    <row r="2328" spans="5:7" x14ac:dyDescent="0.2">
      <c r="E2328" s="93" t="str">
        <f>IF(ISBLANK(A2328),"",VLOOKUP(A2328,'Tabla de equipos'!$B$3:$D$107,3,FALSE))</f>
        <v/>
      </c>
      <c r="G2328" s="135" t="str">
        <f t="shared" si="37"/>
        <v/>
      </c>
    </row>
    <row r="2329" spans="5:7" x14ac:dyDescent="0.2">
      <c r="E2329" s="93" t="str">
        <f>IF(ISBLANK(A2329),"",VLOOKUP(A2329,'Tabla de equipos'!$B$3:$D$107,3,FALSE))</f>
        <v/>
      </c>
      <c r="G2329" s="135" t="str">
        <f t="shared" si="37"/>
        <v/>
      </c>
    </row>
    <row r="2330" spans="5:7" x14ac:dyDescent="0.2">
      <c r="E2330" s="93" t="str">
        <f>IF(ISBLANK(A2330),"",VLOOKUP(A2330,'Tabla de equipos'!$B$3:$D$107,3,FALSE))</f>
        <v/>
      </c>
      <c r="G2330" s="135" t="str">
        <f t="shared" si="37"/>
        <v/>
      </c>
    </row>
    <row r="2331" spans="5:7" x14ac:dyDescent="0.2">
      <c r="E2331" s="93" t="str">
        <f>IF(ISBLANK(A2331),"",VLOOKUP(A2331,'Tabla de equipos'!$B$3:$D$107,3,FALSE))</f>
        <v/>
      </c>
      <c r="G2331" s="135" t="str">
        <f t="shared" si="37"/>
        <v/>
      </c>
    </row>
    <row r="2332" spans="5:7" x14ac:dyDescent="0.2">
      <c r="E2332" s="93" t="str">
        <f>IF(ISBLANK(A2332),"",VLOOKUP(A2332,'Tabla de equipos'!$B$3:$D$107,3,FALSE))</f>
        <v/>
      </c>
      <c r="G2332" s="135" t="str">
        <f t="shared" si="37"/>
        <v/>
      </c>
    </row>
    <row r="2333" spans="5:7" x14ac:dyDescent="0.2">
      <c r="E2333" s="93" t="str">
        <f>IF(ISBLANK(A2333),"",VLOOKUP(A2333,'Tabla de equipos'!$B$3:$D$107,3,FALSE))</f>
        <v/>
      </c>
      <c r="G2333" s="135" t="str">
        <f t="shared" si="37"/>
        <v/>
      </c>
    </row>
    <row r="2334" spans="5:7" x14ac:dyDescent="0.2">
      <c r="E2334" s="93" t="str">
        <f>IF(ISBLANK(A2334),"",VLOOKUP(A2334,'Tabla de equipos'!$B$3:$D$107,3,FALSE))</f>
        <v/>
      </c>
      <c r="G2334" s="135" t="str">
        <f t="shared" si="37"/>
        <v/>
      </c>
    </row>
    <row r="2335" spans="5:7" x14ac:dyDescent="0.2">
      <c r="E2335" s="93" t="str">
        <f>IF(ISBLANK(A2335),"",VLOOKUP(A2335,'Tabla de equipos'!$B$3:$D$107,3,FALSE))</f>
        <v/>
      </c>
      <c r="G2335" s="135" t="str">
        <f t="shared" si="37"/>
        <v/>
      </c>
    </row>
    <row r="2336" spans="5:7" x14ac:dyDescent="0.2">
      <c r="E2336" s="93" t="str">
        <f>IF(ISBLANK(A2336),"",VLOOKUP(A2336,'Tabla de equipos'!$B$3:$D$107,3,FALSE))</f>
        <v/>
      </c>
      <c r="G2336" s="135" t="str">
        <f t="shared" si="37"/>
        <v/>
      </c>
    </row>
    <row r="2337" spans="5:7" x14ac:dyDescent="0.2">
      <c r="E2337" s="93" t="str">
        <f>IF(ISBLANK(A2337),"",VLOOKUP(A2337,'Tabla de equipos'!$B$3:$D$107,3,FALSE))</f>
        <v/>
      </c>
      <c r="G2337" s="135" t="str">
        <f t="shared" si="37"/>
        <v/>
      </c>
    </row>
    <row r="2338" spans="5:7" x14ac:dyDescent="0.2">
      <c r="E2338" s="93" t="str">
        <f>IF(ISBLANK(A2338),"",VLOOKUP(A2338,'Tabla de equipos'!$B$3:$D$107,3,FALSE))</f>
        <v/>
      </c>
      <c r="G2338" s="135" t="str">
        <f t="shared" si="37"/>
        <v/>
      </c>
    </row>
    <row r="2339" spans="5:7" x14ac:dyDescent="0.2">
      <c r="E2339" s="93" t="str">
        <f>IF(ISBLANK(A2339),"",VLOOKUP(A2339,'Tabla de equipos'!$B$3:$D$107,3,FALSE))</f>
        <v/>
      </c>
      <c r="G2339" s="135" t="str">
        <f t="shared" si="37"/>
        <v/>
      </c>
    </row>
    <row r="2340" spans="5:7" x14ac:dyDescent="0.2">
      <c r="E2340" s="93" t="str">
        <f>IF(ISBLANK(A2340),"",VLOOKUP(A2340,'Tabla de equipos'!$B$3:$D$107,3,FALSE))</f>
        <v/>
      </c>
      <c r="G2340" s="135" t="str">
        <f t="shared" si="37"/>
        <v/>
      </c>
    </row>
    <row r="2341" spans="5:7" x14ac:dyDescent="0.2">
      <c r="E2341" s="93" t="str">
        <f>IF(ISBLANK(A2341),"",VLOOKUP(A2341,'Tabla de equipos'!$B$3:$D$107,3,FALSE))</f>
        <v/>
      </c>
      <c r="G2341" s="135" t="str">
        <f t="shared" ref="G2341:G2404" si="38">IF(AND(F2341="",A2341=""),"",IF(AND(A2341&lt;&gt;"",F2341=""),"Falta incluir unidades",IF(AND(A2341&lt;&gt;"",F2341&gt;0),"","Falta elegir equipo/soporte")))</f>
        <v/>
      </c>
    </row>
    <row r="2342" spans="5:7" x14ac:dyDescent="0.2">
      <c r="E2342" s="93" t="str">
        <f>IF(ISBLANK(A2342),"",VLOOKUP(A2342,'Tabla de equipos'!$B$3:$D$107,3,FALSE))</f>
        <v/>
      </c>
      <c r="G2342" s="135" t="str">
        <f t="shared" si="38"/>
        <v/>
      </c>
    </row>
    <row r="2343" spans="5:7" x14ac:dyDescent="0.2">
      <c r="E2343" s="93" t="str">
        <f>IF(ISBLANK(A2343),"",VLOOKUP(A2343,'Tabla de equipos'!$B$3:$D$107,3,FALSE))</f>
        <v/>
      </c>
      <c r="G2343" s="135" t="str">
        <f t="shared" si="38"/>
        <v/>
      </c>
    </row>
    <row r="2344" spans="5:7" x14ac:dyDescent="0.2">
      <c r="E2344" s="93" t="str">
        <f>IF(ISBLANK(A2344),"",VLOOKUP(A2344,'Tabla de equipos'!$B$3:$D$107,3,FALSE))</f>
        <v/>
      </c>
      <c r="G2344" s="135" t="str">
        <f t="shared" si="38"/>
        <v/>
      </c>
    </row>
    <row r="2345" spans="5:7" x14ac:dyDescent="0.2">
      <c r="E2345" s="93" t="str">
        <f>IF(ISBLANK(A2345),"",VLOOKUP(A2345,'Tabla de equipos'!$B$3:$D$107,3,FALSE))</f>
        <v/>
      </c>
      <c r="G2345" s="135" t="str">
        <f t="shared" si="38"/>
        <v/>
      </c>
    </row>
    <row r="2346" spans="5:7" x14ac:dyDescent="0.2">
      <c r="E2346" s="93" t="str">
        <f>IF(ISBLANK(A2346),"",VLOOKUP(A2346,'Tabla de equipos'!$B$3:$D$107,3,FALSE))</f>
        <v/>
      </c>
      <c r="G2346" s="135" t="str">
        <f t="shared" si="38"/>
        <v/>
      </c>
    </row>
    <row r="2347" spans="5:7" x14ac:dyDescent="0.2">
      <c r="E2347" s="93" t="str">
        <f>IF(ISBLANK(A2347),"",VLOOKUP(A2347,'Tabla de equipos'!$B$3:$D$107,3,FALSE))</f>
        <v/>
      </c>
      <c r="G2347" s="135" t="str">
        <f t="shared" si="38"/>
        <v/>
      </c>
    </row>
    <row r="2348" spans="5:7" x14ac:dyDescent="0.2">
      <c r="E2348" s="93" t="str">
        <f>IF(ISBLANK(A2348),"",VLOOKUP(A2348,'Tabla de equipos'!$B$3:$D$107,3,FALSE))</f>
        <v/>
      </c>
      <c r="G2348" s="135" t="str">
        <f t="shared" si="38"/>
        <v/>
      </c>
    </row>
    <row r="2349" spans="5:7" x14ac:dyDescent="0.2">
      <c r="E2349" s="93" t="str">
        <f>IF(ISBLANK(A2349),"",VLOOKUP(A2349,'Tabla de equipos'!$B$3:$D$107,3,FALSE))</f>
        <v/>
      </c>
      <c r="G2349" s="135" t="str">
        <f t="shared" si="38"/>
        <v/>
      </c>
    </row>
    <row r="2350" spans="5:7" x14ac:dyDescent="0.2">
      <c r="E2350" s="93" t="str">
        <f>IF(ISBLANK(A2350),"",VLOOKUP(A2350,'Tabla de equipos'!$B$3:$D$107,3,FALSE))</f>
        <v/>
      </c>
      <c r="G2350" s="135" t="str">
        <f t="shared" si="38"/>
        <v/>
      </c>
    </row>
    <row r="2351" spans="5:7" x14ac:dyDescent="0.2">
      <c r="E2351" s="93" t="str">
        <f>IF(ISBLANK(A2351),"",VLOOKUP(A2351,'Tabla de equipos'!$B$3:$D$107,3,FALSE))</f>
        <v/>
      </c>
      <c r="G2351" s="135" t="str">
        <f t="shared" si="38"/>
        <v/>
      </c>
    </row>
    <row r="2352" spans="5:7" x14ac:dyDescent="0.2">
      <c r="E2352" s="93" t="str">
        <f>IF(ISBLANK(A2352),"",VLOOKUP(A2352,'Tabla de equipos'!$B$3:$D$107,3,FALSE))</f>
        <v/>
      </c>
      <c r="G2352" s="135" t="str">
        <f t="shared" si="38"/>
        <v/>
      </c>
    </row>
    <row r="2353" spans="5:7" x14ac:dyDescent="0.2">
      <c r="E2353" s="93" t="str">
        <f>IF(ISBLANK(A2353),"",VLOOKUP(A2353,'Tabla de equipos'!$B$3:$D$107,3,FALSE))</f>
        <v/>
      </c>
      <c r="G2353" s="135" t="str">
        <f t="shared" si="38"/>
        <v/>
      </c>
    </row>
    <row r="2354" spans="5:7" x14ac:dyDescent="0.2">
      <c r="E2354" s="93" t="str">
        <f>IF(ISBLANK(A2354),"",VLOOKUP(A2354,'Tabla de equipos'!$B$3:$D$107,3,FALSE))</f>
        <v/>
      </c>
      <c r="G2354" s="135" t="str">
        <f t="shared" si="38"/>
        <v/>
      </c>
    </row>
    <row r="2355" spans="5:7" x14ac:dyDescent="0.2">
      <c r="E2355" s="93" t="str">
        <f>IF(ISBLANK(A2355),"",VLOOKUP(A2355,'Tabla de equipos'!$B$3:$D$107,3,FALSE))</f>
        <v/>
      </c>
      <c r="G2355" s="135" t="str">
        <f t="shared" si="38"/>
        <v/>
      </c>
    </row>
    <row r="2356" spans="5:7" x14ac:dyDescent="0.2">
      <c r="E2356" s="93" t="str">
        <f>IF(ISBLANK(A2356),"",VLOOKUP(A2356,'Tabla de equipos'!$B$3:$D$107,3,FALSE))</f>
        <v/>
      </c>
      <c r="G2356" s="135" t="str">
        <f t="shared" si="38"/>
        <v/>
      </c>
    </row>
    <row r="2357" spans="5:7" x14ac:dyDescent="0.2">
      <c r="E2357" s="93" t="str">
        <f>IF(ISBLANK(A2357),"",VLOOKUP(A2357,'Tabla de equipos'!$B$3:$D$107,3,FALSE))</f>
        <v/>
      </c>
      <c r="G2357" s="135" t="str">
        <f t="shared" si="38"/>
        <v/>
      </c>
    </row>
    <row r="2358" spans="5:7" x14ac:dyDescent="0.2">
      <c r="E2358" s="93" t="str">
        <f>IF(ISBLANK(A2358),"",VLOOKUP(A2358,'Tabla de equipos'!$B$3:$D$107,3,FALSE))</f>
        <v/>
      </c>
      <c r="G2358" s="135" t="str">
        <f t="shared" si="38"/>
        <v/>
      </c>
    </row>
    <row r="2359" spans="5:7" x14ac:dyDescent="0.2">
      <c r="E2359" s="93" t="str">
        <f>IF(ISBLANK(A2359),"",VLOOKUP(A2359,'Tabla de equipos'!$B$3:$D$107,3,FALSE))</f>
        <v/>
      </c>
      <c r="G2359" s="135" t="str">
        <f t="shared" si="38"/>
        <v/>
      </c>
    </row>
    <row r="2360" spans="5:7" x14ac:dyDescent="0.2">
      <c r="E2360" s="93" t="str">
        <f>IF(ISBLANK(A2360),"",VLOOKUP(A2360,'Tabla de equipos'!$B$3:$D$107,3,FALSE))</f>
        <v/>
      </c>
      <c r="G2360" s="135" t="str">
        <f t="shared" si="38"/>
        <v/>
      </c>
    </row>
    <row r="2361" spans="5:7" x14ac:dyDescent="0.2">
      <c r="E2361" s="93" t="str">
        <f>IF(ISBLANK(A2361),"",VLOOKUP(A2361,'Tabla de equipos'!$B$3:$D$107,3,FALSE))</f>
        <v/>
      </c>
      <c r="G2361" s="135" t="str">
        <f t="shared" si="38"/>
        <v/>
      </c>
    </row>
    <row r="2362" spans="5:7" x14ac:dyDescent="0.2">
      <c r="E2362" s="93" t="str">
        <f>IF(ISBLANK(A2362),"",VLOOKUP(A2362,'Tabla de equipos'!$B$3:$D$107,3,FALSE))</f>
        <v/>
      </c>
      <c r="G2362" s="135" t="str">
        <f t="shared" si="38"/>
        <v/>
      </c>
    </row>
    <row r="2363" spans="5:7" x14ac:dyDescent="0.2">
      <c r="E2363" s="93" t="str">
        <f>IF(ISBLANK(A2363),"",VLOOKUP(A2363,'Tabla de equipos'!$B$3:$D$107,3,FALSE))</f>
        <v/>
      </c>
      <c r="G2363" s="135" t="str">
        <f t="shared" si="38"/>
        <v/>
      </c>
    </row>
    <row r="2364" spans="5:7" x14ac:dyDescent="0.2">
      <c r="E2364" s="93" t="str">
        <f>IF(ISBLANK(A2364),"",VLOOKUP(A2364,'Tabla de equipos'!$B$3:$D$107,3,FALSE))</f>
        <v/>
      </c>
      <c r="G2364" s="135" t="str">
        <f t="shared" si="38"/>
        <v/>
      </c>
    </row>
    <row r="2365" spans="5:7" x14ac:dyDescent="0.2">
      <c r="E2365" s="93" t="str">
        <f>IF(ISBLANK(A2365),"",VLOOKUP(A2365,'Tabla de equipos'!$B$3:$D$107,3,FALSE))</f>
        <v/>
      </c>
      <c r="G2365" s="135" t="str">
        <f t="shared" si="38"/>
        <v/>
      </c>
    </row>
    <row r="2366" spans="5:7" x14ac:dyDescent="0.2">
      <c r="E2366" s="93" t="str">
        <f>IF(ISBLANK(A2366),"",VLOOKUP(A2366,'Tabla de equipos'!$B$3:$D$107,3,FALSE))</f>
        <v/>
      </c>
      <c r="G2366" s="135" t="str">
        <f t="shared" si="38"/>
        <v/>
      </c>
    </row>
    <row r="2367" spans="5:7" x14ac:dyDescent="0.2">
      <c r="E2367" s="93" t="str">
        <f>IF(ISBLANK(A2367),"",VLOOKUP(A2367,'Tabla de equipos'!$B$3:$D$107,3,FALSE))</f>
        <v/>
      </c>
      <c r="G2367" s="135" t="str">
        <f t="shared" si="38"/>
        <v/>
      </c>
    </row>
    <row r="2368" spans="5:7" x14ac:dyDescent="0.2">
      <c r="E2368" s="93" t="str">
        <f>IF(ISBLANK(A2368),"",VLOOKUP(A2368,'Tabla de equipos'!$B$3:$D$107,3,FALSE))</f>
        <v/>
      </c>
      <c r="G2368" s="135" t="str">
        <f t="shared" si="38"/>
        <v/>
      </c>
    </row>
    <row r="2369" spans="5:7" x14ac:dyDescent="0.2">
      <c r="E2369" s="93" t="str">
        <f>IF(ISBLANK(A2369),"",VLOOKUP(A2369,'Tabla de equipos'!$B$3:$D$107,3,FALSE))</f>
        <v/>
      </c>
      <c r="G2369" s="135" t="str">
        <f t="shared" si="38"/>
        <v/>
      </c>
    </row>
    <row r="2370" spans="5:7" x14ac:dyDescent="0.2">
      <c r="E2370" s="93" t="str">
        <f>IF(ISBLANK(A2370),"",VLOOKUP(A2370,'Tabla de equipos'!$B$3:$D$107,3,FALSE))</f>
        <v/>
      </c>
      <c r="G2370" s="135" t="str">
        <f t="shared" si="38"/>
        <v/>
      </c>
    </row>
    <row r="2371" spans="5:7" x14ac:dyDescent="0.2">
      <c r="E2371" s="93" t="str">
        <f>IF(ISBLANK(A2371),"",VLOOKUP(A2371,'Tabla de equipos'!$B$3:$D$107,3,FALSE))</f>
        <v/>
      </c>
      <c r="G2371" s="135" t="str">
        <f t="shared" si="38"/>
        <v/>
      </c>
    </row>
    <row r="2372" spans="5:7" x14ac:dyDescent="0.2">
      <c r="E2372" s="93" t="str">
        <f>IF(ISBLANK(A2372),"",VLOOKUP(A2372,'Tabla de equipos'!$B$3:$D$107,3,FALSE))</f>
        <v/>
      </c>
      <c r="G2372" s="135" t="str">
        <f t="shared" si="38"/>
        <v/>
      </c>
    </row>
    <row r="2373" spans="5:7" x14ac:dyDescent="0.2">
      <c r="E2373" s="93" t="str">
        <f>IF(ISBLANK(A2373),"",VLOOKUP(A2373,'Tabla de equipos'!$B$3:$D$107,3,FALSE))</f>
        <v/>
      </c>
      <c r="G2373" s="135" t="str">
        <f t="shared" si="38"/>
        <v/>
      </c>
    </row>
    <row r="2374" spans="5:7" x14ac:dyDescent="0.2">
      <c r="E2374" s="93" t="str">
        <f>IF(ISBLANK(A2374),"",VLOOKUP(A2374,'Tabla de equipos'!$B$3:$D$107,3,FALSE))</f>
        <v/>
      </c>
      <c r="G2374" s="135" t="str">
        <f t="shared" si="38"/>
        <v/>
      </c>
    </row>
    <row r="2375" spans="5:7" x14ac:dyDescent="0.2">
      <c r="E2375" s="93" t="str">
        <f>IF(ISBLANK(A2375),"",VLOOKUP(A2375,'Tabla de equipos'!$B$3:$D$107,3,FALSE))</f>
        <v/>
      </c>
      <c r="G2375" s="135" t="str">
        <f t="shared" si="38"/>
        <v/>
      </c>
    </row>
    <row r="2376" spans="5:7" x14ac:dyDescent="0.2">
      <c r="E2376" s="93" t="str">
        <f>IF(ISBLANK(A2376),"",VLOOKUP(A2376,'Tabla de equipos'!$B$3:$D$107,3,FALSE))</f>
        <v/>
      </c>
      <c r="G2376" s="135" t="str">
        <f t="shared" si="38"/>
        <v/>
      </c>
    </row>
    <row r="2377" spans="5:7" x14ac:dyDescent="0.2">
      <c r="E2377" s="93" t="str">
        <f>IF(ISBLANK(A2377),"",VLOOKUP(A2377,'Tabla de equipos'!$B$3:$D$107,3,FALSE))</f>
        <v/>
      </c>
      <c r="G2377" s="135" t="str">
        <f t="shared" si="38"/>
        <v/>
      </c>
    </row>
    <row r="2378" spans="5:7" x14ac:dyDescent="0.2">
      <c r="E2378" s="93" t="str">
        <f>IF(ISBLANK(A2378),"",VLOOKUP(A2378,'Tabla de equipos'!$B$3:$D$107,3,FALSE))</f>
        <v/>
      </c>
      <c r="G2378" s="135" t="str">
        <f t="shared" si="38"/>
        <v/>
      </c>
    </row>
    <row r="2379" spans="5:7" x14ac:dyDescent="0.2">
      <c r="E2379" s="93" t="str">
        <f>IF(ISBLANK(A2379),"",VLOOKUP(A2379,'Tabla de equipos'!$B$3:$D$107,3,FALSE))</f>
        <v/>
      </c>
      <c r="G2379" s="135" t="str">
        <f t="shared" si="38"/>
        <v/>
      </c>
    </row>
    <row r="2380" spans="5:7" x14ac:dyDescent="0.2">
      <c r="E2380" s="93" t="str">
        <f>IF(ISBLANK(A2380),"",VLOOKUP(A2380,'Tabla de equipos'!$B$3:$D$107,3,FALSE))</f>
        <v/>
      </c>
      <c r="G2380" s="135" t="str">
        <f t="shared" si="38"/>
        <v/>
      </c>
    </row>
    <row r="2381" spans="5:7" x14ac:dyDescent="0.2">
      <c r="E2381" s="93" t="str">
        <f>IF(ISBLANK(A2381),"",VLOOKUP(A2381,'Tabla de equipos'!$B$3:$D$107,3,FALSE))</f>
        <v/>
      </c>
      <c r="G2381" s="135" t="str">
        <f t="shared" si="38"/>
        <v/>
      </c>
    </row>
    <row r="2382" spans="5:7" x14ac:dyDescent="0.2">
      <c r="E2382" s="93" t="str">
        <f>IF(ISBLANK(A2382),"",VLOOKUP(A2382,'Tabla de equipos'!$B$3:$D$107,3,FALSE))</f>
        <v/>
      </c>
      <c r="G2382" s="135" t="str">
        <f t="shared" si="38"/>
        <v/>
      </c>
    </row>
    <row r="2383" spans="5:7" x14ac:dyDescent="0.2">
      <c r="E2383" s="93" t="str">
        <f>IF(ISBLANK(A2383),"",VLOOKUP(A2383,'Tabla de equipos'!$B$3:$D$107,3,FALSE))</f>
        <v/>
      </c>
      <c r="G2383" s="135" t="str">
        <f t="shared" si="38"/>
        <v/>
      </c>
    </row>
    <row r="2384" spans="5:7" x14ac:dyDescent="0.2">
      <c r="E2384" s="93" t="str">
        <f>IF(ISBLANK(A2384),"",VLOOKUP(A2384,'Tabla de equipos'!$B$3:$D$107,3,FALSE))</f>
        <v/>
      </c>
      <c r="G2384" s="135" t="str">
        <f t="shared" si="38"/>
        <v/>
      </c>
    </row>
    <row r="2385" spans="5:7" x14ac:dyDescent="0.2">
      <c r="E2385" s="93" t="str">
        <f>IF(ISBLANK(A2385),"",VLOOKUP(A2385,'Tabla de equipos'!$B$3:$D$107,3,FALSE))</f>
        <v/>
      </c>
      <c r="G2385" s="135" t="str">
        <f t="shared" si="38"/>
        <v/>
      </c>
    </row>
    <row r="2386" spans="5:7" x14ac:dyDescent="0.2">
      <c r="E2386" s="93" t="str">
        <f>IF(ISBLANK(A2386),"",VLOOKUP(A2386,'Tabla de equipos'!$B$3:$D$107,3,FALSE))</f>
        <v/>
      </c>
      <c r="G2386" s="135" t="str">
        <f t="shared" si="38"/>
        <v/>
      </c>
    </row>
    <row r="2387" spans="5:7" x14ac:dyDescent="0.2">
      <c r="E2387" s="93" t="str">
        <f>IF(ISBLANK(A2387),"",VLOOKUP(A2387,'Tabla de equipos'!$B$3:$D$107,3,FALSE))</f>
        <v/>
      </c>
      <c r="G2387" s="135" t="str">
        <f t="shared" si="38"/>
        <v/>
      </c>
    </row>
    <row r="2388" spans="5:7" x14ac:dyDescent="0.2">
      <c r="E2388" s="93" t="str">
        <f>IF(ISBLANK(A2388),"",VLOOKUP(A2388,'Tabla de equipos'!$B$3:$D$107,3,FALSE))</f>
        <v/>
      </c>
      <c r="G2388" s="135" t="str">
        <f t="shared" si="38"/>
        <v/>
      </c>
    </row>
    <row r="2389" spans="5:7" x14ac:dyDescent="0.2">
      <c r="E2389" s="93" t="str">
        <f>IF(ISBLANK(A2389),"",VLOOKUP(A2389,'Tabla de equipos'!$B$3:$D$107,3,FALSE))</f>
        <v/>
      </c>
      <c r="G2389" s="135" t="str">
        <f t="shared" si="38"/>
        <v/>
      </c>
    </row>
    <row r="2390" spans="5:7" x14ac:dyDescent="0.2">
      <c r="E2390" s="93" t="str">
        <f>IF(ISBLANK(A2390),"",VLOOKUP(A2390,'Tabla de equipos'!$B$3:$D$107,3,FALSE))</f>
        <v/>
      </c>
      <c r="G2390" s="135" t="str">
        <f t="shared" si="38"/>
        <v/>
      </c>
    </row>
    <row r="2391" spans="5:7" x14ac:dyDescent="0.2">
      <c r="E2391" s="93" t="str">
        <f>IF(ISBLANK(A2391),"",VLOOKUP(A2391,'Tabla de equipos'!$B$3:$D$107,3,FALSE))</f>
        <v/>
      </c>
      <c r="G2391" s="135" t="str">
        <f t="shared" si="38"/>
        <v/>
      </c>
    </row>
    <row r="2392" spans="5:7" x14ac:dyDescent="0.2">
      <c r="E2392" s="93" t="str">
        <f>IF(ISBLANK(A2392),"",VLOOKUP(A2392,'Tabla de equipos'!$B$3:$D$107,3,FALSE))</f>
        <v/>
      </c>
      <c r="G2392" s="135" t="str">
        <f t="shared" si="38"/>
        <v/>
      </c>
    </row>
    <row r="2393" spans="5:7" x14ac:dyDescent="0.2">
      <c r="E2393" s="93" t="str">
        <f>IF(ISBLANK(A2393),"",VLOOKUP(A2393,'Tabla de equipos'!$B$3:$D$107,3,FALSE))</f>
        <v/>
      </c>
      <c r="G2393" s="135" t="str">
        <f t="shared" si="38"/>
        <v/>
      </c>
    </row>
    <row r="2394" spans="5:7" x14ac:dyDescent="0.2">
      <c r="E2394" s="93" t="str">
        <f>IF(ISBLANK(A2394),"",VLOOKUP(A2394,'Tabla de equipos'!$B$3:$D$107,3,FALSE))</f>
        <v/>
      </c>
      <c r="G2394" s="135" t="str">
        <f t="shared" si="38"/>
        <v/>
      </c>
    </row>
    <row r="2395" spans="5:7" x14ac:dyDescent="0.2">
      <c r="E2395" s="93" t="str">
        <f>IF(ISBLANK(A2395),"",VLOOKUP(A2395,'Tabla de equipos'!$B$3:$D$107,3,FALSE))</f>
        <v/>
      </c>
      <c r="G2395" s="135" t="str">
        <f t="shared" si="38"/>
        <v/>
      </c>
    </row>
    <row r="2396" spans="5:7" x14ac:dyDescent="0.2">
      <c r="E2396" s="93" t="str">
        <f>IF(ISBLANK(A2396),"",VLOOKUP(A2396,'Tabla de equipos'!$B$3:$D$107,3,FALSE))</f>
        <v/>
      </c>
      <c r="G2396" s="135" t="str">
        <f t="shared" si="38"/>
        <v/>
      </c>
    </row>
    <row r="2397" spans="5:7" x14ac:dyDescent="0.2">
      <c r="E2397" s="93" t="str">
        <f>IF(ISBLANK(A2397),"",VLOOKUP(A2397,'Tabla de equipos'!$B$3:$D$107,3,FALSE))</f>
        <v/>
      </c>
      <c r="G2397" s="135" t="str">
        <f t="shared" si="38"/>
        <v/>
      </c>
    </row>
    <row r="2398" spans="5:7" x14ac:dyDescent="0.2">
      <c r="E2398" s="93" t="str">
        <f>IF(ISBLANK(A2398),"",VLOOKUP(A2398,'Tabla de equipos'!$B$3:$D$107,3,FALSE))</f>
        <v/>
      </c>
      <c r="G2398" s="135" t="str">
        <f t="shared" si="38"/>
        <v/>
      </c>
    </row>
    <row r="2399" spans="5:7" x14ac:dyDescent="0.2">
      <c r="E2399" s="93" t="str">
        <f>IF(ISBLANK(A2399),"",VLOOKUP(A2399,'Tabla de equipos'!$B$3:$D$107,3,FALSE))</f>
        <v/>
      </c>
      <c r="G2399" s="135" t="str">
        <f t="shared" si="38"/>
        <v/>
      </c>
    </row>
    <row r="2400" spans="5:7" x14ac:dyDescent="0.2">
      <c r="E2400" s="93" t="str">
        <f>IF(ISBLANK(A2400),"",VLOOKUP(A2400,'Tabla de equipos'!$B$3:$D$107,3,FALSE))</f>
        <v/>
      </c>
      <c r="G2400" s="135" t="str">
        <f t="shared" si="38"/>
        <v/>
      </c>
    </row>
    <row r="2401" spans="5:7" x14ac:dyDescent="0.2">
      <c r="E2401" s="93" t="str">
        <f>IF(ISBLANK(A2401),"",VLOOKUP(A2401,'Tabla de equipos'!$B$3:$D$107,3,FALSE))</f>
        <v/>
      </c>
      <c r="G2401" s="135" t="str">
        <f t="shared" si="38"/>
        <v/>
      </c>
    </row>
    <row r="2402" spans="5:7" x14ac:dyDescent="0.2">
      <c r="E2402" s="93" t="str">
        <f>IF(ISBLANK(A2402),"",VLOOKUP(A2402,'Tabla de equipos'!$B$3:$D$107,3,FALSE))</f>
        <v/>
      </c>
      <c r="G2402" s="135" t="str">
        <f t="shared" si="38"/>
        <v/>
      </c>
    </row>
    <row r="2403" spans="5:7" x14ac:dyDescent="0.2">
      <c r="E2403" s="93" t="str">
        <f>IF(ISBLANK(A2403),"",VLOOKUP(A2403,'Tabla de equipos'!$B$3:$D$107,3,FALSE))</f>
        <v/>
      </c>
      <c r="G2403" s="135" t="str">
        <f t="shared" si="38"/>
        <v/>
      </c>
    </row>
    <row r="2404" spans="5:7" x14ac:dyDescent="0.2">
      <c r="E2404" s="93" t="str">
        <f>IF(ISBLANK(A2404),"",VLOOKUP(A2404,'Tabla de equipos'!$B$3:$D$107,3,FALSE))</f>
        <v/>
      </c>
      <c r="G2404" s="135" t="str">
        <f t="shared" si="38"/>
        <v/>
      </c>
    </row>
    <row r="2405" spans="5:7" x14ac:dyDescent="0.2">
      <c r="E2405" s="93" t="str">
        <f>IF(ISBLANK(A2405),"",VLOOKUP(A2405,'Tabla de equipos'!$B$3:$D$107,3,FALSE))</f>
        <v/>
      </c>
      <c r="G2405" s="135" t="str">
        <f t="shared" ref="G2405:G2468" si="39">IF(AND(F2405="",A2405=""),"",IF(AND(A2405&lt;&gt;"",F2405=""),"Falta incluir unidades",IF(AND(A2405&lt;&gt;"",F2405&gt;0),"","Falta elegir equipo/soporte")))</f>
        <v/>
      </c>
    </row>
    <row r="2406" spans="5:7" x14ac:dyDescent="0.2">
      <c r="E2406" s="93" t="str">
        <f>IF(ISBLANK(A2406),"",VLOOKUP(A2406,'Tabla de equipos'!$B$3:$D$107,3,FALSE))</f>
        <v/>
      </c>
      <c r="G2406" s="135" t="str">
        <f t="shared" si="39"/>
        <v/>
      </c>
    </row>
    <row r="2407" spans="5:7" x14ac:dyDescent="0.2">
      <c r="E2407" s="93" t="str">
        <f>IF(ISBLANK(A2407),"",VLOOKUP(A2407,'Tabla de equipos'!$B$3:$D$107,3,FALSE))</f>
        <v/>
      </c>
      <c r="G2407" s="135" t="str">
        <f t="shared" si="39"/>
        <v/>
      </c>
    </row>
    <row r="2408" spans="5:7" x14ac:dyDescent="0.2">
      <c r="E2408" s="93" t="str">
        <f>IF(ISBLANK(A2408),"",VLOOKUP(A2408,'Tabla de equipos'!$B$3:$D$107,3,FALSE))</f>
        <v/>
      </c>
      <c r="G2408" s="135" t="str">
        <f t="shared" si="39"/>
        <v/>
      </c>
    </row>
    <row r="2409" spans="5:7" x14ac:dyDescent="0.2">
      <c r="E2409" s="93" t="str">
        <f>IF(ISBLANK(A2409),"",VLOOKUP(A2409,'Tabla de equipos'!$B$3:$D$107,3,FALSE))</f>
        <v/>
      </c>
      <c r="G2409" s="135" t="str">
        <f t="shared" si="39"/>
        <v/>
      </c>
    </row>
    <row r="2410" spans="5:7" x14ac:dyDescent="0.2">
      <c r="E2410" s="93" t="str">
        <f>IF(ISBLANK(A2410),"",VLOOKUP(A2410,'Tabla de equipos'!$B$3:$D$107,3,FALSE))</f>
        <v/>
      </c>
      <c r="G2410" s="135" t="str">
        <f t="shared" si="39"/>
        <v/>
      </c>
    </row>
    <row r="2411" spans="5:7" x14ac:dyDescent="0.2">
      <c r="E2411" s="93" t="str">
        <f>IF(ISBLANK(A2411),"",VLOOKUP(A2411,'Tabla de equipos'!$B$3:$D$107,3,FALSE))</f>
        <v/>
      </c>
      <c r="G2411" s="135" t="str">
        <f t="shared" si="39"/>
        <v/>
      </c>
    </row>
    <row r="2412" spans="5:7" x14ac:dyDescent="0.2">
      <c r="E2412" s="93" t="str">
        <f>IF(ISBLANK(A2412),"",VLOOKUP(A2412,'Tabla de equipos'!$B$3:$D$107,3,FALSE))</f>
        <v/>
      </c>
      <c r="G2412" s="135" t="str">
        <f t="shared" si="39"/>
        <v/>
      </c>
    </row>
    <row r="2413" spans="5:7" x14ac:dyDescent="0.2">
      <c r="E2413" s="93" t="str">
        <f>IF(ISBLANK(A2413),"",VLOOKUP(A2413,'Tabla de equipos'!$B$3:$D$107,3,FALSE))</f>
        <v/>
      </c>
      <c r="G2413" s="135" t="str">
        <f t="shared" si="39"/>
        <v/>
      </c>
    </row>
    <row r="2414" spans="5:7" x14ac:dyDescent="0.2">
      <c r="E2414" s="93" t="str">
        <f>IF(ISBLANK(A2414),"",VLOOKUP(A2414,'Tabla de equipos'!$B$3:$D$107,3,FALSE))</f>
        <v/>
      </c>
      <c r="G2414" s="135" t="str">
        <f t="shared" si="39"/>
        <v/>
      </c>
    </row>
    <row r="2415" spans="5:7" x14ac:dyDescent="0.2">
      <c r="E2415" s="93" t="str">
        <f>IF(ISBLANK(A2415),"",VLOOKUP(A2415,'Tabla de equipos'!$B$3:$D$107,3,FALSE))</f>
        <v/>
      </c>
      <c r="G2415" s="135" t="str">
        <f t="shared" si="39"/>
        <v/>
      </c>
    </row>
    <row r="2416" spans="5:7" x14ac:dyDescent="0.2">
      <c r="E2416" s="93" t="str">
        <f>IF(ISBLANK(A2416),"",VLOOKUP(A2416,'Tabla de equipos'!$B$3:$D$107,3,FALSE))</f>
        <v/>
      </c>
      <c r="G2416" s="135" t="str">
        <f t="shared" si="39"/>
        <v/>
      </c>
    </row>
    <row r="2417" spans="5:7" x14ac:dyDescent="0.2">
      <c r="E2417" s="93" t="str">
        <f>IF(ISBLANK(A2417),"",VLOOKUP(A2417,'Tabla de equipos'!$B$3:$D$107,3,FALSE))</f>
        <v/>
      </c>
      <c r="G2417" s="135" t="str">
        <f t="shared" si="39"/>
        <v/>
      </c>
    </row>
    <row r="2418" spans="5:7" x14ac:dyDescent="0.2">
      <c r="E2418" s="93" t="str">
        <f>IF(ISBLANK(A2418),"",VLOOKUP(A2418,'Tabla de equipos'!$B$3:$D$107,3,FALSE))</f>
        <v/>
      </c>
      <c r="G2418" s="135" t="str">
        <f t="shared" si="39"/>
        <v/>
      </c>
    </row>
    <row r="2419" spans="5:7" x14ac:dyDescent="0.2">
      <c r="E2419" s="93" t="str">
        <f>IF(ISBLANK(A2419),"",VLOOKUP(A2419,'Tabla de equipos'!$B$3:$D$107,3,FALSE))</f>
        <v/>
      </c>
      <c r="G2419" s="135" t="str">
        <f t="shared" si="39"/>
        <v/>
      </c>
    </row>
    <row r="2420" spans="5:7" x14ac:dyDescent="0.2">
      <c r="E2420" s="93" t="str">
        <f>IF(ISBLANK(A2420),"",VLOOKUP(A2420,'Tabla de equipos'!$B$3:$D$107,3,FALSE))</f>
        <v/>
      </c>
      <c r="G2420" s="135" t="str">
        <f t="shared" si="39"/>
        <v/>
      </c>
    </row>
    <row r="2421" spans="5:7" x14ac:dyDescent="0.2">
      <c r="E2421" s="93" t="str">
        <f>IF(ISBLANK(A2421),"",VLOOKUP(A2421,'Tabla de equipos'!$B$3:$D$107,3,FALSE))</f>
        <v/>
      </c>
      <c r="G2421" s="135" t="str">
        <f t="shared" si="39"/>
        <v/>
      </c>
    </row>
    <row r="2422" spans="5:7" x14ac:dyDescent="0.2">
      <c r="E2422" s="93" t="str">
        <f>IF(ISBLANK(A2422),"",VLOOKUP(A2422,'Tabla de equipos'!$B$3:$D$107,3,FALSE))</f>
        <v/>
      </c>
      <c r="G2422" s="135" t="str">
        <f t="shared" si="39"/>
        <v/>
      </c>
    </row>
    <row r="2423" spans="5:7" x14ac:dyDescent="0.2">
      <c r="E2423" s="93" t="str">
        <f>IF(ISBLANK(A2423),"",VLOOKUP(A2423,'Tabla de equipos'!$B$3:$D$107,3,FALSE))</f>
        <v/>
      </c>
      <c r="G2423" s="135" t="str">
        <f t="shared" si="39"/>
        <v/>
      </c>
    </row>
    <row r="2424" spans="5:7" x14ac:dyDescent="0.2">
      <c r="E2424" s="93" t="str">
        <f>IF(ISBLANK(A2424),"",VLOOKUP(A2424,'Tabla de equipos'!$B$3:$D$107,3,FALSE))</f>
        <v/>
      </c>
      <c r="G2424" s="135" t="str">
        <f t="shared" si="39"/>
        <v/>
      </c>
    </row>
    <row r="2425" spans="5:7" x14ac:dyDescent="0.2">
      <c r="E2425" s="93" t="str">
        <f>IF(ISBLANK(A2425),"",VLOOKUP(A2425,'Tabla de equipos'!$B$3:$D$107,3,FALSE))</f>
        <v/>
      </c>
      <c r="G2425" s="135" t="str">
        <f t="shared" si="39"/>
        <v/>
      </c>
    </row>
    <row r="2426" spans="5:7" x14ac:dyDescent="0.2">
      <c r="E2426" s="93" t="str">
        <f>IF(ISBLANK(A2426),"",VLOOKUP(A2426,'Tabla de equipos'!$B$3:$D$107,3,FALSE))</f>
        <v/>
      </c>
      <c r="G2426" s="135" t="str">
        <f t="shared" si="39"/>
        <v/>
      </c>
    </row>
    <row r="2427" spans="5:7" x14ac:dyDescent="0.2">
      <c r="E2427" s="93" t="str">
        <f>IF(ISBLANK(A2427),"",VLOOKUP(A2427,'Tabla de equipos'!$B$3:$D$107,3,FALSE))</f>
        <v/>
      </c>
      <c r="G2427" s="135" t="str">
        <f t="shared" si="39"/>
        <v/>
      </c>
    </row>
    <row r="2428" spans="5:7" x14ac:dyDescent="0.2">
      <c r="E2428" s="93" t="str">
        <f>IF(ISBLANK(A2428),"",VLOOKUP(A2428,'Tabla de equipos'!$B$3:$D$107,3,FALSE))</f>
        <v/>
      </c>
      <c r="G2428" s="135" t="str">
        <f t="shared" si="39"/>
        <v/>
      </c>
    </row>
    <row r="2429" spans="5:7" x14ac:dyDescent="0.2">
      <c r="E2429" s="93" t="str">
        <f>IF(ISBLANK(A2429),"",VLOOKUP(A2429,'Tabla de equipos'!$B$3:$D$107,3,FALSE))</f>
        <v/>
      </c>
      <c r="G2429" s="135" t="str">
        <f t="shared" si="39"/>
        <v/>
      </c>
    </row>
    <row r="2430" spans="5:7" x14ac:dyDescent="0.2">
      <c r="E2430" s="93" t="str">
        <f>IF(ISBLANK(A2430),"",VLOOKUP(A2430,'Tabla de equipos'!$B$3:$D$107,3,FALSE))</f>
        <v/>
      </c>
      <c r="G2430" s="135" t="str">
        <f t="shared" si="39"/>
        <v/>
      </c>
    </row>
    <row r="2431" spans="5:7" x14ac:dyDescent="0.2">
      <c r="E2431" s="93" t="str">
        <f>IF(ISBLANK(A2431),"",VLOOKUP(A2431,'Tabla de equipos'!$B$3:$D$107,3,FALSE))</f>
        <v/>
      </c>
      <c r="G2431" s="135" t="str">
        <f t="shared" si="39"/>
        <v/>
      </c>
    </row>
    <row r="2432" spans="5:7" x14ac:dyDescent="0.2">
      <c r="E2432" s="93" t="str">
        <f>IF(ISBLANK(A2432),"",VLOOKUP(A2432,'Tabla de equipos'!$B$3:$D$107,3,FALSE))</f>
        <v/>
      </c>
      <c r="G2432" s="135" t="str">
        <f t="shared" si="39"/>
        <v/>
      </c>
    </row>
    <row r="2433" spans="5:7" x14ac:dyDescent="0.2">
      <c r="E2433" s="93" t="str">
        <f>IF(ISBLANK(A2433),"",VLOOKUP(A2433,'Tabla de equipos'!$B$3:$D$107,3,FALSE))</f>
        <v/>
      </c>
      <c r="G2433" s="135" t="str">
        <f t="shared" si="39"/>
        <v/>
      </c>
    </row>
    <row r="2434" spans="5:7" x14ac:dyDescent="0.2">
      <c r="E2434" s="93" t="str">
        <f>IF(ISBLANK(A2434),"",VLOOKUP(A2434,'Tabla de equipos'!$B$3:$D$107,3,FALSE))</f>
        <v/>
      </c>
      <c r="G2434" s="135" t="str">
        <f t="shared" si="39"/>
        <v/>
      </c>
    </row>
    <row r="2435" spans="5:7" x14ac:dyDescent="0.2">
      <c r="E2435" s="93" t="str">
        <f>IF(ISBLANK(A2435),"",VLOOKUP(A2435,'Tabla de equipos'!$B$3:$D$107,3,FALSE))</f>
        <v/>
      </c>
      <c r="G2435" s="135" t="str">
        <f t="shared" si="39"/>
        <v/>
      </c>
    </row>
    <row r="2436" spans="5:7" x14ac:dyDescent="0.2">
      <c r="E2436" s="93" t="str">
        <f>IF(ISBLANK(A2436),"",VLOOKUP(A2436,'Tabla de equipos'!$B$3:$D$107,3,FALSE))</f>
        <v/>
      </c>
      <c r="G2436" s="135" t="str">
        <f t="shared" si="39"/>
        <v/>
      </c>
    </row>
    <row r="2437" spans="5:7" x14ac:dyDescent="0.2">
      <c r="E2437" s="93" t="str">
        <f>IF(ISBLANK(A2437),"",VLOOKUP(A2437,'Tabla de equipos'!$B$3:$D$107,3,FALSE))</f>
        <v/>
      </c>
      <c r="G2437" s="135" t="str">
        <f t="shared" si="39"/>
        <v/>
      </c>
    </row>
    <row r="2438" spans="5:7" x14ac:dyDescent="0.2">
      <c r="E2438" s="93" t="str">
        <f>IF(ISBLANK(A2438),"",VLOOKUP(A2438,'Tabla de equipos'!$B$3:$D$107,3,FALSE))</f>
        <v/>
      </c>
      <c r="G2438" s="135" t="str">
        <f t="shared" si="39"/>
        <v/>
      </c>
    </row>
    <row r="2439" spans="5:7" x14ac:dyDescent="0.2">
      <c r="E2439" s="93" t="str">
        <f>IF(ISBLANK(A2439),"",VLOOKUP(A2439,'Tabla de equipos'!$B$3:$D$107,3,FALSE))</f>
        <v/>
      </c>
      <c r="G2439" s="135" t="str">
        <f t="shared" si="39"/>
        <v/>
      </c>
    </row>
    <row r="2440" spans="5:7" x14ac:dyDescent="0.2">
      <c r="E2440" s="93" t="str">
        <f>IF(ISBLANK(A2440),"",VLOOKUP(A2440,'Tabla de equipos'!$B$3:$D$107,3,FALSE))</f>
        <v/>
      </c>
      <c r="G2440" s="135" t="str">
        <f t="shared" si="39"/>
        <v/>
      </c>
    </row>
    <row r="2441" spans="5:7" x14ac:dyDescent="0.2">
      <c r="E2441" s="93" t="str">
        <f>IF(ISBLANK(A2441),"",VLOOKUP(A2441,'Tabla de equipos'!$B$3:$D$107,3,FALSE))</f>
        <v/>
      </c>
      <c r="G2441" s="135" t="str">
        <f t="shared" si="39"/>
        <v/>
      </c>
    </row>
    <row r="2442" spans="5:7" x14ac:dyDescent="0.2">
      <c r="E2442" s="93" t="str">
        <f>IF(ISBLANK(A2442),"",VLOOKUP(A2442,'Tabla de equipos'!$B$3:$D$107,3,FALSE))</f>
        <v/>
      </c>
      <c r="G2442" s="135" t="str">
        <f t="shared" si="39"/>
        <v/>
      </c>
    </row>
    <row r="2443" spans="5:7" x14ac:dyDescent="0.2">
      <c r="E2443" s="93" t="str">
        <f>IF(ISBLANK(A2443),"",VLOOKUP(A2443,'Tabla de equipos'!$B$3:$D$107,3,FALSE))</f>
        <v/>
      </c>
      <c r="G2443" s="135" t="str">
        <f t="shared" si="39"/>
        <v/>
      </c>
    </row>
    <row r="2444" spans="5:7" x14ac:dyDescent="0.2">
      <c r="E2444" s="93" t="str">
        <f>IF(ISBLANK(A2444),"",VLOOKUP(A2444,'Tabla de equipos'!$B$3:$D$107,3,FALSE))</f>
        <v/>
      </c>
      <c r="G2444" s="135" t="str">
        <f t="shared" si="39"/>
        <v/>
      </c>
    </row>
    <row r="2445" spans="5:7" x14ac:dyDescent="0.2">
      <c r="E2445" s="93" t="str">
        <f>IF(ISBLANK(A2445),"",VLOOKUP(A2445,'Tabla de equipos'!$B$3:$D$107,3,FALSE))</f>
        <v/>
      </c>
      <c r="G2445" s="135" t="str">
        <f t="shared" si="39"/>
        <v/>
      </c>
    </row>
    <row r="2446" spans="5:7" x14ac:dyDescent="0.2">
      <c r="E2446" s="93" t="str">
        <f>IF(ISBLANK(A2446),"",VLOOKUP(A2446,'Tabla de equipos'!$B$3:$D$107,3,FALSE))</f>
        <v/>
      </c>
      <c r="G2446" s="135" t="str">
        <f t="shared" si="39"/>
        <v/>
      </c>
    </row>
    <row r="2447" spans="5:7" x14ac:dyDescent="0.2">
      <c r="E2447" s="93" t="str">
        <f>IF(ISBLANK(A2447),"",VLOOKUP(A2447,'Tabla de equipos'!$B$3:$D$107,3,FALSE))</f>
        <v/>
      </c>
      <c r="G2447" s="135" t="str">
        <f t="shared" si="39"/>
        <v/>
      </c>
    </row>
    <row r="2448" spans="5:7" x14ac:dyDescent="0.2">
      <c r="E2448" s="93" t="str">
        <f>IF(ISBLANK(A2448),"",VLOOKUP(A2448,'Tabla de equipos'!$B$3:$D$107,3,FALSE))</f>
        <v/>
      </c>
      <c r="G2448" s="135" t="str">
        <f t="shared" si="39"/>
        <v/>
      </c>
    </row>
    <row r="2449" spans="5:7" x14ac:dyDescent="0.2">
      <c r="E2449" s="93" t="str">
        <f>IF(ISBLANK(A2449),"",VLOOKUP(A2449,'Tabla de equipos'!$B$3:$D$107,3,FALSE))</f>
        <v/>
      </c>
      <c r="G2449" s="135" t="str">
        <f t="shared" si="39"/>
        <v/>
      </c>
    </row>
    <row r="2450" spans="5:7" x14ac:dyDescent="0.2">
      <c r="E2450" s="93" t="str">
        <f>IF(ISBLANK(A2450),"",VLOOKUP(A2450,'Tabla de equipos'!$B$3:$D$107,3,FALSE))</f>
        <v/>
      </c>
      <c r="G2450" s="135" t="str">
        <f t="shared" si="39"/>
        <v/>
      </c>
    </row>
    <row r="2451" spans="5:7" x14ac:dyDescent="0.2">
      <c r="E2451" s="93" t="str">
        <f>IF(ISBLANK(A2451),"",VLOOKUP(A2451,'Tabla de equipos'!$B$3:$D$107,3,FALSE))</f>
        <v/>
      </c>
      <c r="G2451" s="135" t="str">
        <f t="shared" si="39"/>
        <v/>
      </c>
    </row>
    <row r="2452" spans="5:7" x14ac:dyDescent="0.2">
      <c r="E2452" s="93" t="str">
        <f>IF(ISBLANK(A2452),"",VLOOKUP(A2452,'Tabla de equipos'!$B$3:$D$107,3,FALSE))</f>
        <v/>
      </c>
      <c r="G2452" s="135" t="str">
        <f t="shared" si="39"/>
        <v/>
      </c>
    </row>
    <row r="2453" spans="5:7" x14ac:dyDescent="0.2">
      <c r="E2453" s="93" t="str">
        <f>IF(ISBLANK(A2453),"",VLOOKUP(A2453,'Tabla de equipos'!$B$3:$D$107,3,FALSE))</f>
        <v/>
      </c>
      <c r="G2453" s="135" t="str">
        <f t="shared" si="39"/>
        <v/>
      </c>
    </row>
    <row r="2454" spans="5:7" x14ac:dyDescent="0.2">
      <c r="E2454" s="93" t="str">
        <f>IF(ISBLANK(A2454),"",VLOOKUP(A2454,'Tabla de equipos'!$B$3:$D$107,3,FALSE))</f>
        <v/>
      </c>
      <c r="G2454" s="135" t="str">
        <f t="shared" si="39"/>
        <v/>
      </c>
    </row>
    <row r="2455" spans="5:7" x14ac:dyDescent="0.2">
      <c r="E2455" s="93" t="str">
        <f>IF(ISBLANK(A2455),"",VLOOKUP(A2455,'Tabla de equipos'!$B$3:$D$107,3,FALSE))</f>
        <v/>
      </c>
      <c r="G2455" s="135" t="str">
        <f t="shared" si="39"/>
        <v/>
      </c>
    </row>
    <row r="2456" spans="5:7" x14ac:dyDescent="0.2">
      <c r="E2456" s="93" t="str">
        <f>IF(ISBLANK(A2456),"",VLOOKUP(A2456,'Tabla de equipos'!$B$3:$D$107,3,FALSE))</f>
        <v/>
      </c>
      <c r="G2456" s="135" t="str">
        <f t="shared" si="39"/>
        <v/>
      </c>
    </row>
    <row r="2457" spans="5:7" x14ac:dyDescent="0.2">
      <c r="E2457" s="93" t="str">
        <f>IF(ISBLANK(A2457),"",VLOOKUP(A2457,'Tabla de equipos'!$B$3:$D$107,3,FALSE))</f>
        <v/>
      </c>
      <c r="G2457" s="135" t="str">
        <f t="shared" si="39"/>
        <v/>
      </c>
    </row>
    <row r="2458" spans="5:7" x14ac:dyDescent="0.2">
      <c r="E2458" s="93" t="str">
        <f>IF(ISBLANK(A2458),"",VLOOKUP(A2458,'Tabla de equipos'!$B$3:$D$107,3,FALSE))</f>
        <v/>
      </c>
      <c r="G2458" s="135" t="str">
        <f t="shared" si="39"/>
        <v/>
      </c>
    </row>
    <row r="2459" spans="5:7" x14ac:dyDescent="0.2">
      <c r="E2459" s="93" t="str">
        <f>IF(ISBLANK(A2459),"",VLOOKUP(A2459,'Tabla de equipos'!$B$3:$D$107,3,FALSE))</f>
        <v/>
      </c>
      <c r="G2459" s="135" t="str">
        <f t="shared" si="39"/>
        <v/>
      </c>
    </row>
    <row r="2460" spans="5:7" x14ac:dyDescent="0.2">
      <c r="E2460" s="93" t="str">
        <f>IF(ISBLANK(A2460),"",VLOOKUP(A2460,'Tabla de equipos'!$B$3:$D$107,3,FALSE))</f>
        <v/>
      </c>
      <c r="G2460" s="135" t="str">
        <f t="shared" si="39"/>
        <v/>
      </c>
    </row>
    <row r="2461" spans="5:7" x14ac:dyDescent="0.2">
      <c r="E2461" s="93" t="str">
        <f>IF(ISBLANK(A2461),"",VLOOKUP(A2461,'Tabla de equipos'!$B$3:$D$107,3,FALSE))</f>
        <v/>
      </c>
      <c r="G2461" s="135" t="str">
        <f t="shared" si="39"/>
        <v/>
      </c>
    </row>
    <row r="2462" spans="5:7" x14ac:dyDescent="0.2">
      <c r="E2462" s="93" t="str">
        <f>IF(ISBLANK(A2462),"",VLOOKUP(A2462,'Tabla de equipos'!$B$3:$D$107,3,FALSE))</f>
        <v/>
      </c>
      <c r="G2462" s="135" t="str">
        <f t="shared" si="39"/>
        <v/>
      </c>
    </row>
    <row r="2463" spans="5:7" x14ac:dyDescent="0.2">
      <c r="E2463" s="93" t="str">
        <f>IF(ISBLANK(A2463),"",VLOOKUP(A2463,'Tabla de equipos'!$B$3:$D$107,3,FALSE))</f>
        <v/>
      </c>
      <c r="G2463" s="135" t="str">
        <f t="shared" si="39"/>
        <v/>
      </c>
    </row>
    <row r="2464" spans="5:7" x14ac:dyDescent="0.2">
      <c r="E2464" s="93" t="str">
        <f>IF(ISBLANK(A2464),"",VLOOKUP(A2464,'Tabla de equipos'!$B$3:$D$107,3,FALSE))</f>
        <v/>
      </c>
      <c r="G2464" s="135" t="str">
        <f t="shared" si="39"/>
        <v/>
      </c>
    </row>
    <row r="2465" spans="5:7" x14ac:dyDescent="0.2">
      <c r="E2465" s="93" t="str">
        <f>IF(ISBLANK(A2465),"",VLOOKUP(A2465,'Tabla de equipos'!$B$3:$D$107,3,FALSE))</f>
        <v/>
      </c>
      <c r="G2465" s="135" t="str">
        <f t="shared" si="39"/>
        <v/>
      </c>
    </row>
    <row r="2466" spans="5:7" x14ac:dyDescent="0.2">
      <c r="E2466" s="93" t="str">
        <f>IF(ISBLANK(A2466),"",VLOOKUP(A2466,'Tabla de equipos'!$B$3:$D$107,3,FALSE))</f>
        <v/>
      </c>
      <c r="G2466" s="135" t="str">
        <f t="shared" si="39"/>
        <v/>
      </c>
    </row>
    <row r="2467" spans="5:7" x14ac:dyDescent="0.2">
      <c r="E2467" s="93" t="str">
        <f>IF(ISBLANK(A2467),"",VLOOKUP(A2467,'Tabla de equipos'!$B$3:$D$107,3,FALSE))</f>
        <v/>
      </c>
      <c r="G2467" s="135" t="str">
        <f t="shared" si="39"/>
        <v/>
      </c>
    </row>
    <row r="2468" spans="5:7" x14ac:dyDescent="0.2">
      <c r="E2468" s="93" t="str">
        <f>IF(ISBLANK(A2468),"",VLOOKUP(A2468,'Tabla de equipos'!$B$3:$D$107,3,FALSE))</f>
        <v/>
      </c>
      <c r="G2468" s="135" t="str">
        <f t="shared" si="39"/>
        <v/>
      </c>
    </row>
    <row r="2469" spans="5:7" x14ac:dyDescent="0.2">
      <c r="E2469" s="93" t="str">
        <f>IF(ISBLANK(A2469),"",VLOOKUP(A2469,'Tabla de equipos'!$B$3:$D$107,3,FALSE))</f>
        <v/>
      </c>
      <c r="G2469" s="135" t="str">
        <f t="shared" ref="G2469:G2532" si="40">IF(AND(F2469="",A2469=""),"",IF(AND(A2469&lt;&gt;"",F2469=""),"Falta incluir unidades",IF(AND(A2469&lt;&gt;"",F2469&gt;0),"","Falta elegir equipo/soporte")))</f>
        <v/>
      </c>
    </row>
    <row r="2470" spans="5:7" x14ac:dyDescent="0.2">
      <c r="E2470" s="93" t="str">
        <f>IF(ISBLANK(A2470),"",VLOOKUP(A2470,'Tabla de equipos'!$B$3:$D$107,3,FALSE))</f>
        <v/>
      </c>
      <c r="G2470" s="135" t="str">
        <f t="shared" si="40"/>
        <v/>
      </c>
    </row>
    <row r="2471" spans="5:7" x14ac:dyDescent="0.2">
      <c r="E2471" s="93" t="str">
        <f>IF(ISBLANK(A2471),"",VLOOKUP(A2471,'Tabla de equipos'!$B$3:$D$107,3,FALSE))</f>
        <v/>
      </c>
      <c r="G2471" s="135" t="str">
        <f t="shared" si="40"/>
        <v/>
      </c>
    </row>
    <row r="2472" spans="5:7" x14ac:dyDescent="0.2">
      <c r="E2472" s="93" t="str">
        <f>IF(ISBLANK(A2472),"",VLOOKUP(A2472,'Tabla de equipos'!$B$3:$D$107,3,FALSE))</f>
        <v/>
      </c>
      <c r="G2472" s="135" t="str">
        <f t="shared" si="40"/>
        <v/>
      </c>
    </row>
    <row r="2473" spans="5:7" x14ac:dyDescent="0.2">
      <c r="E2473" s="93" t="str">
        <f>IF(ISBLANK(A2473),"",VLOOKUP(A2473,'Tabla de equipos'!$B$3:$D$107,3,FALSE))</f>
        <v/>
      </c>
      <c r="G2473" s="135" t="str">
        <f t="shared" si="40"/>
        <v/>
      </c>
    </row>
    <row r="2474" spans="5:7" x14ac:dyDescent="0.2">
      <c r="E2474" s="93" t="str">
        <f>IF(ISBLANK(A2474),"",VLOOKUP(A2474,'Tabla de equipos'!$B$3:$D$107,3,FALSE))</f>
        <v/>
      </c>
      <c r="G2474" s="135" t="str">
        <f t="shared" si="40"/>
        <v/>
      </c>
    </row>
    <row r="2475" spans="5:7" x14ac:dyDescent="0.2">
      <c r="E2475" s="93" t="str">
        <f>IF(ISBLANK(A2475),"",VLOOKUP(A2475,'Tabla de equipos'!$B$3:$D$107,3,FALSE))</f>
        <v/>
      </c>
      <c r="G2475" s="135" t="str">
        <f t="shared" si="40"/>
        <v/>
      </c>
    </row>
    <row r="2476" spans="5:7" x14ac:dyDescent="0.2">
      <c r="E2476" s="93" t="str">
        <f>IF(ISBLANK(A2476),"",VLOOKUP(A2476,'Tabla de equipos'!$B$3:$D$107,3,FALSE))</f>
        <v/>
      </c>
      <c r="G2476" s="135" t="str">
        <f t="shared" si="40"/>
        <v/>
      </c>
    </row>
    <row r="2477" spans="5:7" x14ac:dyDescent="0.2">
      <c r="E2477" s="93" t="str">
        <f>IF(ISBLANK(A2477),"",VLOOKUP(A2477,'Tabla de equipos'!$B$3:$D$107,3,FALSE))</f>
        <v/>
      </c>
      <c r="G2477" s="135" t="str">
        <f t="shared" si="40"/>
        <v/>
      </c>
    </row>
    <row r="2478" spans="5:7" x14ac:dyDescent="0.2">
      <c r="E2478" s="93" t="str">
        <f>IF(ISBLANK(A2478),"",VLOOKUP(A2478,'Tabla de equipos'!$B$3:$D$107,3,FALSE))</f>
        <v/>
      </c>
      <c r="G2478" s="135" t="str">
        <f t="shared" si="40"/>
        <v/>
      </c>
    </row>
    <row r="2479" spans="5:7" x14ac:dyDescent="0.2">
      <c r="E2479" s="93" t="str">
        <f>IF(ISBLANK(A2479),"",VLOOKUP(A2479,'Tabla de equipos'!$B$3:$D$107,3,FALSE))</f>
        <v/>
      </c>
      <c r="G2479" s="135" t="str">
        <f t="shared" si="40"/>
        <v/>
      </c>
    </row>
    <row r="2480" spans="5:7" x14ac:dyDescent="0.2">
      <c r="E2480" s="93" t="str">
        <f>IF(ISBLANK(A2480),"",VLOOKUP(A2480,'Tabla de equipos'!$B$3:$D$107,3,FALSE))</f>
        <v/>
      </c>
      <c r="G2480" s="135" t="str">
        <f t="shared" si="40"/>
        <v/>
      </c>
    </row>
    <row r="2481" spans="5:7" x14ac:dyDescent="0.2">
      <c r="E2481" s="93" t="str">
        <f>IF(ISBLANK(A2481),"",VLOOKUP(A2481,'Tabla de equipos'!$B$3:$D$107,3,FALSE))</f>
        <v/>
      </c>
      <c r="G2481" s="135" t="str">
        <f t="shared" si="40"/>
        <v/>
      </c>
    </row>
    <row r="2482" spans="5:7" x14ac:dyDescent="0.2">
      <c r="E2482" s="93" t="str">
        <f>IF(ISBLANK(A2482),"",VLOOKUP(A2482,'Tabla de equipos'!$B$3:$D$107,3,FALSE))</f>
        <v/>
      </c>
      <c r="G2482" s="135" t="str">
        <f t="shared" si="40"/>
        <v/>
      </c>
    </row>
    <row r="2483" spans="5:7" x14ac:dyDescent="0.2">
      <c r="E2483" s="93" t="str">
        <f>IF(ISBLANK(A2483),"",VLOOKUP(A2483,'Tabla de equipos'!$B$3:$D$107,3,FALSE))</f>
        <v/>
      </c>
      <c r="G2483" s="135" t="str">
        <f t="shared" si="40"/>
        <v/>
      </c>
    </row>
    <row r="2484" spans="5:7" x14ac:dyDescent="0.2">
      <c r="E2484" s="93" t="str">
        <f>IF(ISBLANK(A2484),"",VLOOKUP(A2484,'Tabla de equipos'!$B$3:$D$107,3,FALSE))</f>
        <v/>
      </c>
      <c r="G2484" s="135" t="str">
        <f t="shared" si="40"/>
        <v/>
      </c>
    </row>
    <row r="2485" spans="5:7" x14ac:dyDescent="0.2">
      <c r="E2485" s="93" t="str">
        <f>IF(ISBLANK(A2485),"",VLOOKUP(A2485,'Tabla de equipos'!$B$3:$D$107,3,FALSE))</f>
        <v/>
      </c>
      <c r="G2485" s="135" t="str">
        <f t="shared" si="40"/>
        <v/>
      </c>
    </row>
    <row r="2486" spans="5:7" x14ac:dyDescent="0.2">
      <c r="E2486" s="93" t="str">
        <f>IF(ISBLANK(A2486),"",VLOOKUP(A2486,'Tabla de equipos'!$B$3:$D$107,3,FALSE))</f>
        <v/>
      </c>
      <c r="G2486" s="135" t="str">
        <f t="shared" si="40"/>
        <v/>
      </c>
    </row>
    <row r="2487" spans="5:7" x14ac:dyDescent="0.2">
      <c r="E2487" s="93" t="str">
        <f>IF(ISBLANK(A2487),"",VLOOKUP(A2487,'Tabla de equipos'!$B$3:$D$107,3,FALSE))</f>
        <v/>
      </c>
      <c r="G2487" s="135" t="str">
        <f t="shared" si="40"/>
        <v/>
      </c>
    </row>
    <row r="2488" spans="5:7" x14ac:dyDescent="0.2">
      <c r="E2488" s="93" t="str">
        <f>IF(ISBLANK(A2488),"",VLOOKUP(A2488,'Tabla de equipos'!$B$3:$D$107,3,FALSE))</f>
        <v/>
      </c>
      <c r="G2488" s="135" t="str">
        <f t="shared" si="40"/>
        <v/>
      </c>
    </row>
    <row r="2489" spans="5:7" x14ac:dyDescent="0.2">
      <c r="E2489" s="93" t="str">
        <f>IF(ISBLANK(A2489),"",VLOOKUP(A2489,'Tabla de equipos'!$B$3:$D$107,3,FALSE))</f>
        <v/>
      </c>
      <c r="G2489" s="135" t="str">
        <f t="shared" si="40"/>
        <v/>
      </c>
    </row>
    <row r="2490" spans="5:7" x14ac:dyDescent="0.2">
      <c r="E2490" s="93" t="str">
        <f>IF(ISBLANK(A2490),"",VLOOKUP(A2490,'Tabla de equipos'!$B$3:$D$107,3,FALSE))</f>
        <v/>
      </c>
      <c r="G2490" s="135" t="str">
        <f t="shared" si="40"/>
        <v/>
      </c>
    </row>
    <row r="2491" spans="5:7" x14ac:dyDescent="0.2">
      <c r="E2491" s="93" t="str">
        <f>IF(ISBLANK(A2491),"",VLOOKUP(A2491,'Tabla de equipos'!$B$3:$D$107,3,FALSE))</f>
        <v/>
      </c>
      <c r="G2491" s="135" t="str">
        <f t="shared" si="40"/>
        <v/>
      </c>
    </row>
    <row r="2492" spans="5:7" x14ac:dyDescent="0.2">
      <c r="E2492" s="93" t="str">
        <f>IF(ISBLANK(A2492),"",VLOOKUP(A2492,'Tabla de equipos'!$B$3:$D$107,3,FALSE))</f>
        <v/>
      </c>
      <c r="G2492" s="135" t="str">
        <f t="shared" si="40"/>
        <v/>
      </c>
    </row>
    <row r="2493" spans="5:7" x14ac:dyDescent="0.2">
      <c r="E2493" s="93" t="str">
        <f>IF(ISBLANK(A2493),"",VLOOKUP(A2493,'Tabla de equipos'!$B$3:$D$107,3,FALSE))</f>
        <v/>
      </c>
      <c r="G2493" s="135" t="str">
        <f t="shared" si="40"/>
        <v/>
      </c>
    </row>
    <row r="2494" spans="5:7" x14ac:dyDescent="0.2">
      <c r="E2494" s="93" t="str">
        <f>IF(ISBLANK(A2494),"",VLOOKUP(A2494,'Tabla de equipos'!$B$3:$D$107,3,FALSE))</f>
        <v/>
      </c>
      <c r="G2494" s="135" t="str">
        <f t="shared" si="40"/>
        <v/>
      </c>
    </row>
    <row r="2495" spans="5:7" x14ac:dyDescent="0.2">
      <c r="E2495" s="93" t="str">
        <f>IF(ISBLANK(A2495),"",VLOOKUP(A2495,'Tabla de equipos'!$B$3:$D$107,3,FALSE))</f>
        <v/>
      </c>
      <c r="G2495" s="135" t="str">
        <f t="shared" si="40"/>
        <v/>
      </c>
    </row>
    <row r="2496" spans="5:7" x14ac:dyDescent="0.2">
      <c r="E2496" s="93" t="str">
        <f>IF(ISBLANK(A2496),"",VLOOKUP(A2496,'Tabla de equipos'!$B$3:$D$107,3,FALSE))</f>
        <v/>
      </c>
      <c r="G2496" s="135" t="str">
        <f t="shared" si="40"/>
        <v/>
      </c>
    </row>
    <row r="2497" spans="5:7" x14ac:dyDescent="0.2">
      <c r="E2497" s="93" t="str">
        <f>IF(ISBLANK(A2497),"",VLOOKUP(A2497,'Tabla de equipos'!$B$3:$D$107,3,FALSE))</f>
        <v/>
      </c>
      <c r="G2497" s="135" t="str">
        <f t="shared" si="40"/>
        <v/>
      </c>
    </row>
    <row r="2498" spans="5:7" x14ac:dyDescent="0.2">
      <c r="E2498" s="93" t="str">
        <f>IF(ISBLANK(A2498),"",VLOOKUP(A2498,'Tabla de equipos'!$B$3:$D$107,3,FALSE))</f>
        <v/>
      </c>
      <c r="G2498" s="135" t="str">
        <f t="shared" si="40"/>
        <v/>
      </c>
    </row>
    <row r="2499" spans="5:7" x14ac:dyDescent="0.2">
      <c r="E2499" s="93" t="str">
        <f>IF(ISBLANK(A2499),"",VLOOKUP(A2499,'Tabla de equipos'!$B$3:$D$107,3,FALSE))</f>
        <v/>
      </c>
      <c r="G2499" s="135" t="str">
        <f t="shared" si="40"/>
        <v/>
      </c>
    </row>
    <row r="2500" spans="5:7" x14ac:dyDescent="0.2">
      <c r="E2500" s="93" t="str">
        <f>IF(ISBLANK(A2500),"",VLOOKUP(A2500,'Tabla de equipos'!$B$3:$D$107,3,FALSE))</f>
        <v/>
      </c>
      <c r="G2500" s="135" t="str">
        <f t="shared" si="40"/>
        <v/>
      </c>
    </row>
    <row r="2501" spans="5:7" x14ac:dyDescent="0.2">
      <c r="E2501" s="93" t="str">
        <f>IF(ISBLANK(A2501),"",VLOOKUP(A2501,'Tabla de equipos'!$B$3:$D$107,3,FALSE))</f>
        <v/>
      </c>
      <c r="G2501" s="135" t="str">
        <f t="shared" si="40"/>
        <v/>
      </c>
    </row>
    <row r="2502" spans="5:7" x14ac:dyDescent="0.2">
      <c r="E2502" s="93" t="str">
        <f>IF(ISBLANK(A2502),"",VLOOKUP(A2502,'Tabla de equipos'!$B$3:$D$107,3,FALSE))</f>
        <v/>
      </c>
      <c r="G2502" s="135" t="str">
        <f t="shared" si="40"/>
        <v/>
      </c>
    </row>
    <row r="2503" spans="5:7" x14ac:dyDescent="0.2">
      <c r="E2503" s="93" t="str">
        <f>IF(ISBLANK(A2503),"",VLOOKUP(A2503,'Tabla de equipos'!$B$3:$D$107,3,FALSE))</f>
        <v/>
      </c>
      <c r="G2503" s="135" t="str">
        <f t="shared" si="40"/>
        <v/>
      </c>
    </row>
    <row r="2504" spans="5:7" x14ac:dyDescent="0.2">
      <c r="E2504" s="93" t="str">
        <f>IF(ISBLANK(A2504),"",VLOOKUP(A2504,'Tabla de equipos'!$B$3:$D$107,3,FALSE))</f>
        <v/>
      </c>
      <c r="G2504" s="135" t="str">
        <f t="shared" si="40"/>
        <v/>
      </c>
    </row>
    <row r="2505" spans="5:7" x14ac:dyDescent="0.2">
      <c r="E2505" s="93" t="str">
        <f>IF(ISBLANK(A2505),"",VLOOKUP(A2505,'Tabla de equipos'!$B$3:$D$107,3,FALSE))</f>
        <v/>
      </c>
      <c r="G2505" s="135" t="str">
        <f t="shared" si="40"/>
        <v/>
      </c>
    </row>
    <row r="2506" spans="5:7" x14ac:dyDescent="0.2">
      <c r="E2506" s="93" t="str">
        <f>IF(ISBLANK(A2506),"",VLOOKUP(A2506,'Tabla de equipos'!$B$3:$D$107,3,FALSE))</f>
        <v/>
      </c>
      <c r="G2506" s="135" t="str">
        <f t="shared" si="40"/>
        <v/>
      </c>
    </row>
    <row r="2507" spans="5:7" x14ac:dyDescent="0.2">
      <c r="E2507" s="93" t="str">
        <f>IF(ISBLANK(A2507),"",VLOOKUP(A2507,'Tabla de equipos'!$B$3:$D$107,3,FALSE))</f>
        <v/>
      </c>
      <c r="G2507" s="135" t="str">
        <f t="shared" si="40"/>
        <v/>
      </c>
    </row>
    <row r="2508" spans="5:7" x14ac:dyDescent="0.2">
      <c r="E2508" s="93" t="str">
        <f>IF(ISBLANK(A2508),"",VLOOKUP(A2508,'Tabla de equipos'!$B$3:$D$107,3,FALSE))</f>
        <v/>
      </c>
      <c r="G2508" s="135" t="str">
        <f t="shared" si="40"/>
        <v/>
      </c>
    </row>
    <row r="2509" spans="5:7" x14ac:dyDescent="0.2">
      <c r="E2509" s="93" t="str">
        <f>IF(ISBLANK(A2509),"",VLOOKUP(A2509,'Tabla de equipos'!$B$3:$D$107,3,FALSE))</f>
        <v/>
      </c>
      <c r="G2509" s="135" t="str">
        <f t="shared" si="40"/>
        <v/>
      </c>
    </row>
    <row r="2510" spans="5:7" x14ac:dyDescent="0.2">
      <c r="E2510" s="93" t="str">
        <f>IF(ISBLANK(A2510),"",VLOOKUP(A2510,'Tabla de equipos'!$B$3:$D$107,3,FALSE))</f>
        <v/>
      </c>
      <c r="G2510" s="135" t="str">
        <f t="shared" si="40"/>
        <v/>
      </c>
    </row>
    <row r="2511" spans="5:7" x14ac:dyDescent="0.2">
      <c r="E2511" s="93" t="str">
        <f>IF(ISBLANK(A2511),"",VLOOKUP(A2511,'Tabla de equipos'!$B$3:$D$107,3,FALSE))</f>
        <v/>
      </c>
      <c r="G2511" s="135" t="str">
        <f t="shared" si="40"/>
        <v/>
      </c>
    </row>
    <row r="2512" spans="5:7" x14ac:dyDescent="0.2">
      <c r="E2512" s="93" t="str">
        <f>IF(ISBLANK(A2512),"",VLOOKUP(A2512,'Tabla de equipos'!$B$3:$D$107,3,FALSE))</f>
        <v/>
      </c>
      <c r="G2512" s="135" t="str">
        <f t="shared" si="40"/>
        <v/>
      </c>
    </row>
    <row r="2513" spans="5:7" x14ac:dyDescent="0.2">
      <c r="E2513" s="93" t="str">
        <f>IF(ISBLANK(A2513),"",VLOOKUP(A2513,'Tabla de equipos'!$B$3:$D$107,3,FALSE))</f>
        <v/>
      </c>
      <c r="G2513" s="135" t="str">
        <f t="shared" si="40"/>
        <v/>
      </c>
    </row>
    <row r="2514" spans="5:7" x14ac:dyDescent="0.2">
      <c r="E2514" s="93" t="str">
        <f>IF(ISBLANK(A2514),"",VLOOKUP(A2514,'Tabla de equipos'!$B$3:$D$107,3,FALSE))</f>
        <v/>
      </c>
      <c r="G2514" s="135" t="str">
        <f t="shared" si="40"/>
        <v/>
      </c>
    </row>
    <row r="2515" spans="5:7" x14ac:dyDescent="0.2">
      <c r="E2515" s="93" t="str">
        <f>IF(ISBLANK(A2515),"",VLOOKUP(A2515,'Tabla de equipos'!$B$3:$D$107,3,FALSE))</f>
        <v/>
      </c>
      <c r="G2515" s="135" t="str">
        <f t="shared" si="40"/>
        <v/>
      </c>
    </row>
    <row r="2516" spans="5:7" x14ac:dyDescent="0.2">
      <c r="E2516" s="93" t="str">
        <f>IF(ISBLANK(A2516),"",VLOOKUP(A2516,'Tabla de equipos'!$B$3:$D$107,3,FALSE))</f>
        <v/>
      </c>
      <c r="G2516" s="135" t="str">
        <f t="shared" si="40"/>
        <v/>
      </c>
    </row>
    <row r="2517" spans="5:7" x14ac:dyDescent="0.2">
      <c r="E2517" s="93" t="str">
        <f>IF(ISBLANK(A2517),"",VLOOKUP(A2517,'Tabla de equipos'!$B$3:$D$107,3,FALSE))</f>
        <v/>
      </c>
      <c r="G2517" s="135" t="str">
        <f t="shared" si="40"/>
        <v/>
      </c>
    </row>
    <row r="2518" spans="5:7" x14ac:dyDescent="0.2">
      <c r="E2518" s="93" t="str">
        <f>IF(ISBLANK(A2518),"",VLOOKUP(A2518,'Tabla de equipos'!$B$3:$D$107,3,FALSE))</f>
        <v/>
      </c>
      <c r="G2518" s="135" t="str">
        <f t="shared" si="40"/>
        <v/>
      </c>
    </row>
    <row r="2519" spans="5:7" x14ac:dyDescent="0.2">
      <c r="E2519" s="93" t="str">
        <f>IF(ISBLANK(A2519),"",VLOOKUP(A2519,'Tabla de equipos'!$B$3:$D$107,3,FALSE))</f>
        <v/>
      </c>
      <c r="G2519" s="135" t="str">
        <f t="shared" si="40"/>
        <v/>
      </c>
    </row>
    <row r="2520" spans="5:7" x14ac:dyDescent="0.2">
      <c r="E2520" s="93" t="str">
        <f>IF(ISBLANK(A2520),"",VLOOKUP(A2520,'Tabla de equipos'!$B$3:$D$107,3,FALSE))</f>
        <v/>
      </c>
      <c r="G2520" s="135" t="str">
        <f t="shared" si="40"/>
        <v/>
      </c>
    </row>
    <row r="2521" spans="5:7" x14ac:dyDescent="0.2">
      <c r="E2521" s="93" t="str">
        <f>IF(ISBLANK(A2521),"",VLOOKUP(A2521,'Tabla de equipos'!$B$3:$D$107,3,FALSE))</f>
        <v/>
      </c>
      <c r="G2521" s="135" t="str">
        <f t="shared" si="40"/>
        <v/>
      </c>
    </row>
    <row r="2522" spans="5:7" x14ac:dyDescent="0.2">
      <c r="E2522" s="93" t="str">
        <f>IF(ISBLANK(A2522),"",VLOOKUP(A2522,'Tabla de equipos'!$B$3:$D$107,3,FALSE))</f>
        <v/>
      </c>
      <c r="G2522" s="135" t="str">
        <f t="shared" si="40"/>
        <v/>
      </c>
    </row>
    <row r="2523" spans="5:7" x14ac:dyDescent="0.2">
      <c r="E2523" s="93" t="str">
        <f>IF(ISBLANK(A2523),"",VLOOKUP(A2523,'Tabla de equipos'!$B$3:$D$107,3,FALSE))</f>
        <v/>
      </c>
      <c r="G2523" s="135" t="str">
        <f t="shared" si="40"/>
        <v/>
      </c>
    </row>
    <row r="2524" spans="5:7" x14ac:dyDescent="0.2">
      <c r="E2524" s="93" t="str">
        <f>IF(ISBLANK(A2524),"",VLOOKUP(A2524,'Tabla de equipos'!$B$3:$D$107,3,FALSE))</f>
        <v/>
      </c>
      <c r="G2524" s="135" t="str">
        <f t="shared" si="40"/>
        <v/>
      </c>
    </row>
    <row r="2525" spans="5:7" x14ac:dyDescent="0.2">
      <c r="E2525" s="93" t="str">
        <f>IF(ISBLANK(A2525),"",VLOOKUP(A2525,'Tabla de equipos'!$B$3:$D$107,3,FALSE))</f>
        <v/>
      </c>
      <c r="G2525" s="135" t="str">
        <f t="shared" si="40"/>
        <v/>
      </c>
    </row>
    <row r="2526" spans="5:7" x14ac:dyDescent="0.2">
      <c r="E2526" s="93" t="str">
        <f>IF(ISBLANK(A2526),"",VLOOKUP(A2526,'Tabla de equipos'!$B$3:$D$107,3,FALSE))</f>
        <v/>
      </c>
      <c r="G2526" s="135" t="str">
        <f t="shared" si="40"/>
        <v/>
      </c>
    </row>
    <row r="2527" spans="5:7" x14ac:dyDescent="0.2">
      <c r="E2527" s="93" t="str">
        <f>IF(ISBLANK(A2527),"",VLOOKUP(A2527,'Tabla de equipos'!$B$3:$D$107,3,FALSE))</f>
        <v/>
      </c>
      <c r="G2527" s="135" t="str">
        <f t="shared" si="40"/>
        <v/>
      </c>
    </row>
    <row r="2528" spans="5:7" x14ac:dyDescent="0.2">
      <c r="E2528" s="93" t="str">
        <f>IF(ISBLANK(A2528),"",VLOOKUP(A2528,'Tabla de equipos'!$B$3:$D$107,3,FALSE))</f>
        <v/>
      </c>
      <c r="G2528" s="135" t="str">
        <f t="shared" si="40"/>
        <v/>
      </c>
    </row>
    <row r="2529" spans="5:7" x14ac:dyDescent="0.2">
      <c r="E2529" s="93" t="str">
        <f>IF(ISBLANK(A2529),"",VLOOKUP(A2529,'Tabla de equipos'!$B$3:$D$107,3,FALSE))</f>
        <v/>
      </c>
      <c r="G2529" s="135" t="str">
        <f t="shared" si="40"/>
        <v/>
      </c>
    </row>
    <row r="2530" spans="5:7" x14ac:dyDescent="0.2">
      <c r="E2530" s="93" t="str">
        <f>IF(ISBLANK(A2530),"",VLOOKUP(A2530,'Tabla de equipos'!$B$3:$D$107,3,FALSE))</f>
        <v/>
      </c>
      <c r="G2530" s="135" t="str">
        <f t="shared" si="40"/>
        <v/>
      </c>
    </row>
    <row r="2531" spans="5:7" x14ac:dyDescent="0.2">
      <c r="E2531" s="93" t="str">
        <f>IF(ISBLANK(A2531),"",VLOOKUP(A2531,'Tabla de equipos'!$B$3:$D$107,3,FALSE))</f>
        <v/>
      </c>
      <c r="G2531" s="135" t="str">
        <f t="shared" si="40"/>
        <v/>
      </c>
    </row>
    <row r="2532" spans="5:7" x14ac:dyDescent="0.2">
      <c r="E2532" s="93" t="str">
        <f>IF(ISBLANK(A2532),"",VLOOKUP(A2532,'Tabla de equipos'!$B$3:$D$107,3,FALSE))</f>
        <v/>
      </c>
      <c r="G2532" s="135" t="str">
        <f t="shared" si="40"/>
        <v/>
      </c>
    </row>
    <row r="2533" spans="5:7" x14ac:dyDescent="0.2">
      <c r="E2533" s="93" t="str">
        <f>IF(ISBLANK(A2533),"",VLOOKUP(A2533,'Tabla de equipos'!$B$3:$D$107,3,FALSE))</f>
        <v/>
      </c>
      <c r="G2533" s="135" t="str">
        <f t="shared" ref="G2533:G2596" si="41">IF(AND(F2533="",A2533=""),"",IF(AND(A2533&lt;&gt;"",F2533=""),"Falta incluir unidades",IF(AND(A2533&lt;&gt;"",F2533&gt;0),"","Falta elegir equipo/soporte")))</f>
        <v/>
      </c>
    </row>
    <row r="2534" spans="5:7" x14ac:dyDescent="0.2">
      <c r="E2534" s="93" t="str">
        <f>IF(ISBLANK(A2534),"",VLOOKUP(A2534,'Tabla de equipos'!$B$3:$D$107,3,FALSE))</f>
        <v/>
      </c>
      <c r="G2534" s="135" t="str">
        <f t="shared" si="41"/>
        <v/>
      </c>
    </row>
    <row r="2535" spans="5:7" x14ac:dyDescent="0.2">
      <c r="E2535" s="93" t="str">
        <f>IF(ISBLANK(A2535),"",VLOOKUP(A2535,'Tabla de equipos'!$B$3:$D$107,3,FALSE))</f>
        <v/>
      </c>
      <c r="G2535" s="135" t="str">
        <f t="shared" si="41"/>
        <v/>
      </c>
    </row>
    <row r="2536" spans="5:7" x14ac:dyDescent="0.2">
      <c r="E2536" s="93" t="str">
        <f>IF(ISBLANK(A2536),"",VLOOKUP(A2536,'Tabla de equipos'!$B$3:$D$107,3,FALSE))</f>
        <v/>
      </c>
      <c r="G2536" s="135" t="str">
        <f t="shared" si="41"/>
        <v/>
      </c>
    </row>
    <row r="2537" spans="5:7" x14ac:dyDescent="0.2">
      <c r="E2537" s="93" t="str">
        <f>IF(ISBLANK(A2537),"",VLOOKUP(A2537,'Tabla de equipos'!$B$3:$D$107,3,FALSE))</f>
        <v/>
      </c>
      <c r="G2537" s="135" t="str">
        <f t="shared" si="41"/>
        <v/>
      </c>
    </row>
    <row r="2538" spans="5:7" x14ac:dyDescent="0.2">
      <c r="E2538" s="93" t="str">
        <f>IF(ISBLANK(A2538),"",VLOOKUP(A2538,'Tabla de equipos'!$B$3:$D$107,3,FALSE))</f>
        <v/>
      </c>
      <c r="G2538" s="135" t="str">
        <f t="shared" si="41"/>
        <v/>
      </c>
    </row>
    <row r="2539" spans="5:7" x14ac:dyDescent="0.2">
      <c r="E2539" s="93" t="str">
        <f>IF(ISBLANK(A2539),"",VLOOKUP(A2539,'Tabla de equipos'!$B$3:$D$107,3,FALSE))</f>
        <v/>
      </c>
      <c r="G2539" s="135" t="str">
        <f t="shared" si="41"/>
        <v/>
      </c>
    </row>
    <row r="2540" spans="5:7" x14ac:dyDescent="0.2">
      <c r="E2540" s="93" t="str">
        <f>IF(ISBLANK(A2540),"",VLOOKUP(A2540,'Tabla de equipos'!$B$3:$D$107,3,FALSE))</f>
        <v/>
      </c>
      <c r="G2540" s="135" t="str">
        <f t="shared" si="41"/>
        <v/>
      </c>
    </row>
    <row r="2541" spans="5:7" x14ac:dyDescent="0.2">
      <c r="E2541" s="93" t="str">
        <f>IF(ISBLANK(A2541),"",VLOOKUP(A2541,'Tabla de equipos'!$B$3:$D$107,3,FALSE))</f>
        <v/>
      </c>
      <c r="G2541" s="135" t="str">
        <f t="shared" si="41"/>
        <v/>
      </c>
    </row>
    <row r="2542" spans="5:7" x14ac:dyDescent="0.2">
      <c r="E2542" s="93" t="str">
        <f>IF(ISBLANK(A2542),"",VLOOKUP(A2542,'Tabla de equipos'!$B$3:$D$107,3,FALSE))</f>
        <v/>
      </c>
      <c r="G2542" s="135" t="str">
        <f t="shared" si="41"/>
        <v/>
      </c>
    </row>
    <row r="2543" spans="5:7" x14ac:dyDescent="0.2">
      <c r="E2543" s="93" t="str">
        <f>IF(ISBLANK(A2543),"",VLOOKUP(A2543,'Tabla de equipos'!$B$3:$D$107,3,FALSE))</f>
        <v/>
      </c>
      <c r="G2543" s="135" t="str">
        <f t="shared" si="41"/>
        <v/>
      </c>
    </row>
    <row r="2544" spans="5:7" x14ac:dyDescent="0.2">
      <c r="E2544" s="93" t="str">
        <f>IF(ISBLANK(A2544),"",VLOOKUP(A2544,'Tabla de equipos'!$B$3:$D$107,3,FALSE))</f>
        <v/>
      </c>
      <c r="G2544" s="135" t="str">
        <f t="shared" si="41"/>
        <v/>
      </c>
    </row>
    <row r="2545" spans="5:7" x14ac:dyDescent="0.2">
      <c r="E2545" s="93" t="str">
        <f>IF(ISBLANK(A2545),"",VLOOKUP(A2545,'Tabla de equipos'!$B$3:$D$107,3,FALSE))</f>
        <v/>
      </c>
      <c r="G2545" s="135" t="str">
        <f t="shared" si="41"/>
        <v/>
      </c>
    </row>
    <row r="2546" spans="5:7" x14ac:dyDescent="0.2">
      <c r="E2546" s="93" t="str">
        <f>IF(ISBLANK(A2546),"",VLOOKUP(A2546,'Tabla de equipos'!$B$3:$D$107,3,FALSE))</f>
        <v/>
      </c>
      <c r="G2546" s="135" t="str">
        <f t="shared" si="41"/>
        <v/>
      </c>
    </row>
    <row r="2547" spans="5:7" x14ac:dyDescent="0.2">
      <c r="E2547" s="93" t="str">
        <f>IF(ISBLANK(A2547),"",VLOOKUP(A2547,'Tabla de equipos'!$B$3:$D$107,3,FALSE))</f>
        <v/>
      </c>
      <c r="G2547" s="135" t="str">
        <f t="shared" si="41"/>
        <v/>
      </c>
    </row>
    <row r="2548" spans="5:7" x14ac:dyDescent="0.2">
      <c r="E2548" s="93" t="str">
        <f>IF(ISBLANK(A2548),"",VLOOKUP(A2548,'Tabla de equipos'!$B$3:$D$107,3,FALSE))</f>
        <v/>
      </c>
      <c r="G2548" s="135" t="str">
        <f t="shared" si="41"/>
        <v/>
      </c>
    </row>
    <row r="2549" spans="5:7" x14ac:dyDescent="0.2">
      <c r="E2549" s="93" t="str">
        <f>IF(ISBLANK(A2549),"",VLOOKUP(A2549,'Tabla de equipos'!$B$3:$D$107,3,FALSE))</f>
        <v/>
      </c>
      <c r="G2549" s="135" t="str">
        <f t="shared" si="41"/>
        <v/>
      </c>
    </row>
    <row r="2550" spans="5:7" x14ac:dyDescent="0.2">
      <c r="E2550" s="93" t="str">
        <f>IF(ISBLANK(A2550),"",VLOOKUP(A2550,'Tabla de equipos'!$B$3:$D$107,3,FALSE))</f>
        <v/>
      </c>
      <c r="G2550" s="135" t="str">
        <f t="shared" si="41"/>
        <v/>
      </c>
    </row>
    <row r="2551" spans="5:7" x14ac:dyDescent="0.2">
      <c r="E2551" s="93" t="str">
        <f>IF(ISBLANK(A2551),"",VLOOKUP(A2551,'Tabla de equipos'!$B$3:$D$107,3,FALSE))</f>
        <v/>
      </c>
      <c r="G2551" s="135" t="str">
        <f t="shared" si="41"/>
        <v/>
      </c>
    </row>
    <row r="2552" spans="5:7" x14ac:dyDescent="0.2">
      <c r="E2552" s="93" t="str">
        <f>IF(ISBLANK(A2552),"",VLOOKUP(A2552,'Tabla de equipos'!$B$3:$D$107,3,FALSE))</f>
        <v/>
      </c>
      <c r="G2552" s="135" t="str">
        <f t="shared" si="41"/>
        <v/>
      </c>
    </row>
    <row r="2553" spans="5:7" x14ac:dyDescent="0.2">
      <c r="E2553" s="93" t="str">
        <f>IF(ISBLANK(A2553),"",VLOOKUP(A2553,'Tabla de equipos'!$B$3:$D$107,3,FALSE))</f>
        <v/>
      </c>
      <c r="G2553" s="135" t="str">
        <f t="shared" si="41"/>
        <v/>
      </c>
    </row>
    <row r="2554" spans="5:7" x14ac:dyDescent="0.2">
      <c r="E2554" s="93" t="str">
        <f>IF(ISBLANK(A2554),"",VLOOKUP(A2554,'Tabla de equipos'!$B$3:$D$107,3,FALSE))</f>
        <v/>
      </c>
      <c r="G2554" s="135" t="str">
        <f t="shared" si="41"/>
        <v/>
      </c>
    </row>
    <row r="2555" spans="5:7" x14ac:dyDescent="0.2">
      <c r="E2555" s="93" t="str">
        <f>IF(ISBLANK(A2555),"",VLOOKUP(A2555,'Tabla de equipos'!$B$3:$D$107,3,FALSE))</f>
        <v/>
      </c>
      <c r="G2555" s="135" t="str">
        <f t="shared" si="41"/>
        <v/>
      </c>
    </row>
    <row r="2556" spans="5:7" x14ac:dyDescent="0.2">
      <c r="E2556" s="93" t="str">
        <f>IF(ISBLANK(A2556),"",VLOOKUP(A2556,'Tabla de equipos'!$B$3:$D$107,3,FALSE))</f>
        <v/>
      </c>
      <c r="G2556" s="135" t="str">
        <f t="shared" si="41"/>
        <v/>
      </c>
    </row>
    <row r="2557" spans="5:7" x14ac:dyDescent="0.2">
      <c r="E2557" s="93" t="str">
        <f>IF(ISBLANK(A2557),"",VLOOKUP(A2557,'Tabla de equipos'!$B$3:$D$107,3,FALSE))</f>
        <v/>
      </c>
      <c r="G2557" s="135" t="str">
        <f t="shared" si="41"/>
        <v/>
      </c>
    </row>
    <row r="2558" spans="5:7" x14ac:dyDescent="0.2">
      <c r="E2558" s="93" t="str">
        <f>IF(ISBLANK(A2558),"",VLOOKUP(A2558,'Tabla de equipos'!$B$3:$D$107,3,FALSE))</f>
        <v/>
      </c>
      <c r="G2558" s="135" t="str">
        <f t="shared" si="41"/>
        <v/>
      </c>
    </row>
    <row r="2559" spans="5:7" x14ac:dyDescent="0.2">
      <c r="E2559" s="93" t="str">
        <f>IF(ISBLANK(A2559),"",VLOOKUP(A2559,'Tabla de equipos'!$B$3:$D$107,3,FALSE))</f>
        <v/>
      </c>
      <c r="G2559" s="135" t="str">
        <f t="shared" si="41"/>
        <v/>
      </c>
    </row>
    <row r="2560" spans="5:7" x14ac:dyDescent="0.2">
      <c r="E2560" s="93" t="str">
        <f>IF(ISBLANK(A2560),"",VLOOKUP(A2560,'Tabla de equipos'!$B$3:$D$107,3,FALSE))</f>
        <v/>
      </c>
      <c r="G2560" s="135" t="str">
        <f t="shared" si="41"/>
        <v/>
      </c>
    </row>
    <row r="2561" spans="5:7" x14ac:dyDescent="0.2">
      <c r="E2561" s="93" t="str">
        <f>IF(ISBLANK(A2561),"",VLOOKUP(A2561,'Tabla de equipos'!$B$3:$D$107,3,FALSE))</f>
        <v/>
      </c>
      <c r="G2561" s="135" t="str">
        <f t="shared" si="41"/>
        <v/>
      </c>
    </row>
    <row r="2562" spans="5:7" x14ac:dyDescent="0.2">
      <c r="E2562" s="93" t="str">
        <f>IF(ISBLANK(A2562),"",VLOOKUP(A2562,'Tabla de equipos'!$B$3:$D$107,3,FALSE))</f>
        <v/>
      </c>
      <c r="G2562" s="135" t="str">
        <f t="shared" si="41"/>
        <v/>
      </c>
    </row>
    <row r="2563" spans="5:7" x14ac:dyDescent="0.2">
      <c r="E2563" s="93" t="str">
        <f>IF(ISBLANK(A2563),"",VLOOKUP(A2563,'Tabla de equipos'!$B$3:$D$107,3,FALSE))</f>
        <v/>
      </c>
      <c r="G2563" s="135" t="str">
        <f t="shared" si="41"/>
        <v/>
      </c>
    </row>
    <row r="2564" spans="5:7" x14ac:dyDescent="0.2">
      <c r="E2564" s="93" t="str">
        <f>IF(ISBLANK(A2564),"",VLOOKUP(A2564,'Tabla de equipos'!$B$3:$D$107,3,FALSE))</f>
        <v/>
      </c>
      <c r="G2564" s="135" t="str">
        <f t="shared" si="41"/>
        <v/>
      </c>
    </row>
    <row r="2565" spans="5:7" x14ac:dyDescent="0.2">
      <c r="E2565" s="93" t="str">
        <f>IF(ISBLANK(A2565),"",VLOOKUP(A2565,'Tabla de equipos'!$B$3:$D$107,3,FALSE))</f>
        <v/>
      </c>
      <c r="G2565" s="135" t="str">
        <f t="shared" si="41"/>
        <v/>
      </c>
    </row>
    <row r="2566" spans="5:7" x14ac:dyDescent="0.2">
      <c r="E2566" s="93" t="str">
        <f>IF(ISBLANK(A2566),"",VLOOKUP(A2566,'Tabla de equipos'!$B$3:$D$107,3,FALSE))</f>
        <v/>
      </c>
      <c r="G2566" s="135" t="str">
        <f t="shared" si="41"/>
        <v/>
      </c>
    </row>
    <row r="2567" spans="5:7" x14ac:dyDescent="0.2">
      <c r="E2567" s="93" t="str">
        <f>IF(ISBLANK(A2567),"",VLOOKUP(A2567,'Tabla de equipos'!$B$3:$D$107,3,FALSE))</f>
        <v/>
      </c>
      <c r="G2567" s="135" t="str">
        <f t="shared" si="41"/>
        <v/>
      </c>
    </row>
    <row r="2568" spans="5:7" x14ac:dyDescent="0.2">
      <c r="E2568" s="93" t="str">
        <f>IF(ISBLANK(A2568),"",VLOOKUP(A2568,'Tabla de equipos'!$B$3:$D$107,3,FALSE))</f>
        <v/>
      </c>
      <c r="G2568" s="135" t="str">
        <f t="shared" si="41"/>
        <v/>
      </c>
    </row>
    <row r="2569" spans="5:7" x14ac:dyDescent="0.2">
      <c r="E2569" s="93" t="str">
        <f>IF(ISBLANK(A2569),"",VLOOKUP(A2569,'Tabla de equipos'!$B$3:$D$107,3,FALSE))</f>
        <v/>
      </c>
      <c r="G2569" s="135" t="str">
        <f t="shared" si="41"/>
        <v/>
      </c>
    </row>
    <row r="2570" spans="5:7" x14ac:dyDescent="0.2">
      <c r="E2570" s="93" t="str">
        <f>IF(ISBLANK(A2570),"",VLOOKUP(A2570,'Tabla de equipos'!$B$3:$D$107,3,FALSE))</f>
        <v/>
      </c>
      <c r="G2570" s="135" t="str">
        <f t="shared" si="41"/>
        <v/>
      </c>
    </row>
    <row r="2571" spans="5:7" x14ac:dyDescent="0.2">
      <c r="E2571" s="93" t="str">
        <f>IF(ISBLANK(A2571),"",VLOOKUP(A2571,'Tabla de equipos'!$B$3:$D$107,3,FALSE))</f>
        <v/>
      </c>
      <c r="G2571" s="135" t="str">
        <f t="shared" si="41"/>
        <v/>
      </c>
    </row>
    <row r="2572" spans="5:7" x14ac:dyDescent="0.2">
      <c r="E2572" s="93" t="str">
        <f>IF(ISBLANK(A2572),"",VLOOKUP(A2572,'Tabla de equipos'!$B$3:$D$107,3,FALSE))</f>
        <v/>
      </c>
      <c r="G2572" s="135" t="str">
        <f t="shared" si="41"/>
        <v/>
      </c>
    </row>
    <row r="2573" spans="5:7" x14ac:dyDescent="0.2">
      <c r="E2573" s="93" t="str">
        <f>IF(ISBLANK(A2573),"",VLOOKUP(A2573,'Tabla de equipos'!$B$3:$D$107,3,FALSE))</f>
        <v/>
      </c>
      <c r="G2573" s="135" t="str">
        <f t="shared" si="41"/>
        <v/>
      </c>
    </row>
    <row r="2574" spans="5:7" x14ac:dyDescent="0.2">
      <c r="E2574" s="93" t="str">
        <f>IF(ISBLANK(A2574),"",VLOOKUP(A2574,'Tabla de equipos'!$B$3:$D$107,3,FALSE))</f>
        <v/>
      </c>
      <c r="G2574" s="135" t="str">
        <f t="shared" si="41"/>
        <v/>
      </c>
    </row>
    <row r="2575" spans="5:7" x14ac:dyDescent="0.2">
      <c r="E2575" s="93" t="str">
        <f>IF(ISBLANK(A2575),"",VLOOKUP(A2575,'Tabla de equipos'!$B$3:$D$107,3,FALSE))</f>
        <v/>
      </c>
      <c r="G2575" s="135" t="str">
        <f t="shared" si="41"/>
        <v/>
      </c>
    </row>
    <row r="2576" spans="5:7" x14ac:dyDescent="0.2">
      <c r="E2576" s="93" t="str">
        <f>IF(ISBLANK(A2576),"",VLOOKUP(A2576,'Tabla de equipos'!$B$3:$D$107,3,FALSE))</f>
        <v/>
      </c>
      <c r="G2576" s="135" t="str">
        <f t="shared" si="41"/>
        <v/>
      </c>
    </row>
    <row r="2577" spans="5:7" x14ac:dyDescent="0.2">
      <c r="E2577" s="93" t="str">
        <f>IF(ISBLANK(A2577),"",VLOOKUP(A2577,'Tabla de equipos'!$B$3:$D$107,3,FALSE))</f>
        <v/>
      </c>
      <c r="G2577" s="135" t="str">
        <f t="shared" si="41"/>
        <v/>
      </c>
    </row>
    <row r="2578" spans="5:7" x14ac:dyDescent="0.2">
      <c r="E2578" s="93" t="str">
        <f>IF(ISBLANK(A2578),"",VLOOKUP(A2578,'Tabla de equipos'!$B$3:$D$107,3,FALSE))</f>
        <v/>
      </c>
      <c r="G2578" s="135" t="str">
        <f t="shared" si="41"/>
        <v/>
      </c>
    </row>
    <row r="2579" spans="5:7" x14ac:dyDescent="0.2">
      <c r="E2579" s="93" t="str">
        <f>IF(ISBLANK(A2579),"",VLOOKUP(A2579,'Tabla de equipos'!$B$3:$D$107,3,FALSE))</f>
        <v/>
      </c>
      <c r="G2579" s="135" t="str">
        <f t="shared" si="41"/>
        <v/>
      </c>
    </row>
    <row r="2580" spans="5:7" x14ac:dyDescent="0.2">
      <c r="E2580" s="93" t="str">
        <f>IF(ISBLANK(A2580),"",VLOOKUP(A2580,'Tabla de equipos'!$B$3:$D$107,3,FALSE))</f>
        <v/>
      </c>
      <c r="G2580" s="135" t="str">
        <f t="shared" si="41"/>
        <v/>
      </c>
    </row>
    <row r="2581" spans="5:7" x14ac:dyDescent="0.2">
      <c r="E2581" s="93" t="str">
        <f>IF(ISBLANK(A2581),"",VLOOKUP(A2581,'Tabla de equipos'!$B$3:$D$107,3,FALSE))</f>
        <v/>
      </c>
      <c r="G2581" s="135" t="str">
        <f t="shared" si="41"/>
        <v/>
      </c>
    </row>
    <row r="2582" spans="5:7" x14ac:dyDescent="0.2">
      <c r="E2582" s="93" t="str">
        <f>IF(ISBLANK(A2582),"",VLOOKUP(A2582,'Tabla de equipos'!$B$3:$D$107,3,FALSE))</f>
        <v/>
      </c>
      <c r="G2582" s="135" t="str">
        <f t="shared" si="41"/>
        <v/>
      </c>
    </row>
    <row r="2583" spans="5:7" x14ac:dyDescent="0.2">
      <c r="E2583" s="93" t="str">
        <f>IF(ISBLANK(A2583),"",VLOOKUP(A2583,'Tabla de equipos'!$B$3:$D$107,3,FALSE))</f>
        <v/>
      </c>
      <c r="G2583" s="135" t="str">
        <f t="shared" si="41"/>
        <v/>
      </c>
    </row>
    <row r="2584" spans="5:7" x14ac:dyDescent="0.2">
      <c r="E2584" s="93" t="str">
        <f>IF(ISBLANK(A2584),"",VLOOKUP(A2584,'Tabla de equipos'!$B$3:$D$107,3,FALSE))</f>
        <v/>
      </c>
      <c r="G2584" s="135" t="str">
        <f t="shared" si="41"/>
        <v/>
      </c>
    </row>
    <row r="2585" spans="5:7" x14ac:dyDescent="0.2">
      <c r="E2585" s="93" t="str">
        <f>IF(ISBLANK(A2585),"",VLOOKUP(A2585,'Tabla de equipos'!$B$3:$D$107,3,FALSE))</f>
        <v/>
      </c>
      <c r="G2585" s="135" t="str">
        <f t="shared" si="41"/>
        <v/>
      </c>
    </row>
    <row r="2586" spans="5:7" x14ac:dyDescent="0.2">
      <c r="E2586" s="93" t="str">
        <f>IF(ISBLANK(A2586),"",VLOOKUP(A2586,'Tabla de equipos'!$B$3:$D$107,3,FALSE))</f>
        <v/>
      </c>
      <c r="G2586" s="135" t="str">
        <f t="shared" si="41"/>
        <v/>
      </c>
    </row>
    <row r="2587" spans="5:7" x14ac:dyDescent="0.2">
      <c r="E2587" s="93" t="str">
        <f>IF(ISBLANK(A2587),"",VLOOKUP(A2587,'Tabla de equipos'!$B$3:$D$107,3,FALSE))</f>
        <v/>
      </c>
      <c r="G2587" s="135" t="str">
        <f t="shared" si="41"/>
        <v/>
      </c>
    </row>
    <row r="2588" spans="5:7" x14ac:dyDescent="0.2">
      <c r="E2588" s="93" t="str">
        <f>IF(ISBLANK(A2588),"",VLOOKUP(A2588,'Tabla de equipos'!$B$3:$D$107,3,FALSE))</f>
        <v/>
      </c>
      <c r="G2588" s="135" t="str">
        <f t="shared" si="41"/>
        <v/>
      </c>
    </row>
    <row r="2589" spans="5:7" x14ac:dyDescent="0.2">
      <c r="E2589" s="93" t="str">
        <f>IF(ISBLANK(A2589),"",VLOOKUP(A2589,'Tabla de equipos'!$B$3:$D$107,3,FALSE))</f>
        <v/>
      </c>
      <c r="G2589" s="135" t="str">
        <f t="shared" si="41"/>
        <v/>
      </c>
    </row>
    <row r="2590" spans="5:7" x14ac:dyDescent="0.2">
      <c r="E2590" s="93" t="str">
        <f>IF(ISBLANK(A2590),"",VLOOKUP(A2590,'Tabla de equipos'!$B$3:$D$107,3,FALSE))</f>
        <v/>
      </c>
      <c r="G2590" s="135" t="str">
        <f t="shared" si="41"/>
        <v/>
      </c>
    </row>
    <row r="2591" spans="5:7" x14ac:dyDescent="0.2">
      <c r="E2591" s="93" t="str">
        <f>IF(ISBLANK(A2591),"",VLOOKUP(A2591,'Tabla de equipos'!$B$3:$D$107,3,FALSE))</f>
        <v/>
      </c>
      <c r="G2591" s="135" t="str">
        <f t="shared" si="41"/>
        <v/>
      </c>
    </row>
    <row r="2592" spans="5:7" x14ac:dyDescent="0.2">
      <c r="E2592" s="93" t="str">
        <f>IF(ISBLANK(A2592),"",VLOOKUP(A2592,'Tabla de equipos'!$B$3:$D$107,3,FALSE))</f>
        <v/>
      </c>
      <c r="G2592" s="135" t="str">
        <f t="shared" si="41"/>
        <v/>
      </c>
    </row>
    <row r="2593" spans="5:7" x14ac:dyDescent="0.2">
      <c r="E2593" s="93" t="str">
        <f>IF(ISBLANK(A2593),"",VLOOKUP(A2593,'Tabla de equipos'!$B$3:$D$107,3,FALSE))</f>
        <v/>
      </c>
      <c r="G2593" s="135" t="str">
        <f t="shared" si="41"/>
        <v/>
      </c>
    </row>
    <row r="2594" spans="5:7" x14ac:dyDescent="0.2">
      <c r="E2594" s="93" t="str">
        <f>IF(ISBLANK(A2594),"",VLOOKUP(A2594,'Tabla de equipos'!$B$3:$D$107,3,FALSE))</f>
        <v/>
      </c>
      <c r="G2594" s="135" t="str">
        <f t="shared" si="41"/>
        <v/>
      </c>
    </row>
    <row r="2595" spans="5:7" x14ac:dyDescent="0.2">
      <c r="E2595" s="93" t="str">
        <f>IF(ISBLANK(A2595),"",VLOOKUP(A2595,'Tabla de equipos'!$B$3:$D$107,3,FALSE))</f>
        <v/>
      </c>
      <c r="G2595" s="135" t="str">
        <f t="shared" si="41"/>
        <v/>
      </c>
    </row>
    <row r="2596" spans="5:7" x14ac:dyDescent="0.2">
      <c r="E2596" s="93" t="str">
        <f>IF(ISBLANK(A2596),"",VLOOKUP(A2596,'Tabla de equipos'!$B$3:$D$107,3,FALSE))</f>
        <v/>
      </c>
      <c r="G2596" s="135" t="str">
        <f t="shared" si="41"/>
        <v/>
      </c>
    </row>
    <row r="2597" spans="5:7" x14ac:dyDescent="0.2">
      <c r="E2597" s="93" t="str">
        <f>IF(ISBLANK(A2597),"",VLOOKUP(A2597,'Tabla de equipos'!$B$3:$D$107,3,FALSE))</f>
        <v/>
      </c>
      <c r="G2597" s="135" t="str">
        <f t="shared" ref="G2597:G2660" si="42">IF(AND(F2597="",A2597=""),"",IF(AND(A2597&lt;&gt;"",F2597=""),"Falta incluir unidades",IF(AND(A2597&lt;&gt;"",F2597&gt;0),"","Falta elegir equipo/soporte")))</f>
        <v/>
      </c>
    </row>
    <row r="2598" spans="5:7" x14ac:dyDescent="0.2">
      <c r="E2598" s="93" t="str">
        <f>IF(ISBLANK(A2598),"",VLOOKUP(A2598,'Tabla de equipos'!$B$3:$D$107,3,FALSE))</f>
        <v/>
      </c>
      <c r="G2598" s="135" t="str">
        <f t="shared" si="42"/>
        <v/>
      </c>
    </row>
    <row r="2599" spans="5:7" x14ac:dyDescent="0.2">
      <c r="E2599" s="93" t="str">
        <f>IF(ISBLANK(A2599),"",VLOOKUP(A2599,'Tabla de equipos'!$B$3:$D$107,3,FALSE))</f>
        <v/>
      </c>
      <c r="G2599" s="135" t="str">
        <f t="shared" si="42"/>
        <v/>
      </c>
    </row>
    <row r="2600" spans="5:7" x14ac:dyDescent="0.2">
      <c r="E2600" s="93" t="str">
        <f>IF(ISBLANK(A2600),"",VLOOKUP(A2600,'Tabla de equipos'!$B$3:$D$107,3,FALSE))</f>
        <v/>
      </c>
      <c r="G2600" s="135" t="str">
        <f t="shared" si="42"/>
        <v/>
      </c>
    </row>
    <row r="2601" spans="5:7" x14ac:dyDescent="0.2">
      <c r="E2601" s="93" t="str">
        <f>IF(ISBLANK(A2601),"",VLOOKUP(A2601,'Tabla de equipos'!$B$3:$D$107,3,FALSE))</f>
        <v/>
      </c>
      <c r="G2601" s="135" t="str">
        <f t="shared" si="42"/>
        <v/>
      </c>
    </row>
    <row r="2602" spans="5:7" x14ac:dyDescent="0.2">
      <c r="E2602" s="93" t="str">
        <f>IF(ISBLANK(A2602),"",VLOOKUP(A2602,'Tabla de equipos'!$B$3:$D$107,3,FALSE))</f>
        <v/>
      </c>
      <c r="G2602" s="135" t="str">
        <f t="shared" si="42"/>
        <v/>
      </c>
    </row>
    <row r="2603" spans="5:7" x14ac:dyDescent="0.2">
      <c r="E2603" s="93" t="str">
        <f>IF(ISBLANK(A2603),"",VLOOKUP(A2603,'Tabla de equipos'!$B$3:$D$107,3,FALSE))</f>
        <v/>
      </c>
      <c r="G2603" s="135" t="str">
        <f t="shared" si="42"/>
        <v/>
      </c>
    </row>
    <row r="2604" spans="5:7" x14ac:dyDescent="0.2">
      <c r="E2604" s="93" t="str">
        <f>IF(ISBLANK(A2604),"",VLOOKUP(A2604,'Tabla de equipos'!$B$3:$D$107,3,FALSE))</f>
        <v/>
      </c>
      <c r="G2604" s="135" t="str">
        <f t="shared" si="42"/>
        <v/>
      </c>
    </row>
    <row r="2605" spans="5:7" x14ac:dyDescent="0.2">
      <c r="E2605" s="93" t="str">
        <f>IF(ISBLANK(A2605),"",VLOOKUP(A2605,'Tabla de equipos'!$B$3:$D$107,3,FALSE))</f>
        <v/>
      </c>
      <c r="G2605" s="135" t="str">
        <f t="shared" si="42"/>
        <v/>
      </c>
    </row>
    <row r="2606" spans="5:7" x14ac:dyDescent="0.2">
      <c r="E2606" s="93" t="str">
        <f>IF(ISBLANK(A2606),"",VLOOKUP(A2606,'Tabla de equipos'!$B$3:$D$107,3,FALSE))</f>
        <v/>
      </c>
      <c r="G2606" s="135" t="str">
        <f t="shared" si="42"/>
        <v/>
      </c>
    </row>
    <row r="2607" spans="5:7" x14ac:dyDescent="0.2">
      <c r="E2607" s="93" t="str">
        <f>IF(ISBLANK(A2607),"",VLOOKUP(A2607,'Tabla de equipos'!$B$3:$D$107,3,FALSE))</f>
        <v/>
      </c>
      <c r="G2607" s="135" t="str">
        <f t="shared" si="42"/>
        <v/>
      </c>
    </row>
    <row r="2608" spans="5:7" x14ac:dyDescent="0.2">
      <c r="E2608" s="93" t="str">
        <f>IF(ISBLANK(A2608),"",VLOOKUP(A2608,'Tabla de equipos'!$B$3:$D$107,3,FALSE))</f>
        <v/>
      </c>
      <c r="G2608" s="135" t="str">
        <f t="shared" si="42"/>
        <v/>
      </c>
    </row>
    <row r="2609" spans="5:7" x14ac:dyDescent="0.2">
      <c r="E2609" s="93" t="str">
        <f>IF(ISBLANK(A2609),"",VLOOKUP(A2609,'Tabla de equipos'!$B$3:$D$107,3,FALSE))</f>
        <v/>
      </c>
      <c r="G2609" s="135" t="str">
        <f t="shared" si="42"/>
        <v/>
      </c>
    </row>
    <row r="2610" spans="5:7" x14ac:dyDescent="0.2">
      <c r="E2610" s="93" t="str">
        <f>IF(ISBLANK(A2610),"",VLOOKUP(A2610,'Tabla de equipos'!$B$3:$D$107,3,FALSE))</f>
        <v/>
      </c>
      <c r="G2610" s="135" t="str">
        <f t="shared" si="42"/>
        <v/>
      </c>
    </row>
    <row r="2611" spans="5:7" x14ac:dyDescent="0.2">
      <c r="E2611" s="93" t="str">
        <f>IF(ISBLANK(A2611),"",VLOOKUP(A2611,'Tabla de equipos'!$B$3:$D$107,3,FALSE))</f>
        <v/>
      </c>
      <c r="G2611" s="135" t="str">
        <f t="shared" si="42"/>
        <v/>
      </c>
    </row>
    <row r="2612" spans="5:7" x14ac:dyDescent="0.2">
      <c r="E2612" s="93" t="str">
        <f>IF(ISBLANK(A2612),"",VLOOKUP(A2612,'Tabla de equipos'!$B$3:$D$107,3,FALSE))</f>
        <v/>
      </c>
      <c r="G2612" s="135" t="str">
        <f t="shared" si="42"/>
        <v/>
      </c>
    </row>
    <row r="2613" spans="5:7" x14ac:dyDescent="0.2">
      <c r="E2613" s="93" t="str">
        <f>IF(ISBLANK(A2613),"",VLOOKUP(A2613,'Tabla de equipos'!$B$3:$D$107,3,FALSE))</f>
        <v/>
      </c>
      <c r="G2613" s="135" t="str">
        <f t="shared" si="42"/>
        <v/>
      </c>
    </row>
    <row r="2614" spans="5:7" x14ac:dyDescent="0.2">
      <c r="E2614" s="93" t="str">
        <f>IF(ISBLANK(A2614),"",VLOOKUP(A2614,'Tabla de equipos'!$B$3:$D$107,3,FALSE))</f>
        <v/>
      </c>
      <c r="G2614" s="135" t="str">
        <f t="shared" si="42"/>
        <v/>
      </c>
    </row>
    <row r="2615" spans="5:7" x14ac:dyDescent="0.2">
      <c r="E2615" s="93" t="str">
        <f>IF(ISBLANK(A2615),"",VLOOKUP(A2615,'Tabla de equipos'!$B$3:$D$107,3,FALSE))</f>
        <v/>
      </c>
      <c r="G2615" s="135" t="str">
        <f t="shared" si="42"/>
        <v/>
      </c>
    </row>
    <row r="2616" spans="5:7" x14ac:dyDescent="0.2">
      <c r="E2616" s="93" t="str">
        <f>IF(ISBLANK(A2616),"",VLOOKUP(A2616,'Tabla de equipos'!$B$3:$D$107,3,FALSE))</f>
        <v/>
      </c>
      <c r="G2616" s="135" t="str">
        <f t="shared" si="42"/>
        <v/>
      </c>
    </row>
    <row r="2617" spans="5:7" x14ac:dyDescent="0.2">
      <c r="E2617" s="93" t="str">
        <f>IF(ISBLANK(A2617),"",VLOOKUP(A2617,'Tabla de equipos'!$B$3:$D$107,3,FALSE))</f>
        <v/>
      </c>
      <c r="G2617" s="135" t="str">
        <f t="shared" si="42"/>
        <v/>
      </c>
    </row>
    <row r="2618" spans="5:7" x14ac:dyDescent="0.2">
      <c r="E2618" s="93" t="str">
        <f>IF(ISBLANK(A2618),"",VLOOKUP(A2618,'Tabla de equipos'!$B$3:$D$107,3,FALSE))</f>
        <v/>
      </c>
      <c r="G2618" s="135" t="str">
        <f t="shared" si="42"/>
        <v/>
      </c>
    </row>
    <row r="2619" spans="5:7" x14ac:dyDescent="0.2">
      <c r="E2619" s="93" t="str">
        <f>IF(ISBLANK(A2619),"",VLOOKUP(A2619,'Tabla de equipos'!$B$3:$D$107,3,FALSE))</f>
        <v/>
      </c>
      <c r="G2619" s="135" t="str">
        <f t="shared" si="42"/>
        <v/>
      </c>
    </row>
    <row r="2620" spans="5:7" x14ac:dyDescent="0.2">
      <c r="E2620" s="93" t="str">
        <f>IF(ISBLANK(A2620),"",VLOOKUP(A2620,'Tabla de equipos'!$B$3:$D$107,3,FALSE))</f>
        <v/>
      </c>
      <c r="G2620" s="135" t="str">
        <f t="shared" si="42"/>
        <v/>
      </c>
    </row>
    <row r="2621" spans="5:7" x14ac:dyDescent="0.2">
      <c r="E2621" s="93" t="str">
        <f>IF(ISBLANK(A2621),"",VLOOKUP(A2621,'Tabla de equipos'!$B$3:$D$107,3,FALSE))</f>
        <v/>
      </c>
      <c r="G2621" s="135" t="str">
        <f t="shared" si="42"/>
        <v/>
      </c>
    </row>
    <row r="2622" spans="5:7" x14ac:dyDescent="0.2">
      <c r="E2622" s="93" t="str">
        <f>IF(ISBLANK(A2622),"",VLOOKUP(A2622,'Tabla de equipos'!$B$3:$D$107,3,FALSE))</f>
        <v/>
      </c>
      <c r="G2622" s="135" t="str">
        <f t="shared" si="42"/>
        <v/>
      </c>
    </row>
    <row r="2623" spans="5:7" x14ac:dyDescent="0.2">
      <c r="E2623" s="93" t="str">
        <f>IF(ISBLANK(A2623),"",VLOOKUP(A2623,'Tabla de equipos'!$B$3:$D$107,3,FALSE))</f>
        <v/>
      </c>
      <c r="G2623" s="135" t="str">
        <f t="shared" si="42"/>
        <v/>
      </c>
    </row>
    <row r="2624" spans="5:7" x14ac:dyDescent="0.2">
      <c r="E2624" s="93" t="str">
        <f>IF(ISBLANK(A2624),"",VLOOKUP(A2624,'Tabla de equipos'!$B$3:$D$107,3,FALSE))</f>
        <v/>
      </c>
      <c r="G2624" s="135" t="str">
        <f t="shared" si="42"/>
        <v/>
      </c>
    </row>
    <row r="2625" spans="5:7" x14ac:dyDescent="0.2">
      <c r="E2625" s="93" t="str">
        <f>IF(ISBLANK(A2625),"",VLOOKUP(A2625,'Tabla de equipos'!$B$3:$D$107,3,FALSE))</f>
        <v/>
      </c>
      <c r="G2625" s="135" t="str">
        <f t="shared" si="42"/>
        <v/>
      </c>
    </row>
    <row r="2626" spans="5:7" x14ac:dyDescent="0.2">
      <c r="E2626" s="93" t="str">
        <f>IF(ISBLANK(A2626),"",VLOOKUP(A2626,'Tabla de equipos'!$B$3:$D$107,3,FALSE))</f>
        <v/>
      </c>
      <c r="G2626" s="135" t="str">
        <f t="shared" si="42"/>
        <v/>
      </c>
    </row>
    <row r="2627" spans="5:7" x14ac:dyDescent="0.2">
      <c r="E2627" s="93" t="str">
        <f>IF(ISBLANK(A2627),"",VLOOKUP(A2627,'Tabla de equipos'!$B$3:$D$107,3,FALSE))</f>
        <v/>
      </c>
      <c r="G2627" s="135" t="str">
        <f t="shared" si="42"/>
        <v/>
      </c>
    </row>
    <row r="2628" spans="5:7" x14ac:dyDescent="0.2">
      <c r="E2628" s="93" t="str">
        <f>IF(ISBLANK(A2628),"",VLOOKUP(A2628,'Tabla de equipos'!$B$3:$D$107,3,FALSE))</f>
        <v/>
      </c>
      <c r="G2628" s="135" t="str">
        <f t="shared" si="42"/>
        <v/>
      </c>
    </row>
    <row r="2629" spans="5:7" x14ac:dyDescent="0.2">
      <c r="E2629" s="93" t="str">
        <f>IF(ISBLANK(A2629),"",VLOOKUP(A2629,'Tabla de equipos'!$B$3:$D$107,3,FALSE))</f>
        <v/>
      </c>
      <c r="G2629" s="135" t="str">
        <f t="shared" si="42"/>
        <v/>
      </c>
    </row>
    <row r="2630" spans="5:7" x14ac:dyDescent="0.2">
      <c r="E2630" s="93" t="str">
        <f>IF(ISBLANK(A2630),"",VLOOKUP(A2630,'Tabla de equipos'!$B$3:$D$107,3,FALSE))</f>
        <v/>
      </c>
      <c r="G2630" s="135" t="str">
        <f t="shared" si="42"/>
        <v/>
      </c>
    </row>
    <row r="2631" spans="5:7" x14ac:dyDescent="0.2">
      <c r="E2631" s="93" t="str">
        <f>IF(ISBLANK(A2631),"",VLOOKUP(A2631,'Tabla de equipos'!$B$3:$D$107,3,FALSE))</f>
        <v/>
      </c>
      <c r="G2631" s="135" t="str">
        <f t="shared" si="42"/>
        <v/>
      </c>
    </row>
    <row r="2632" spans="5:7" x14ac:dyDescent="0.2">
      <c r="E2632" s="93" t="str">
        <f>IF(ISBLANK(A2632),"",VLOOKUP(A2632,'Tabla de equipos'!$B$3:$D$107,3,FALSE))</f>
        <v/>
      </c>
      <c r="G2632" s="135" t="str">
        <f t="shared" si="42"/>
        <v/>
      </c>
    </row>
    <row r="2633" spans="5:7" x14ac:dyDescent="0.2">
      <c r="E2633" s="93" t="str">
        <f>IF(ISBLANK(A2633),"",VLOOKUP(A2633,'Tabla de equipos'!$B$3:$D$107,3,FALSE))</f>
        <v/>
      </c>
      <c r="G2633" s="135" t="str">
        <f t="shared" si="42"/>
        <v/>
      </c>
    </row>
    <row r="2634" spans="5:7" x14ac:dyDescent="0.2">
      <c r="E2634" s="93" t="str">
        <f>IF(ISBLANK(A2634),"",VLOOKUP(A2634,'Tabla de equipos'!$B$3:$D$107,3,FALSE))</f>
        <v/>
      </c>
      <c r="G2634" s="135" t="str">
        <f t="shared" si="42"/>
        <v/>
      </c>
    </row>
    <row r="2635" spans="5:7" x14ac:dyDescent="0.2">
      <c r="E2635" s="93" t="str">
        <f>IF(ISBLANK(A2635),"",VLOOKUP(A2635,'Tabla de equipos'!$B$3:$D$107,3,FALSE))</f>
        <v/>
      </c>
      <c r="G2635" s="135" t="str">
        <f t="shared" si="42"/>
        <v/>
      </c>
    </row>
    <row r="2636" spans="5:7" x14ac:dyDescent="0.2">
      <c r="E2636" s="93" t="str">
        <f>IF(ISBLANK(A2636),"",VLOOKUP(A2636,'Tabla de equipos'!$B$3:$D$107,3,FALSE))</f>
        <v/>
      </c>
      <c r="G2636" s="135" t="str">
        <f t="shared" si="42"/>
        <v/>
      </c>
    </row>
    <row r="2637" spans="5:7" x14ac:dyDescent="0.2">
      <c r="E2637" s="93" t="str">
        <f>IF(ISBLANK(A2637),"",VLOOKUP(A2637,'Tabla de equipos'!$B$3:$D$107,3,FALSE))</f>
        <v/>
      </c>
      <c r="G2637" s="135" t="str">
        <f t="shared" si="42"/>
        <v/>
      </c>
    </row>
    <row r="2638" spans="5:7" x14ac:dyDescent="0.2">
      <c r="E2638" s="93" t="str">
        <f>IF(ISBLANK(A2638),"",VLOOKUP(A2638,'Tabla de equipos'!$B$3:$D$107,3,FALSE))</f>
        <v/>
      </c>
      <c r="G2638" s="135" t="str">
        <f t="shared" si="42"/>
        <v/>
      </c>
    </row>
    <row r="2639" spans="5:7" x14ac:dyDescent="0.2">
      <c r="E2639" s="93" t="str">
        <f>IF(ISBLANK(A2639),"",VLOOKUP(A2639,'Tabla de equipos'!$B$3:$D$107,3,FALSE))</f>
        <v/>
      </c>
      <c r="G2639" s="135" t="str">
        <f t="shared" si="42"/>
        <v/>
      </c>
    </row>
    <row r="2640" spans="5:7" x14ac:dyDescent="0.2">
      <c r="E2640" s="93" t="str">
        <f>IF(ISBLANK(A2640),"",VLOOKUP(A2640,'Tabla de equipos'!$B$3:$D$107,3,FALSE))</f>
        <v/>
      </c>
      <c r="G2640" s="135" t="str">
        <f t="shared" si="42"/>
        <v/>
      </c>
    </row>
    <row r="2641" spans="5:7" x14ac:dyDescent="0.2">
      <c r="E2641" s="93" t="str">
        <f>IF(ISBLANK(A2641),"",VLOOKUP(A2641,'Tabla de equipos'!$B$3:$D$107,3,FALSE))</f>
        <v/>
      </c>
      <c r="G2641" s="135" t="str">
        <f t="shared" si="42"/>
        <v/>
      </c>
    </row>
    <row r="2642" spans="5:7" x14ac:dyDescent="0.2">
      <c r="E2642" s="93" t="str">
        <f>IF(ISBLANK(A2642),"",VLOOKUP(A2642,'Tabla de equipos'!$B$3:$D$107,3,FALSE))</f>
        <v/>
      </c>
      <c r="G2642" s="135" t="str">
        <f t="shared" si="42"/>
        <v/>
      </c>
    </row>
    <row r="2643" spans="5:7" x14ac:dyDescent="0.2">
      <c r="E2643" s="93" t="str">
        <f>IF(ISBLANK(A2643),"",VLOOKUP(A2643,'Tabla de equipos'!$B$3:$D$107,3,FALSE))</f>
        <v/>
      </c>
      <c r="G2643" s="135" t="str">
        <f t="shared" si="42"/>
        <v/>
      </c>
    </row>
    <row r="2644" spans="5:7" x14ac:dyDescent="0.2">
      <c r="E2644" s="93" t="str">
        <f>IF(ISBLANK(A2644),"",VLOOKUP(A2644,'Tabla de equipos'!$B$3:$D$107,3,FALSE))</f>
        <v/>
      </c>
      <c r="G2644" s="135" t="str">
        <f t="shared" si="42"/>
        <v/>
      </c>
    </row>
    <row r="2645" spans="5:7" x14ac:dyDescent="0.2">
      <c r="E2645" s="93" t="str">
        <f>IF(ISBLANK(A2645),"",VLOOKUP(A2645,'Tabla de equipos'!$B$3:$D$107,3,FALSE))</f>
        <v/>
      </c>
      <c r="G2645" s="135" t="str">
        <f t="shared" si="42"/>
        <v/>
      </c>
    </row>
    <row r="2646" spans="5:7" x14ac:dyDescent="0.2">
      <c r="E2646" s="93" t="str">
        <f>IF(ISBLANK(A2646),"",VLOOKUP(A2646,'Tabla de equipos'!$B$3:$D$107,3,FALSE))</f>
        <v/>
      </c>
      <c r="G2646" s="135" t="str">
        <f t="shared" si="42"/>
        <v/>
      </c>
    </row>
    <row r="2647" spans="5:7" x14ac:dyDescent="0.2">
      <c r="E2647" s="93" t="str">
        <f>IF(ISBLANK(A2647),"",VLOOKUP(A2647,'Tabla de equipos'!$B$3:$D$107,3,FALSE))</f>
        <v/>
      </c>
      <c r="G2647" s="135" t="str">
        <f t="shared" si="42"/>
        <v/>
      </c>
    </row>
    <row r="2648" spans="5:7" x14ac:dyDescent="0.2">
      <c r="E2648" s="93" t="str">
        <f>IF(ISBLANK(A2648),"",VLOOKUP(A2648,'Tabla de equipos'!$B$3:$D$107,3,FALSE))</f>
        <v/>
      </c>
      <c r="G2648" s="135" t="str">
        <f t="shared" si="42"/>
        <v/>
      </c>
    </row>
    <row r="2649" spans="5:7" x14ac:dyDescent="0.2">
      <c r="E2649" s="93" t="str">
        <f>IF(ISBLANK(A2649),"",VLOOKUP(A2649,'Tabla de equipos'!$B$3:$D$107,3,FALSE))</f>
        <v/>
      </c>
      <c r="G2649" s="135" t="str">
        <f t="shared" si="42"/>
        <v/>
      </c>
    </row>
    <row r="2650" spans="5:7" x14ac:dyDescent="0.2">
      <c r="E2650" s="93" t="str">
        <f>IF(ISBLANK(A2650),"",VLOOKUP(A2650,'Tabla de equipos'!$B$3:$D$107,3,FALSE))</f>
        <v/>
      </c>
      <c r="G2650" s="135" t="str">
        <f t="shared" si="42"/>
        <v/>
      </c>
    </row>
    <row r="2651" spans="5:7" x14ac:dyDescent="0.2">
      <c r="E2651" s="93" t="str">
        <f>IF(ISBLANK(A2651),"",VLOOKUP(A2651,'Tabla de equipos'!$B$3:$D$107,3,FALSE))</f>
        <v/>
      </c>
      <c r="G2651" s="135" t="str">
        <f t="shared" si="42"/>
        <v/>
      </c>
    </row>
    <row r="2652" spans="5:7" x14ac:dyDescent="0.2">
      <c r="E2652" s="93" t="str">
        <f>IF(ISBLANK(A2652),"",VLOOKUP(A2652,'Tabla de equipos'!$B$3:$D$107,3,FALSE))</f>
        <v/>
      </c>
      <c r="G2652" s="135" t="str">
        <f t="shared" si="42"/>
        <v/>
      </c>
    </row>
    <row r="2653" spans="5:7" x14ac:dyDescent="0.2">
      <c r="E2653" s="93" t="str">
        <f>IF(ISBLANK(A2653),"",VLOOKUP(A2653,'Tabla de equipos'!$B$3:$D$107,3,FALSE))</f>
        <v/>
      </c>
      <c r="G2653" s="135" t="str">
        <f t="shared" si="42"/>
        <v/>
      </c>
    </row>
    <row r="2654" spans="5:7" x14ac:dyDescent="0.2">
      <c r="E2654" s="93" t="str">
        <f>IF(ISBLANK(A2654),"",VLOOKUP(A2654,'Tabla de equipos'!$B$3:$D$107,3,FALSE))</f>
        <v/>
      </c>
      <c r="G2654" s="135" t="str">
        <f t="shared" si="42"/>
        <v/>
      </c>
    </row>
    <row r="2655" spans="5:7" x14ac:dyDescent="0.2">
      <c r="E2655" s="93" t="str">
        <f>IF(ISBLANK(A2655),"",VLOOKUP(A2655,'Tabla de equipos'!$B$3:$D$107,3,FALSE))</f>
        <v/>
      </c>
      <c r="G2655" s="135" t="str">
        <f t="shared" si="42"/>
        <v/>
      </c>
    </row>
    <row r="2656" spans="5:7" x14ac:dyDescent="0.2">
      <c r="E2656" s="93" t="str">
        <f>IF(ISBLANK(A2656),"",VLOOKUP(A2656,'Tabla de equipos'!$B$3:$D$107,3,FALSE))</f>
        <v/>
      </c>
      <c r="G2656" s="135" t="str">
        <f t="shared" si="42"/>
        <v/>
      </c>
    </row>
    <row r="2657" spans="5:7" x14ac:dyDescent="0.2">
      <c r="E2657" s="93" t="str">
        <f>IF(ISBLANK(A2657),"",VLOOKUP(A2657,'Tabla de equipos'!$B$3:$D$107,3,FALSE))</f>
        <v/>
      </c>
      <c r="G2657" s="135" t="str">
        <f t="shared" si="42"/>
        <v/>
      </c>
    </row>
    <row r="2658" spans="5:7" x14ac:dyDescent="0.2">
      <c r="E2658" s="93" t="str">
        <f>IF(ISBLANK(A2658),"",VLOOKUP(A2658,'Tabla de equipos'!$B$3:$D$107,3,FALSE))</f>
        <v/>
      </c>
      <c r="G2658" s="135" t="str">
        <f t="shared" si="42"/>
        <v/>
      </c>
    </row>
    <row r="2659" spans="5:7" x14ac:dyDescent="0.2">
      <c r="E2659" s="93" t="str">
        <f>IF(ISBLANK(A2659),"",VLOOKUP(A2659,'Tabla de equipos'!$B$3:$D$107,3,FALSE))</f>
        <v/>
      </c>
      <c r="G2659" s="135" t="str">
        <f t="shared" si="42"/>
        <v/>
      </c>
    </row>
    <row r="2660" spans="5:7" x14ac:dyDescent="0.2">
      <c r="E2660" s="93" t="str">
        <f>IF(ISBLANK(A2660),"",VLOOKUP(A2660,'Tabla de equipos'!$B$3:$D$107,3,FALSE))</f>
        <v/>
      </c>
      <c r="G2660" s="135" t="str">
        <f t="shared" si="42"/>
        <v/>
      </c>
    </row>
    <row r="2661" spans="5:7" x14ac:dyDescent="0.2">
      <c r="E2661" s="93" t="str">
        <f>IF(ISBLANK(A2661),"",VLOOKUP(A2661,'Tabla de equipos'!$B$3:$D$107,3,FALSE))</f>
        <v/>
      </c>
      <c r="G2661" s="135" t="str">
        <f t="shared" ref="G2661:G2724" si="43">IF(AND(F2661="",A2661=""),"",IF(AND(A2661&lt;&gt;"",F2661=""),"Falta incluir unidades",IF(AND(A2661&lt;&gt;"",F2661&gt;0),"","Falta elegir equipo/soporte")))</f>
        <v/>
      </c>
    </row>
    <row r="2662" spans="5:7" x14ac:dyDescent="0.2">
      <c r="E2662" s="93" t="str">
        <f>IF(ISBLANK(A2662),"",VLOOKUP(A2662,'Tabla de equipos'!$B$3:$D$107,3,FALSE))</f>
        <v/>
      </c>
      <c r="G2662" s="135" t="str">
        <f t="shared" si="43"/>
        <v/>
      </c>
    </row>
    <row r="2663" spans="5:7" x14ac:dyDescent="0.2">
      <c r="E2663" s="93" t="str">
        <f>IF(ISBLANK(A2663),"",VLOOKUP(A2663,'Tabla de equipos'!$B$3:$D$107,3,FALSE))</f>
        <v/>
      </c>
      <c r="G2663" s="135" t="str">
        <f t="shared" si="43"/>
        <v/>
      </c>
    </row>
    <row r="2664" spans="5:7" x14ac:dyDescent="0.2">
      <c r="E2664" s="93" t="str">
        <f>IF(ISBLANK(A2664),"",VLOOKUP(A2664,'Tabla de equipos'!$B$3:$D$107,3,FALSE))</f>
        <v/>
      </c>
      <c r="G2664" s="135" t="str">
        <f t="shared" si="43"/>
        <v/>
      </c>
    </row>
    <row r="2665" spans="5:7" x14ac:dyDescent="0.2">
      <c r="E2665" s="93" t="str">
        <f>IF(ISBLANK(A2665),"",VLOOKUP(A2665,'Tabla de equipos'!$B$3:$D$107,3,FALSE))</f>
        <v/>
      </c>
      <c r="G2665" s="135" t="str">
        <f t="shared" si="43"/>
        <v/>
      </c>
    </row>
    <row r="2666" spans="5:7" x14ac:dyDescent="0.2">
      <c r="E2666" s="93" t="str">
        <f>IF(ISBLANK(A2666),"",VLOOKUP(A2666,'Tabla de equipos'!$B$3:$D$107,3,FALSE))</f>
        <v/>
      </c>
      <c r="G2666" s="135" t="str">
        <f t="shared" si="43"/>
        <v/>
      </c>
    </row>
    <row r="2667" spans="5:7" x14ac:dyDescent="0.2">
      <c r="E2667" s="93" t="str">
        <f>IF(ISBLANK(A2667),"",VLOOKUP(A2667,'Tabla de equipos'!$B$3:$D$107,3,FALSE))</f>
        <v/>
      </c>
      <c r="G2667" s="135" t="str">
        <f t="shared" si="43"/>
        <v/>
      </c>
    </row>
    <row r="2668" spans="5:7" x14ac:dyDescent="0.2">
      <c r="E2668" s="93" t="str">
        <f>IF(ISBLANK(A2668),"",VLOOKUP(A2668,'Tabla de equipos'!$B$3:$D$107,3,FALSE))</f>
        <v/>
      </c>
      <c r="G2668" s="135" t="str">
        <f t="shared" si="43"/>
        <v/>
      </c>
    </row>
    <row r="2669" spans="5:7" x14ac:dyDescent="0.2">
      <c r="E2669" s="93" t="str">
        <f>IF(ISBLANK(A2669),"",VLOOKUP(A2669,'Tabla de equipos'!$B$3:$D$107,3,FALSE))</f>
        <v/>
      </c>
      <c r="G2669" s="135" t="str">
        <f t="shared" si="43"/>
        <v/>
      </c>
    </row>
    <row r="2670" spans="5:7" x14ac:dyDescent="0.2">
      <c r="E2670" s="93" t="str">
        <f>IF(ISBLANK(A2670),"",VLOOKUP(A2670,'Tabla de equipos'!$B$3:$D$107,3,FALSE))</f>
        <v/>
      </c>
      <c r="G2670" s="135" t="str">
        <f t="shared" si="43"/>
        <v/>
      </c>
    </row>
    <row r="2671" spans="5:7" x14ac:dyDescent="0.2">
      <c r="E2671" s="93" t="str">
        <f>IF(ISBLANK(A2671),"",VLOOKUP(A2671,'Tabla de equipos'!$B$3:$D$107,3,FALSE))</f>
        <v/>
      </c>
      <c r="G2671" s="135" t="str">
        <f t="shared" si="43"/>
        <v/>
      </c>
    </row>
    <row r="2672" spans="5:7" x14ac:dyDescent="0.2">
      <c r="E2672" s="93" t="str">
        <f>IF(ISBLANK(A2672),"",VLOOKUP(A2672,'Tabla de equipos'!$B$3:$D$107,3,FALSE))</f>
        <v/>
      </c>
      <c r="G2672" s="135" t="str">
        <f t="shared" si="43"/>
        <v/>
      </c>
    </row>
    <row r="2673" spans="5:7" x14ac:dyDescent="0.2">
      <c r="E2673" s="93" t="str">
        <f>IF(ISBLANK(A2673),"",VLOOKUP(A2673,'Tabla de equipos'!$B$3:$D$107,3,FALSE))</f>
        <v/>
      </c>
      <c r="G2673" s="135" t="str">
        <f t="shared" si="43"/>
        <v/>
      </c>
    </row>
    <row r="2674" spans="5:7" x14ac:dyDescent="0.2">
      <c r="E2674" s="93" t="str">
        <f>IF(ISBLANK(A2674),"",VLOOKUP(A2674,'Tabla de equipos'!$B$3:$D$107,3,FALSE))</f>
        <v/>
      </c>
      <c r="G2674" s="135" t="str">
        <f t="shared" si="43"/>
        <v/>
      </c>
    </row>
    <row r="2675" spans="5:7" x14ac:dyDescent="0.2">
      <c r="E2675" s="93" t="str">
        <f>IF(ISBLANK(A2675),"",VLOOKUP(A2675,'Tabla de equipos'!$B$3:$D$107,3,FALSE))</f>
        <v/>
      </c>
      <c r="G2675" s="135" t="str">
        <f t="shared" si="43"/>
        <v/>
      </c>
    </row>
    <row r="2676" spans="5:7" x14ac:dyDescent="0.2">
      <c r="E2676" s="93" t="str">
        <f>IF(ISBLANK(A2676),"",VLOOKUP(A2676,'Tabla de equipos'!$B$3:$D$107,3,FALSE))</f>
        <v/>
      </c>
      <c r="G2676" s="135" t="str">
        <f t="shared" si="43"/>
        <v/>
      </c>
    </row>
    <row r="2677" spans="5:7" x14ac:dyDescent="0.2">
      <c r="E2677" s="93" t="str">
        <f>IF(ISBLANK(A2677),"",VLOOKUP(A2677,'Tabla de equipos'!$B$3:$D$107,3,FALSE))</f>
        <v/>
      </c>
      <c r="G2677" s="135" t="str">
        <f t="shared" si="43"/>
        <v/>
      </c>
    </row>
    <row r="2678" spans="5:7" x14ac:dyDescent="0.2">
      <c r="E2678" s="93" t="str">
        <f>IF(ISBLANK(A2678),"",VLOOKUP(A2678,'Tabla de equipos'!$B$3:$D$107,3,FALSE))</f>
        <v/>
      </c>
      <c r="G2678" s="135" t="str">
        <f t="shared" si="43"/>
        <v/>
      </c>
    </row>
    <row r="2679" spans="5:7" x14ac:dyDescent="0.2">
      <c r="E2679" s="93" t="str">
        <f>IF(ISBLANK(A2679),"",VLOOKUP(A2679,'Tabla de equipos'!$B$3:$D$107,3,FALSE))</f>
        <v/>
      </c>
      <c r="G2679" s="135" t="str">
        <f t="shared" si="43"/>
        <v/>
      </c>
    </row>
    <row r="2680" spans="5:7" x14ac:dyDescent="0.2">
      <c r="E2680" s="93" t="str">
        <f>IF(ISBLANK(A2680),"",VLOOKUP(A2680,'Tabla de equipos'!$B$3:$D$107,3,FALSE))</f>
        <v/>
      </c>
      <c r="G2680" s="135" t="str">
        <f t="shared" si="43"/>
        <v/>
      </c>
    </row>
    <row r="2681" spans="5:7" x14ac:dyDescent="0.2">
      <c r="E2681" s="93" t="str">
        <f>IF(ISBLANK(A2681),"",VLOOKUP(A2681,'Tabla de equipos'!$B$3:$D$107,3,FALSE))</f>
        <v/>
      </c>
      <c r="G2681" s="135" t="str">
        <f t="shared" si="43"/>
        <v/>
      </c>
    </row>
    <row r="2682" spans="5:7" x14ac:dyDescent="0.2">
      <c r="E2682" s="93" t="str">
        <f>IF(ISBLANK(A2682),"",VLOOKUP(A2682,'Tabla de equipos'!$B$3:$D$107,3,FALSE))</f>
        <v/>
      </c>
      <c r="G2682" s="135" t="str">
        <f t="shared" si="43"/>
        <v/>
      </c>
    </row>
    <row r="2683" spans="5:7" x14ac:dyDescent="0.2">
      <c r="E2683" s="93" t="str">
        <f>IF(ISBLANK(A2683),"",VLOOKUP(A2683,'Tabla de equipos'!$B$3:$D$107,3,FALSE))</f>
        <v/>
      </c>
      <c r="G2683" s="135" t="str">
        <f t="shared" si="43"/>
        <v/>
      </c>
    </row>
    <row r="2684" spans="5:7" x14ac:dyDescent="0.2">
      <c r="E2684" s="93" t="str">
        <f>IF(ISBLANK(A2684),"",VLOOKUP(A2684,'Tabla de equipos'!$B$3:$D$107,3,FALSE))</f>
        <v/>
      </c>
      <c r="G2684" s="135" t="str">
        <f t="shared" si="43"/>
        <v/>
      </c>
    </row>
    <row r="2685" spans="5:7" x14ac:dyDescent="0.2">
      <c r="E2685" s="93" t="str">
        <f>IF(ISBLANK(A2685),"",VLOOKUP(A2685,'Tabla de equipos'!$B$3:$D$107,3,FALSE))</f>
        <v/>
      </c>
      <c r="G2685" s="135" t="str">
        <f t="shared" si="43"/>
        <v/>
      </c>
    </row>
    <row r="2686" spans="5:7" x14ac:dyDescent="0.2">
      <c r="E2686" s="93" t="str">
        <f>IF(ISBLANK(A2686),"",VLOOKUP(A2686,'Tabla de equipos'!$B$3:$D$107,3,FALSE))</f>
        <v/>
      </c>
      <c r="G2686" s="135" t="str">
        <f t="shared" si="43"/>
        <v/>
      </c>
    </row>
    <row r="2687" spans="5:7" x14ac:dyDescent="0.2">
      <c r="E2687" s="93" t="str">
        <f>IF(ISBLANK(A2687),"",VLOOKUP(A2687,'Tabla de equipos'!$B$3:$D$107,3,FALSE))</f>
        <v/>
      </c>
      <c r="G2687" s="135" t="str">
        <f t="shared" si="43"/>
        <v/>
      </c>
    </row>
    <row r="2688" spans="5:7" x14ac:dyDescent="0.2">
      <c r="E2688" s="93" t="str">
        <f>IF(ISBLANK(A2688),"",VLOOKUP(A2688,'Tabla de equipos'!$B$3:$D$107,3,FALSE))</f>
        <v/>
      </c>
      <c r="G2688" s="135" t="str">
        <f t="shared" si="43"/>
        <v/>
      </c>
    </row>
    <row r="2689" spans="5:7" x14ac:dyDescent="0.2">
      <c r="E2689" s="93" t="str">
        <f>IF(ISBLANK(A2689),"",VLOOKUP(A2689,'Tabla de equipos'!$B$3:$D$107,3,FALSE))</f>
        <v/>
      </c>
      <c r="G2689" s="135" t="str">
        <f t="shared" si="43"/>
        <v/>
      </c>
    </row>
    <row r="2690" spans="5:7" x14ac:dyDescent="0.2">
      <c r="E2690" s="93" t="str">
        <f>IF(ISBLANK(A2690),"",VLOOKUP(A2690,'Tabla de equipos'!$B$3:$D$107,3,FALSE))</f>
        <v/>
      </c>
      <c r="G2690" s="135" t="str">
        <f t="shared" si="43"/>
        <v/>
      </c>
    </row>
    <row r="2691" spans="5:7" x14ac:dyDescent="0.2">
      <c r="E2691" s="93" t="str">
        <f>IF(ISBLANK(A2691),"",VLOOKUP(A2691,'Tabla de equipos'!$B$3:$D$107,3,FALSE))</f>
        <v/>
      </c>
      <c r="G2691" s="135" t="str">
        <f t="shared" si="43"/>
        <v/>
      </c>
    </row>
    <row r="2692" spans="5:7" x14ac:dyDescent="0.2">
      <c r="E2692" s="93" t="str">
        <f>IF(ISBLANK(A2692),"",VLOOKUP(A2692,'Tabla de equipos'!$B$3:$D$107,3,FALSE))</f>
        <v/>
      </c>
      <c r="G2692" s="135" t="str">
        <f t="shared" si="43"/>
        <v/>
      </c>
    </row>
    <row r="2693" spans="5:7" x14ac:dyDescent="0.2">
      <c r="E2693" s="93" t="str">
        <f>IF(ISBLANK(A2693),"",VLOOKUP(A2693,'Tabla de equipos'!$B$3:$D$107,3,FALSE))</f>
        <v/>
      </c>
      <c r="G2693" s="135" t="str">
        <f t="shared" si="43"/>
        <v/>
      </c>
    </row>
    <row r="2694" spans="5:7" x14ac:dyDescent="0.2">
      <c r="E2694" s="93" t="str">
        <f>IF(ISBLANK(A2694),"",VLOOKUP(A2694,'Tabla de equipos'!$B$3:$D$107,3,FALSE))</f>
        <v/>
      </c>
      <c r="G2694" s="135" t="str">
        <f t="shared" si="43"/>
        <v/>
      </c>
    </row>
    <row r="2695" spans="5:7" x14ac:dyDescent="0.2">
      <c r="E2695" s="93" t="str">
        <f>IF(ISBLANK(A2695),"",VLOOKUP(A2695,'Tabla de equipos'!$B$3:$D$107,3,FALSE))</f>
        <v/>
      </c>
      <c r="G2695" s="135" t="str">
        <f t="shared" si="43"/>
        <v/>
      </c>
    </row>
    <row r="2696" spans="5:7" x14ac:dyDescent="0.2">
      <c r="E2696" s="93" t="str">
        <f>IF(ISBLANK(A2696),"",VLOOKUP(A2696,'Tabla de equipos'!$B$3:$D$107,3,FALSE))</f>
        <v/>
      </c>
      <c r="G2696" s="135" t="str">
        <f t="shared" si="43"/>
        <v/>
      </c>
    </row>
    <row r="2697" spans="5:7" x14ac:dyDescent="0.2">
      <c r="E2697" s="93" t="str">
        <f>IF(ISBLANK(A2697),"",VLOOKUP(A2697,'Tabla de equipos'!$B$3:$D$107,3,FALSE))</f>
        <v/>
      </c>
      <c r="G2697" s="135" t="str">
        <f t="shared" si="43"/>
        <v/>
      </c>
    </row>
    <row r="2698" spans="5:7" x14ac:dyDescent="0.2">
      <c r="E2698" s="93" t="str">
        <f>IF(ISBLANK(A2698),"",VLOOKUP(A2698,'Tabla de equipos'!$B$3:$D$107,3,FALSE))</f>
        <v/>
      </c>
      <c r="G2698" s="135" t="str">
        <f t="shared" si="43"/>
        <v/>
      </c>
    </row>
    <row r="2699" spans="5:7" x14ac:dyDescent="0.2">
      <c r="E2699" s="93" t="str">
        <f>IF(ISBLANK(A2699),"",VLOOKUP(A2699,'Tabla de equipos'!$B$3:$D$107,3,FALSE))</f>
        <v/>
      </c>
      <c r="G2699" s="135" t="str">
        <f t="shared" si="43"/>
        <v/>
      </c>
    </row>
    <row r="2700" spans="5:7" x14ac:dyDescent="0.2">
      <c r="E2700" s="93" t="str">
        <f>IF(ISBLANK(A2700),"",VLOOKUP(A2700,'Tabla de equipos'!$B$3:$D$107,3,FALSE))</f>
        <v/>
      </c>
      <c r="G2700" s="135" t="str">
        <f t="shared" si="43"/>
        <v/>
      </c>
    </row>
    <row r="2701" spans="5:7" x14ac:dyDescent="0.2">
      <c r="E2701" s="93" t="str">
        <f>IF(ISBLANK(A2701),"",VLOOKUP(A2701,'Tabla de equipos'!$B$3:$D$107,3,FALSE))</f>
        <v/>
      </c>
      <c r="G2701" s="135" t="str">
        <f t="shared" si="43"/>
        <v/>
      </c>
    </row>
    <row r="2702" spans="5:7" x14ac:dyDescent="0.2">
      <c r="E2702" s="93" t="str">
        <f>IF(ISBLANK(A2702),"",VLOOKUP(A2702,'Tabla de equipos'!$B$3:$D$107,3,FALSE))</f>
        <v/>
      </c>
      <c r="G2702" s="135" t="str">
        <f t="shared" si="43"/>
        <v/>
      </c>
    </row>
    <row r="2703" spans="5:7" x14ac:dyDescent="0.2">
      <c r="E2703" s="93" t="str">
        <f>IF(ISBLANK(A2703),"",VLOOKUP(A2703,'Tabla de equipos'!$B$3:$D$107,3,FALSE))</f>
        <v/>
      </c>
      <c r="G2703" s="135" t="str">
        <f t="shared" si="43"/>
        <v/>
      </c>
    </row>
    <row r="2704" spans="5:7" x14ac:dyDescent="0.2">
      <c r="E2704" s="93" t="str">
        <f>IF(ISBLANK(A2704),"",VLOOKUP(A2704,'Tabla de equipos'!$B$3:$D$107,3,FALSE))</f>
        <v/>
      </c>
      <c r="G2704" s="135" t="str">
        <f t="shared" si="43"/>
        <v/>
      </c>
    </row>
    <row r="2705" spans="5:7" x14ac:dyDescent="0.2">
      <c r="E2705" s="93" t="str">
        <f>IF(ISBLANK(A2705),"",VLOOKUP(A2705,'Tabla de equipos'!$B$3:$D$107,3,FALSE))</f>
        <v/>
      </c>
      <c r="G2705" s="135" t="str">
        <f t="shared" si="43"/>
        <v/>
      </c>
    </row>
    <row r="2706" spans="5:7" x14ac:dyDescent="0.2">
      <c r="E2706" s="93" t="str">
        <f>IF(ISBLANK(A2706),"",VLOOKUP(A2706,'Tabla de equipos'!$B$3:$D$107,3,FALSE))</f>
        <v/>
      </c>
      <c r="G2706" s="135" t="str">
        <f t="shared" si="43"/>
        <v/>
      </c>
    </row>
    <row r="2707" spans="5:7" x14ac:dyDescent="0.2">
      <c r="E2707" s="93" t="str">
        <f>IF(ISBLANK(A2707),"",VLOOKUP(A2707,'Tabla de equipos'!$B$3:$D$107,3,FALSE))</f>
        <v/>
      </c>
      <c r="G2707" s="135" t="str">
        <f t="shared" si="43"/>
        <v/>
      </c>
    </row>
    <row r="2708" spans="5:7" x14ac:dyDescent="0.2">
      <c r="E2708" s="93" t="str">
        <f>IF(ISBLANK(A2708),"",VLOOKUP(A2708,'Tabla de equipos'!$B$3:$D$107,3,FALSE))</f>
        <v/>
      </c>
      <c r="G2708" s="135" t="str">
        <f t="shared" si="43"/>
        <v/>
      </c>
    </row>
    <row r="2709" spans="5:7" x14ac:dyDescent="0.2">
      <c r="E2709" s="93" t="str">
        <f>IF(ISBLANK(A2709),"",VLOOKUP(A2709,'Tabla de equipos'!$B$3:$D$107,3,FALSE))</f>
        <v/>
      </c>
      <c r="G2709" s="135" t="str">
        <f t="shared" si="43"/>
        <v/>
      </c>
    </row>
    <row r="2710" spans="5:7" x14ac:dyDescent="0.2">
      <c r="E2710" s="93" t="str">
        <f>IF(ISBLANK(A2710),"",VLOOKUP(A2710,'Tabla de equipos'!$B$3:$D$107,3,FALSE))</f>
        <v/>
      </c>
      <c r="G2710" s="135" t="str">
        <f t="shared" si="43"/>
        <v/>
      </c>
    </row>
    <row r="2711" spans="5:7" x14ac:dyDescent="0.2">
      <c r="E2711" s="93" t="str">
        <f>IF(ISBLANK(A2711),"",VLOOKUP(A2711,'Tabla de equipos'!$B$3:$D$107,3,FALSE))</f>
        <v/>
      </c>
      <c r="G2711" s="135" t="str">
        <f t="shared" si="43"/>
        <v/>
      </c>
    </row>
    <row r="2712" spans="5:7" x14ac:dyDescent="0.2">
      <c r="E2712" s="93" t="str">
        <f>IF(ISBLANK(A2712),"",VLOOKUP(A2712,'Tabla de equipos'!$B$3:$D$107,3,FALSE))</f>
        <v/>
      </c>
      <c r="G2712" s="135" t="str">
        <f t="shared" si="43"/>
        <v/>
      </c>
    </row>
    <row r="2713" spans="5:7" x14ac:dyDescent="0.2">
      <c r="E2713" s="93" t="str">
        <f>IF(ISBLANK(A2713),"",VLOOKUP(A2713,'Tabla de equipos'!$B$3:$D$107,3,FALSE))</f>
        <v/>
      </c>
      <c r="G2713" s="135" t="str">
        <f t="shared" si="43"/>
        <v/>
      </c>
    </row>
    <row r="2714" spans="5:7" x14ac:dyDescent="0.2">
      <c r="E2714" s="93" t="str">
        <f>IF(ISBLANK(A2714),"",VLOOKUP(A2714,'Tabla de equipos'!$B$3:$D$107,3,FALSE))</f>
        <v/>
      </c>
      <c r="G2714" s="135" t="str">
        <f t="shared" si="43"/>
        <v/>
      </c>
    </row>
    <row r="2715" spans="5:7" x14ac:dyDescent="0.2">
      <c r="E2715" s="93" t="str">
        <f>IF(ISBLANK(A2715),"",VLOOKUP(A2715,'Tabla de equipos'!$B$3:$D$107,3,FALSE))</f>
        <v/>
      </c>
      <c r="G2715" s="135" t="str">
        <f t="shared" si="43"/>
        <v/>
      </c>
    </row>
    <row r="2716" spans="5:7" x14ac:dyDescent="0.2">
      <c r="E2716" s="93" t="str">
        <f>IF(ISBLANK(A2716),"",VLOOKUP(A2716,'Tabla de equipos'!$B$3:$D$107,3,FALSE))</f>
        <v/>
      </c>
      <c r="G2716" s="135" t="str">
        <f t="shared" si="43"/>
        <v/>
      </c>
    </row>
    <row r="2717" spans="5:7" x14ac:dyDescent="0.2">
      <c r="E2717" s="93" t="str">
        <f>IF(ISBLANK(A2717),"",VLOOKUP(A2717,'Tabla de equipos'!$B$3:$D$107,3,FALSE))</f>
        <v/>
      </c>
      <c r="G2717" s="135" t="str">
        <f t="shared" si="43"/>
        <v/>
      </c>
    </row>
    <row r="2718" spans="5:7" x14ac:dyDescent="0.2">
      <c r="E2718" s="93" t="str">
        <f>IF(ISBLANK(A2718),"",VLOOKUP(A2718,'Tabla de equipos'!$B$3:$D$107,3,FALSE))</f>
        <v/>
      </c>
      <c r="G2718" s="135" t="str">
        <f t="shared" si="43"/>
        <v/>
      </c>
    </row>
    <row r="2719" spans="5:7" x14ac:dyDescent="0.2">
      <c r="E2719" s="93" t="str">
        <f>IF(ISBLANK(A2719),"",VLOOKUP(A2719,'Tabla de equipos'!$B$3:$D$107,3,FALSE))</f>
        <v/>
      </c>
      <c r="G2719" s="135" t="str">
        <f t="shared" si="43"/>
        <v/>
      </c>
    </row>
    <row r="2720" spans="5:7" x14ac:dyDescent="0.2">
      <c r="E2720" s="93" t="str">
        <f>IF(ISBLANK(A2720),"",VLOOKUP(A2720,'Tabla de equipos'!$B$3:$D$107,3,FALSE))</f>
        <v/>
      </c>
      <c r="G2720" s="135" t="str">
        <f t="shared" si="43"/>
        <v/>
      </c>
    </row>
    <row r="2721" spans="5:7" x14ac:dyDescent="0.2">
      <c r="E2721" s="93" t="str">
        <f>IF(ISBLANK(A2721),"",VLOOKUP(A2721,'Tabla de equipos'!$B$3:$D$107,3,FALSE))</f>
        <v/>
      </c>
      <c r="G2721" s="135" t="str">
        <f t="shared" si="43"/>
        <v/>
      </c>
    </row>
    <row r="2722" spans="5:7" x14ac:dyDescent="0.2">
      <c r="E2722" s="93" t="str">
        <f>IF(ISBLANK(A2722),"",VLOOKUP(A2722,'Tabla de equipos'!$B$3:$D$107,3,FALSE))</f>
        <v/>
      </c>
      <c r="G2722" s="135" t="str">
        <f t="shared" si="43"/>
        <v/>
      </c>
    </row>
    <row r="2723" spans="5:7" x14ac:dyDescent="0.2">
      <c r="E2723" s="93" t="str">
        <f>IF(ISBLANK(A2723),"",VLOOKUP(A2723,'Tabla de equipos'!$B$3:$D$107,3,FALSE))</f>
        <v/>
      </c>
      <c r="G2723" s="135" t="str">
        <f t="shared" si="43"/>
        <v/>
      </c>
    </row>
    <row r="2724" spans="5:7" x14ac:dyDescent="0.2">
      <c r="E2724" s="93" t="str">
        <f>IF(ISBLANK(A2724),"",VLOOKUP(A2724,'Tabla de equipos'!$B$3:$D$107,3,FALSE))</f>
        <v/>
      </c>
      <c r="G2724" s="135" t="str">
        <f t="shared" si="43"/>
        <v/>
      </c>
    </row>
    <row r="2725" spans="5:7" x14ac:dyDescent="0.2">
      <c r="E2725" s="93" t="str">
        <f>IF(ISBLANK(A2725),"",VLOOKUP(A2725,'Tabla de equipos'!$B$3:$D$107,3,FALSE))</f>
        <v/>
      </c>
      <c r="G2725" s="135" t="str">
        <f t="shared" ref="G2725:G2788" si="44">IF(AND(F2725="",A2725=""),"",IF(AND(A2725&lt;&gt;"",F2725=""),"Falta incluir unidades",IF(AND(A2725&lt;&gt;"",F2725&gt;0),"","Falta elegir equipo/soporte")))</f>
        <v/>
      </c>
    </row>
    <row r="2726" spans="5:7" x14ac:dyDescent="0.2">
      <c r="E2726" s="93" t="str">
        <f>IF(ISBLANK(A2726),"",VLOOKUP(A2726,'Tabla de equipos'!$B$3:$D$107,3,FALSE))</f>
        <v/>
      </c>
      <c r="G2726" s="135" t="str">
        <f t="shared" si="44"/>
        <v/>
      </c>
    </row>
    <row r="2727" spans="5:7" x14ac:dyDescent="0.2">
      <c r="E2727" s="93" t="str">
        <f>IF(ISBLANK(A2727),"",VLOOKUP(A2727,'Tabla de equipos'!$B$3:$D$107,3,FALSE))</f>
        <v/>
      </c>
      <c r="G2727" s="135" t="str">
        <f t="shared" si="44"/>
        <v/>
      </c>
    </row>
    <row r="2728" spans="5:7" x14ac:dyDescent="0.2">
      <c r="E2728" s="93" t="str">
        <f>IF(ISBLANK(A2728),"",VLOOKUP(A2728,'Tabla de equipos'!$B$3:$D$107,3,FALSE))</f>
        <v/>
      </c>
      <c r="G2728" s="135" t="str">
        <f t="shared" si="44"/>
        <v/>
      </c>
    </row>
    <row r="2729" spans="5:7" x14ac:dyDescent="0.2">
      <c r="E2729" s="93" t="str">
        <f>IF(ISBLANK(A2729),"",VLOOKUP(A2729,'Tabla de equipos'!$B$3:$D$107,3,FALSE))</f>
        <v/>
      </c>
      <c r="G2729" s="135" t="str">
        <f t="shared" si="44"/>
        <v/>
      </c>
    </row>
    <row r="2730" spans="5:7" x14ac:dyDescent="0.2">
      <c r="E2730" s="93" t="str">
        <f>IF(ISBLANK(A2730),"",VLOOKUP(A2730,'Tabla de equipos'!$B$3:$D$107,3,FALSE))</f>
        <v/>
      </c>
      <c r="G2730" s="135" t="str">
        <f t="shared" si="44"/>
        <v/>
      </c>
    </row>
    <row r="2731" spans="5:7" x14ac:dyDescent="0.2">
      <c r="E2731" s="93" t="str">
        <f>IF(ISBLANK(A2731),"",VLOOKUP(A2731,'Tabla de equipos'!$B$3:$D$107,3,FALSE))</f>
        <v/>
      </c>
      <c r="G2731" s="135" t="str">
        <f t="shared" si="44"/>
        <v/>
      </c>
    </row>
    <row r="2732" spans="5:7" x14ac:dyDescent="0.2">
      <c r="E2732" s="93" t="str">
        <f>IF(ISBLANK(A2732),"",VLOOKUP(A2732,'Tabla de equipos'!$B$3:$D$107,3,FALSE))</f>
        <v/>
      </c>
      <c r="G2732" s="135" t="str">
        <f t="shared" si="44"/>
        <v/>
      </c>
    </row>
    <row r="2733" spans="5:7" x14ac:dyDescent="0.2">
      <c r="E2733" s="93" t="str">
        <f>IF(ISBLANK(A2733),"",VLOOKUP(A2733,'Tabla de equipos'!$B$3:$D$107,3,FALSE))</f>
        <v/>
      </c>
      <c r="G2733" s="135" t="str">
        <f t="shared" si="44"/>
        <v/>
      </c>
    </row>
    <row r="2734" spans="5:7" x14ac:dyDescent="0.2">
      <c r="E2734" s="93" t="str">
        <f>IF(ISBLANK(A2734),"",VLOOKUP(A2734,'Tabla de equipos'!$B$3:$D$107,3,FALSE))</f>
        <v/>
      </c>
      <c r="G2734" s="135" t="str">
        <f t="shared" si="44"/>
        <v/>
      </c>
    </row>
    <row r="2735" spans="5:7" x14ac:dyDescent="0.2">
      <c r="E2735" s="93" t="str">
        <f>IF(ISBLANK(A2735),"",VLOOKUP(A2735,'Tabla de equipos'!$B$3:$D$107,3,FALSE))</f>
        <v/>
      </c>
      <c r="G2735" s="135" t="str">
        <f t="shared" si="44"/>
        <v/>
      </c>
    </row>
    <row r="2736" spans="5:7" x14ac:dyDescent="0.2">
      <c r="E2736" s="93" t="str">
        <f>IF(ISBLANK(A2736),"",VLOOKUP(A2736,'Tabla de equipos'!$B$3:$D$107,3,FALSE))</f>
        <v/>
      </c>
      <c r="G2736" s="135" t="str">
        <f t="shared" si="44"/>
        <v/>
      </c>
    </row>
    <row r="2737" spans="5:7" x14ac:dyDescent="0.2">
      <c r="E2737" s="93" t="str">
        <f>IF(ISBLANK(A2737),"",VLOOKUP(A2737,'Tabla de equipos'!$B$3:$D$107,3,FALSE))</f>
        <v/>
      </c>
      <c r="G2737" s="135" t="str">
        <f t="shared" si="44"/>
        <v/>
      </c>
    </row>
    <row r="2738" spans="5:7" x14ac:dyDescent="0.2">
      <c r="E2738" s="93" t="str">
        <f>IF(ISBLANK(A2738),"",VLOOKUP(A2738,'Tabla de equipos'!$B$3:$D$107,3,FALSE))</f>
        <v/>
      </c>
      <c r="G2738" s="135" t="str">
        <f t="shared" si="44"/>
        <v/>
      </c>
    </row>
    <row r="2739" spans="5:7" x14ac:dyDescent="0.2">
      <c r="E2739" s="93" t="str">
        <f>IF(ISBLANK(A2739),"",VLOOKUP(A2739,'Tabla de equipos'!$B$3:$D$107,3,FALSE))</f>
        <v/>
      </c>
      <c r="G2739" s="135" t="str">
        <f t="shared" si="44"/>
        <v/>
      </c>
    </row>
    <row r="2740" spans="5:7" x14ac:dyDescent="0.2">
      <c r="E2740" s="93" t="str">
        <f>IF(ISBLANK(A2740),"",VLOOKUP(A2740,'Tabla de equipos'!$B$3:$D$107,3,FALSE))</f>
        <v/>
      </c>
      <c r="G2740" s="135" t="str">
        <f t="shared" si="44"/>
        <v/>
      </c>
    </row>
    <row r="2741" spans="5:7" x14ac:dyDescent="0.2">
      <c r="E2741" s="93" t="str">
        <f>IF(ISBLANK(A2741),"",VLOOKUP(A2741,'Tabla de equipos'!$B$3:$D$107,3,FALSE))</f>
        <v/>
      </c>
      <c r="G2741" s="135" t="str">
        <f t="shared" si="44"/>
        <v/>
      </c>
    </row>
    <row r="2742" spans="5:7" x14ac:dyDescent="0.2">
      <c r="E2742" s="93" t="str">
        <f>IF(ISBLANK(A2742),"",VLOOKUP(A2742,'Tabla de equipos'!$B$3:$D$107,3,FALSE))</f>
        <v/>
      </c>
      <c r="G2742" s="135" t="str">
        <f t="shared" si="44"/>
        <v/>
      </c>
    </row>
    <row r="2743" spans="5:7" x14ac:dyDescent="0.2">
      <c r="E2743" s="93" t="str">
        <f>IF(ISBLANK(A2743),"",VLOOKUP(A2743,'Tabla de equipos'!$B$3:$D$107,3,FALSE))</f>
        <v/>
      </c>
      <c r="G2743" s="135" t="str">
        <f t="shared" si="44"/>
        <v/>
      </c>
    </row>
    <row r="2744" spans="5:7" x14ac:dyDescent="0.2">
      <c r="E2744" s="93" t="str">
        <f>IF(ISBLANK(A2744),"",VLOOKUP(A2744,'Tabla de equipos'!$B$3:$D$107,3,FALSE))</f>
        <v/>
      </c>
      <c r="G2744" s="135" t="str">
        <f t="shared" si="44"/>
        <v/>
      </c>
    </row>
    <row r="2745" spans="5:7" x14ac:dyDescent="0.2">
      <c r="E2745" s="93" t="str">
        <f>IF(ISBLANK(A2745),"",VLOOKUP(A2745,'Tabla de equipos'!$B$3:$D$107,3,FALSE))</f>
        <v/>
      </c>
      <c r="G2745" s="135" t="str">
        <f t="shared" si="44"/>
        <v/>
      </c>
    </row>
    <row r="2746" spans="5:7" x14ac:dyDescent="0.2">
      <c r="E2746" s="93" t="str">
        <f>IF(ISBLANK(A2746),"",VLOOKUP(A2746,'Tabla de equipos'!$B$3:$D$107,3,FALSE))</f>
        <v/>
      </c>
      <c r="G2746" s="135" t="str">
        <f t="shared" si="44"/>
        <v/>
      </c>
    </row>
    <row r="2747" spans="5:7" x14ac:dyDescent="0.2">
      <c r="E2747" s="93" t="str">
        <f>IF(ISBLANK(A2747),"",VLOOKUP(A2747,'Tabla de equipos'!$B$3:$D$107,3,FALSE))</f>
        <v/>
      </c>
      <c r="G2747" s="135" t="str">
        <f t="shared" si="44"/>
        <v/>
      </c>
    </row>
    <row r="2748" spans="5:7" x14ac:dyDescent="0.2">
      <c r="E2748" s="93" t="str">
        <f>IF(ISBLANK(A2748),"",VLOOKUP(A2748,'Tabla de equipos'!$B$3:$D$107,3,FALSE))</f>
        <v/>
      </c>
      <c r="G2748" s="135" t="str">
        <f t="shared" si="44"/>
        <v/>
      </c>
    </row>
    <row r="2749" spans="5:7" x14ac:dyDescent="0.2">
      <c r="E2749" s="93" t="str">
        <f>IF(ISBLANK(A2749),"",VLOOKUP(A2749,'Tabla de equipos'!$B$3:$D$107,3,FALSE))</f>
        <v/>
      </c>
      <c r="G2749" s="135" t="str">
        <f t="shared" si="44"/>
        <v/>
      </c>
    </row>
    <row r="2750" spans="5:7" x14ac:dyDescent="0.2">
      <c r="E2750" s="93" t="str">
        <f>IF(ISBLANK(A2750),"",VLOOKUP(A2750,'Tabla de equipos'!$B$3:$D$107,3,FALSE))</f>
        <v/>
      </c>
      <c r="G2750" s="135" t="str">
        <f t="shared" si="44"/>
        <v/>
      </c>
    </row>
    <row r="2751" spans="5:7" x14ac:dyDescent="0.2">
      <c r="E2751" s="93" t="str">
        <f>IF(ISBLANK(A2751),"",VLOOKUP(A2751,'Tabla de equipos'!$B$3:$D$107,3,FALSE))</f>
        <v/>
      </c>
      <c r="G2751" s="135" t="str">
        <f t="shared" si="44"/>
        <v/>
      </c>
    </row>
    <row r="2752" spans="5:7" x14ac:dyDescent="0.2">
      <c r="E2752" s="93" t="str">
        <f>IF(ISBLANK(A2752),"",VLOOKUP(A2752,'Tabla de equipos'!$B$3:$D$107,3,FALSE))</f>
        <v/>
      </c>
      <c r="G2752" s="135" t="str">
        <f t="shared" si="44"/>
        <v/>
      </c>
    </row>
    <row r="2753" spans="5:7" x14ac:dyDescent="0.2">
      <c r="E2753" s="93" t="str">
        <f>IF(ISBLANK(A2753),"",VLOOKUP(A2753,'Tabla de equipos'!$B$3:$D$107,3,FALSE))</f>
        <v/>
      </c>
      <c r="G2753" s="135" t="str">
        <f t="shared" si="44"/>
        <v/>
      </c>
    </row>
    <row r="2754" spans="5:7" x14ac:dyDescent="0.2">
      <c r="E2754" s="93" t="str">
        <f>IF(ISBLANK(A2754),"",VLOOKUP(A2754,'Tabla de equipos'!$B$3:$D$107,3,FALSE))</f>
        <v/>
      </c>
      <c r="G2754" s="135" t="str">
        <f t="shared" si="44"/>
        <v/>
      </c>
    </row>
    <row r="2755" spans="5:7" x14ac:dyDescent="0.2">
      <c r="E2755" s="93" t="str">
        <f>IF(ISBLANK(A2755),"",VLOOKUP(A2755,'Tabla de equipos'!$B$3:$D$107,3,FALSE))</f>
        <v/>
      </c>
      <c r="G2755" s="135" t="str">
        <f t="shared" si="44"/>
        <v/>
      </c>
    </row>
    <row r="2756" spans="5:7" x14ac:dyDescent="0.2">
      <c r="E2756" s="93" t="str">
        <f>IF(ISBLANK(A2756),"",VLOOKUP(A2756,'Tabla de equipos'!$B$3:$D$107,3,FALSE))</f>
        <v/>
      </c>
      <c r="G2756" s="135" t="str">
        <f t="shared" si="44"/>
        <v/>
      </c>
    </row>
    <row r="2757" spans="5:7" x14ac:dyDescent="0.2">
      <c r="E2757" s="93" t="str">
        <f>IF(ISBLANK(A2757),"",VLOOKUP(A2757,'Tabla de equipos'!$B$3:$D$107,3,FALSE))</f>
        <v/>
      </c>
      <c r="G2757" s="135" t="str">
        <f t="shared" si="44"/>
        <v/>
      </c>
    </row>
    <row r="2758" spans="5:7" x14ac:dyDescent="0.2">
      <c r="E2758" s="93" t="str">
        <f>IF(ISBLANK(A2758),"",VLOOKUP(A2758,'Tabla de equipos'!$B$3:$D$107,3,FALSE))</f>
        <v/>
      </c>
      <c r="G2758" s="135" t="str">
        <f t="shared" si="44"/>
        <v/>
      </c>
    </row>
    <row r="2759" spans="5:7" x14ac:dyDescent="0.2">
      <c r="E2759" s="93" t="str">
        <f>IF(ISBLANK(A2759),"",VLOOKUP(A2759,'Tabla de equipos'!$B$3:$D$107,3,FALSE))</f>
        <v/>
      </c>
      <c r="G2759" s="135" t="str">
        <f t="shared" si="44"/>
        <v/>
      </c>
    </row>
    <row r="2760" spans="5:7" x14ac:dyDescent="0.2">
      <c r="E2760" s="93" t="str">
        <f>IF(ISBLANK(A2760),"",VLOOKUP(A2760,'Tabla de equipos'!$B$3:$D$107,3,FALSE))</f>
        <v/>
      </c>
      <c r="G2760" s="135" t="str">
        <f t="shared" si="44"/>
        <v/>
      </c>
    </row>
    <row r="2761" spans="5:7" x14ac:dyDescent="0.2">
      <c r="E2761" s="93" t="str">
        <f>IF(ISBLANK(A2761),"",VLOOKUP(A2761,'Tabla de equipos'!$B$3:$D$107,3,FALSE))</f>
        <v/>
      </c>
      <c r="G2761" s="135" t="str">
        <f t="shared" si="44"/>
        <v/>
      </c>
    </row>
    <row r="2762" spans="5:7" x14ac:dyDescent="0.2">
      <c r="E2762" s="93" t="str">
        <f>IF(ISBLANK(A2762),"",VLOOKUP(A2762,'Tabla de equipos'!$B$3:$D$107,3,FALSE))</f>
        <v/>
      </c>
      <c r="G2762" s="135" t="str">
        <f t="shared" si="44"/>
        <v/>
      </c>
    </row>
    <row r="2763" spans="5:7" x14ac:dyDescent="0.2">
      <c r="E2763" s="93" t="str">
        <f>IF(ISBLANK(A2763),"",VLOOKUP(A2763,'Tabla de equipos'!$B$3:$D$107,3,FALSE))</f>
        <v/>
      </c>
      <c r="G2763" s="135" t="str">
        <f t="shared" si="44"/>
        <v/>
      </c>
    </row>
    <row r="2764" spans="5:7" x14ac:dyDescent="0.2">
      <c r="E2764" s="93" t="str">
        <f>IF(ISBLANK(A2764),"",VLOOKUP(A2764,'Tabla de equipos'!$B$3:$D$107,3,FALSE))</f>
        <v/>
      </c>
      <c r="G2764" s="135" t="str">
        <f t="shared" si="44"/>
        <v/>
      </c>
    </row>
    <row r="2765" spans="5:7" x14ac:dyDescent="0.2">
      <c r="E2765" s="93" t="str">
        <f>IF(ISBLANK(A2765),"",VLOOKUP(A2765,'Tabla de equipos'!$B$3:$D$107,3,FALSE))</f>
        <v/>
      </c>
      <c r="G2765" s="135" t="str">
        <f t="shared" si="44"/>
        <v/>
      </c>
    </row>
    <row r="2766" spans="5:7" x14ac:dyDescent="0.2">
      <c r="E2766" s="93" t="str">
        <f>IF(ISBLANK(A2766),"",VLOOKUP(A2766,'Tabla de equipos'!$B$3:$D$107,3,FALSE))</f>
        <v/>
      </c>
      <c r="G2766" s="135" t="str">
        <f t="shared" si="44"/>
        <v/>
      </c>
    </row>
    <row r="2767" spans="5:7" x14ac:dyDescent="0.2">
      <c r="E2767" s="93" t="str">
        <f>IF(ISBLANK(A2767),"",VLOOKUP(A2767,'Tabla de equipos'!$B$3:$D$107,3,FALSE))</f>
        <v/>
      </c>
      <c r="G2767" s="135" t="str">
        <f t="shared" si="44"/>
        <v/>
      </c>
    </row>
    <row r="2768" spans="5:7" x14ac:dyDescent="0.2">
      <c r="E2768" s="93" t="str">
        <f>IF(ISBLANK(A2768),"",VLOOKUP(A2768,'Tabla de equipos'!$B$3:$D$107,3,FALSE))</f>
        <v/>
      </c>
      <c r="G2768" s="135" t="str">
        <f t="shared" si="44"/>
        <v/>
      </c>
    </row>
    <row r="2769" spans="5:7" x14ac:dyDescent="0.2">
      <c r="E2769" s="93" t="str">
        <f>IF(ISBLANK(A2769),"",VLOOKUP(A2769,'Tabla de equipos'!$B$3:$D$107,3,FALSE))</f>
        <v/>
      </c>
      <c r="G2769" s="135" t="str">
        <f t="shared" si="44"/>
        <v/>
      </c>
    </row>
    <row r="2770" spans="5:7" x14ac:dyDescent="0.2">
      <c r="E2770" s="93" t="str">
        <f>IF(ISBLANK(A2770),"",VLOOKUP(A2770,'Tabla de equipos'!$B$3:$D$107,3,FALSE))</f>
        <v/>
      </c>
      <c r="G2770" s="135" t="str">
        <f t="shared" si="44"/>
        <v/>
      </c>
    </row>
    <row r="2771" spans="5:7" x14ac:dyDescent="0.2">
      <c r="E2771" s="93" t="str">
        <f>IF(ISBLANK(A2771),"",VLOOKUP(A2771,'Tabla de equipos'!$B$3:$D$107,3,FALSE))</f>
        <v/>
      </c>
      <c r="G2771" s="135" t="str">
        <f t="shared" si="44"/>
        <v/>
      </c>
    </row>
    <row r="2772" spans="5:7" x14ac:dyDescent="0.2">
      <c r="E2772" s="93" t="str">
        <f>IF(ISBLANK(A2772),"",VLOOKUP(A2772,'Tabla de equipos'!$B$3:$D$107,3,FALSE))</f>
        <v/>
      </c>
      <c r="G2772" s="135" t="str">
        <f t="shared" si="44"/>
        <v/>
      </c>
    </row>
    <row r="2773" spans="5:7" x14ac:dyDescent="0.2">
      <c r="E2773" s="93" t="str">
        <f>IF(ISBLANK(A2773),"",VLOOKUP(A2773,'Tabla de equipos'!$B$3:$D$107,3,FALSE))</f>
        <v/>
      </c>
      <c r="G2773" s="135" t="str">
        <f t="shared" si="44"/>
        <v/>
      </c>
    </row>
    <row r="2774" spans="5:7" x14ac:dyDescent="0.2">
      <c r="E2774" s="93" t="str">
        <f>IF(ISBLANK(A2774),"",VLOOKUP(A2774,'Tabla de equipos'!$B$3:$D$107,3,FALSE))</f>
        <v/>
      </c>
      <c r="G2774" s="135" t="str">
        <f t="shared" si="44"/>
        <v/>
      </c>
    </row>
    <row r="2775" spans="5:7" x14ac:dyDescent="0.2">
      <c r="E2775" s="93" t="str">
        <f>IF(ISBLANK(A2775),"",VLOOKUP(A2775,'Tabla de equipos'!$B$3:$D$107,3,FALSE))</f>
        <v/>
      </c>
      <c r="G2775" s="135" t="str">
        <f t="shared" si="44"/>
        <v/>
      </c>
    </row>
    <row r="2776" spans="5:7" x14ac:dyDescent="0.2">
      <c r="E2776" s="93" t="str">
        <f>IF(ISBLANK(A2776),"",VLOOKUP(A2776,'Tabla de equipos'!$B$3:$D$107,3,FALSE))</f>
        <v/>
      </c>
      <c r="G2776" s="135" t="str">
        <f t="shared" si="44"/>
        <v/>
      </c>
    </row>
    <row r="2777" spans="5:7" x14ac:dyDescent="0.2">
      <c r="E2777" s="93" t="str">
        <f>IF(ISBLANK(A2777),"",VLOOKUP(A2777,'Tabla de equipos'!$B$3:$D$107,3,FALSE))</f>
        <v/>
      </c>
      <c r="G2777" s="135" t="str">
        <f t="shared" si="44"/>
        <v/>
      </c>
    </row>
    <row r="2778" spans="5:7" x14ac:dyDescent="0.2">
      <c r="E2778" s="93" t="str">
        <f>IF(ISBLANK(A2778),"",VLOOKUP(A2778,'Tabla de equipos'!$B$3:$D$107,3,FALSE))</f>
        <v/>
      </c>
      <c r="G2778" s="135" t="str">
        <f t="shared" si="44"/>
        <v/>
      </c>
    </row>
    <row r="2779" spans="5:7" x14ac:dyDescent="0.2">
      <c r="E2779" s="93" t="str">
        <f>IF(ISBLANK(A2779),"",VLOOKUP(A2779,'Tabla de equipos'!$B$3:$D$107,3,FALSE))</f>
        <v/>
      </c>
      <c r="G2779" s="135" t="str">
        <f t="shared" si="44"/>
        <v/>
      </c>
    </row>
    <row r="2780" spans="5:7" x14ac:dyDescent="0.2">
      <c r="E2780" s="93" t="str">
        <f>IF(ISBLANK(A2780),"",VLOOKUP(A2780,'Tabla de equipos'!$B$3:$D$107,3,FALSE))</f>
        <v/>
      </c>
      <c r="G2780" s="135" t="str">
        <f t="shared" si="44"/>
        <v/>
      </c>
    </row>
    <row r="2781" spans="5:7" x14ac:dyDescent="0.2">
      <c r="E2781" s="93" t="str">
        <f>IF(ISBLANK(A2781),"",VLOOKUP(A2781,'Tabla de equipos'!$B$3:$D$107,3,FALSE))</f>
        <v/>
      </c>
      <c r="G2781" s="135" t="str">
        <f t="shared" si="44"/>
        <v/>
      </c>
    </row>
    <row r="2782" spans="5:7" x14ac:dyDescent="0.2">
      <c r="E2782" s="93" t="str">
        <f>IF(ISBLANK(A2782),"",VLOOKUP(A2782,'Tabla de equipos'!$B$3:$D$107,3,FALSE))</f>
        <v/>
      </c>
      <c r="G2782" s="135" t="str">
        <f t="shared" si="44"/>
        <v/>
      </c>
    </row>
    <row r="2783" spans="5:7" x14ac:dyDescent="0.2">
      <c r="E2783" s="93" t="str">
        <f>IF(ISBLANK(A2783),"",VLOOKUP(A2783,'Tabla de equipos'!$B$3:$D$107,3,FALSE))</f>
        <v/>
      </c>
      <c r="G2783" s="135" t="str">
        <f t="shared" si="44"/>
        <v/>
      </c>
    </row>
    <row r="2784" spans="5:7" x14ac:dyDescent="0.2">
      <c r="E2784" s="93" t="str">
        <f>IF(ISBLANK(A2784),"",VLOOKUP(A2784,'Tabla de equipos'!$B$3:$D$107,3,FALSE))</f>
        <v/>
      </c>
      <c r="G2784" s="135" t="str">
        <f t="shared" si="44"/>
        <v/>
      </c>
    </row>
    <row r="2785" spans="5:7" x14ac:dyDescent="0.2">
      <c r="E2785" s="93" t="str">
        <f>IF(ISBLANK(A2785),"",VLOOKUP(A2785,'Tabla de equipos'!$B$3:$D$107,3,FALSE))</f>
        <v/>
      </c>
      <c r="G2785" s="135" t="str">
        <f t="shared" si="44"/>
        <v/>
      </c>
    </row>
    <row r="2786" spans="5:7" x14ac:dyDescent="0.2">
      <c r="E2786" s="93" t="str">
        <f>IF(ISBLANK(A2786),"",VLOOKUP(A2786,'Tabla de equipos'!$B$3:$D$107,3,FALSE))</f>
        <v/>
      </c>
      <c r="G2786" s="135" t="str">
        <f t="shared" si="44"/>
        <v/>
      </c>
    </row>
    <row r="2787" spans="5:7" x14ac:dyDescent="0.2">
      <c r="E2787" s="93" t="str">
        <f>IF(ISBLANK(A2787),"",VLOOKUP(A2787,'Tabla de equipos'!$B$3:$D$107,3,FALSE))</f>
        <v/>
      </c>
      <c r="G2787" s="135" t="str">
        <f t="shared" si="44"/>
        <v/>
      </c>
    </row>
    <row r="2788" spans="5:7" x14ac:dyDescent="0.2">
      <c r="E2788" s="93" t="str">
        <f>IF(ISBLANK(A2788),"",VLOOKUP(A2788,'Tabla de equipos'!$B$3:$D$107,3,FALSE))</f>
        <v/>
      </c>
      <c r="G2788" s="135" t="str">
        <f t="shared" si="44"/>
        <v/>
      </c>
    </row>
    <row r="2789" spans="5:7" x14ac:dyDescent="0.2">
      <c r="E2789" s="93" t="str">
        <f>IF(ISBLANK(A2789),"",VLOOKUP(A2789,'Tabla de equipos'!$B$3:$D$107,3,FALSE))</f>
        <v/>
      </c>
      <c r="G2789" s="135" t="str">
        <f t="shared" ref="G2789:G2852" si="45">IF(AND(F2789="",A2789=""),"",IF(AND(A2789&lt;&gt;"",F2789=""),"Falta incluir unidades",IF(AND(A2789&lt;&gt;"",F2789&gt;0),"","Falta elegir equipo/soporte")))</f>
        <v/>
      </c>
    </row>
    <row r="2790" spans="5:7" x14ac:dyDescent="0.2">
      <c r="E2790" s="93" t="str">
        <f>IF(ISBLANK(A2790),"",VLOOKUP(A2790,'Tabla de equipos'!$B$3:$D$107,3,FALSE))</f>
        <v/>
      </c>
      <c r="G2790" s="135" t="str">
        <f t="shared" si="45"/>
        <v/>
      </c>
    </row>
    <row r="2791" spans="5:7" x14ac:dyDescent="0.2">
      <c r="E2791" s="93" t="str">
        <f>IF(ISBLANK(A2791),"",VLOOKUP(A2791,'Tabla de equipos'!$B$3:$D$107,3,FALSE))</f>
        <v/>
      </c>
      <c r="G2791" s="135" t="str">
        <f t="shared" si="45"/>
        <v/>
      </c>
    </row>
    <row r="2792" spans="5:7" x14ac:dyDescent="0.2">
      <c r="E2792" s="93" t="str">
        <f>IF(ISBLANK(A2792),"",VLOOKUP(A2792,'Tabla de equipos'!$B$3:$D$107,3,FALSE))</f>
        <v/>
      </c>
      <c r="G2792" s="135" t="str">
        <f t="shared" si="45"/>
        <v/>
      </c>
    </row>
    <row r="2793" spans="5:7" x14ac:dyDescent="0.2">
      <c r="E2793" s="93" t="str">
        <f>IF(ISBLANK(A2793),"",VLOOKUP(A2793,'Tabla de equipos'!$B$3:$D$107,3,FALSE))</f>
        <v/>
      </c>
      <c r="G2793" s="135" t="str">
        <f t="shared" si="45"/>
        <v/>
      </c>
    </row>
    <row r="2794" spans="5:7" x14ac:dyDescent="0.2">
      <c r="E2794" s="93" t="str">
        <f>IF(ISBLANK(A2794),"",VLOOKUP(A2794,'Tabla de equipos'!$B$3:$D$107,3,FALSE))</f>
        <v/>
      </c>
      <c r="G2794" s="135" t="str">
        <f t="shared" si="45"/>
        <v/>
      </c>
    </row>
    <row r="2795" spans="5:7" x14ac:dyDescent="0.2">
      <c r="E2795" s="93" t="str">
        <f>IF(ISBLANK(A2795),"",VLOOKUP(A2795,'Tabla de equipos'!$B$3:$D$107,3,FALSE))</f>
        <v/>
      </c>
      <c r="G2795" s="135" t="str">
        <f t="shared" si="45"/>
        <v/>
      </c>
    </row>
    <row r="2796" spans="5:7" x14ac:dyDescent="0.2">
      <c r="E2796" s="93" t="str">
        <f>IF(ISBLANK(A2796),"",VLOOKUP(A2796,'Tabla de equipos'!$B$3:$D$107,3,FALSE))</f>
        <v/>
      </c>
      <c r="G2796" s="135" t="str">
        <f t="shared" si="45"/>
        <v/>
      </c>
    </row>
    <row r="2797" spans="5:7" x14ac:dyDescent="0.2">
      <c r="E2797" s="93" t="str">
        <f>IF(ISBLANK(A2797),"",VLOOKUP(A2797,'Tabla de equipos'!$B$3:$D$107,3,FALSE))</f>
        <v/>
      </c>
      <c r="G2797" s="135" t="str">
        <f t="shared" si="45"/>
        <v/>
      </c>
    </row>
    <row r="2798" spans="5:7" x14ac:dyDescent="0.2">
      <c r="E2798" s="93" t="str">
        <f>IF(ISBLANK(A2798),"",VLOOKUP(A2798,'Tabla de equipos'!$B$3:$D$107,3,FALSE))</f>
        <v/>
      </c>
      <c r="G2798" s="135" t="str">
        <f t="shared" si="45"/>
        <v/>
      </c>
    </row>
    <row r="2799" spans="5:7" x14ac:dyDescent="0.2">
      <c r="E2799" s="93" t="str">
        <f>IF(ISBLANK(A2799),"",VLOOKUP(A2799,'Tabla de equipos'!$B$3:$D$107,3,FALSE))</f>
        <v/>
      </c>
      <c r="G2799" s="135" t="str">
        <f t="shared" si="45"/>
        <v/>
      </c>
    </row>
    <row r="2800" spans="5:7" x14ac:dyDescent="0.2">
      <c r="E2800" s="93" t="str">
        <f>IF(ISBLANK(A2800),"",VLOOKUP(A2800,'Tabla de equipos'!$B$3:$D$107,3,FALSE))</f>
        <v/>
      </c>
      <c r="G2800" s="135" t="str">
        <f t="shared" si="45"/>
        <v/>
      </c>
    </row>
    <row r="2801" spans="5:7" x14ac:dyDescent="0.2">
      <c r="E2801" s="93" t="str">
        <f>IF(ISBLANK(A2801),"",VLOOKUP(A2801,'Tabla de equipos'!$B$3:$D$107,3,FALSE))</f>
        <v/>
      </c>
      <c r="G2801" s="135" t="str">
        <f t="shared" si="45"/>
        <v/>
      </c>
    </row>
    <row r="2802" spans="5:7" x14ac:dyDescent="0.2">
      <c r="E2802" s="93" t="str">
        <f>IF(ISBLANK(A2802),"",VLOOKUP(A2802,'Tabla de equipos'!$B$3:$D$107,3,FALSE))</f>
        <v/>
      </c>
      <c r="G2802" s="135" t="str">
        <f t="shared" si="45"/>
        <v/>
      </c>
    </row>
    <row r="2803" spans="5:7" x14ac:dyDescent="0.2">
      <c r="E2803" s="93" t="str">
        <f>IF(ISBLANK(A2803),"",VLOOKUP(A2803,'Tabla de equipos'!$B$3:$D$107,3,FALSE))</f>
        <v/>
      </c>
      <c r="G2803" s="135" t="str">
        <f t="shared" si="45"/>
        <v/>
      </c>
    </row>
    <row r="2804" spans="5:7" x14ac:dyDescent="0.2">
      <c r="E2804" s="93" t="str">
        <f>IF(ISBLANK(A2804),"",VLOOKUP(A2804,'Tabla de equipos'!$B$3:$D$107,3,FALSE))</f>
        <v/>
      </c>
      <c r="G2804" s="135" t="str">
        <f t="shared" si="45"/>
        <v/>
      </c>
    </row>
    <row r="2805" spans="5:7" x14ac:dyDescent="0.2">
      <c r="E2805" s="93" t="str">
        <f>IF(ISBLANK(A2805),"",VLOOKUP(A2805,'Tabla de equipos'!$B$3:$D$107,3,FALSE))</f>
        <v/>
      </c>
      <c r="G2805" s="135" t="str">
        <f t="shared" si="45"/>
        <v/>
      </c>
    </row>
    <row r="2806" spans="5:7" x14ac:dyDescent="0.2">
      <c r="E2806" s="93" t="str">
        <f>IF(ISBLANK(A2806),"",VLOOKUP(A2806,'Tabla de equipos'!$B$3:$D$107,3,FALSE))</f>
        <v/>
      </c>
      <c r="G2806" s="135" t="str">
        <f t="shared" si="45"/>
        <v/>
      </c>
    </row>
    <row r="2807" spans="5:7" x14ac:dyDescent="0.2">
      <c r="E2807" s="93" t="str">
        <f>IF(ISBLANK(A2807),"",VLOOKUP(A2807,'Tabla de equipos'!$B$3:$D$107,3,FALSE))</f>
        <v/>
      </c>
      <c r="G2807" s="135" t="str">
        <f t="shared" si="45"/>
        <v/>
      </c>
    </row>
    <row r="2808" spans="5:7" x14ac:dyDescent="0.2">
      <c r="E2808" s="93" t="str">
        <f>IF(ISBLANK(A2808),"",VLOOKUP(A2808,'Tabla de equipos'!$B$3:$D$107,3,FALSE))</f>
        <v/>
      </c>
      <c r="G2808" s="135" t="str">
        <f t="shared" si="45"/>
        <v/>
      </c>
    </row>
    <row r="2809" spans="5:7" x14ac:dyDescent="0.2">
      <c r="E2809" s="93" t="str">
        <f>IF(ISBLANK(A2809),"",VLOOKUP(A2809,'Tabla de equipos'!$B$3:$D$107,3,FALSE))</f>
        <v/>
      </c>
      <c r="G2809" s="135" t="str">
        <f t="shared" si="45"/>
        <v/>
      </c>
    </row>
    <row r="2810" spans="5:7" x14ac:dyDescent="0.2">
      <c r="E2810" s="93" t="str">
        <f>IF(ISBLANK(A2810),"",VLOOKUP(A2810,'Tabla de equipos'!$B$3:$D$107,3,FALSE))</f>
        <v/>
      </c>
      <c r="G2810" s="135" t="str">
        <f t="shared" si="45"/>
        <v/>
      </c>
    </row>
    <row r="2811" spans="5:7" x14ac:dyDescent="0.2">
      <c r="E2811" s="93" t="str">
        <f>IF(ISBLANK(A2811),"",VLOOKUP(A2811,'Tabla de equipos'!$B$3:$D$107,3,FALSE))</f>
        <v/>
      </c>
      <c r="G2811" s="135" t="str">
        <f t="shared" si="45"/>
        <v/>
      </c>
    </row>
    <row r="2812" spans="5:7" x14ac:dyDescent="0.2">
      <c r="E2812" s="93" t="str">
        <f>IF(ISBLANK(A2812),"",VLOOKUP(A2812,'Tabla de equipos'!$B$3:$D$107,3,FALSE))</f>
        <v/>
      </c>
      <c r="G2812" s="135" t="str">
        <f t="shared" si="45"/>
        <v/>
      </c>
    </row>
    <row r="2813" spans="5:7" x14ac:dyDescent="0.2">
      <c r="E2813" s="93" t="str">
        <f>IF(ISBLANK(A2813),"",VLOOKUP(A2813,'Tabla de equipos'!$B$3:$D$107,3,FALSE))</f>
        <v/>
      </c>
      <c r="G2813" s="135" t="str">
        <f t="shared" si="45"/>
        <v/>
      </c>
    </row>
    <row r="2814" spans="5:7" x14ac:dyDescent="0.2">
      <c r="E2814" s="93" t="str">
        <f>IF(ISBLANK(A2814),"",VLOOKUP(A2814,'Tabla de equipos'!$B$3:$D$107,3,FALSE))</f>
        <v/>
      </c>
      <c r="G2814" s="135" t="str">
        <f t="shared" si="45"/>
        <v/>
      </c>
    </row>
    <row r="2815" spans="5:7" x14ac:dyDescent="0.2">
      <c r="E2815" s="93" t="str">
        <f>IF(ISBLANK(A2815),"",VLOOKUP(A2815,'Tabla de equipos'!$B$3:$D$107,3,FALSE))</f>
        <v/>
      </c>
      <c r="G2815" s="135" t="str">
        <f t="shared" si="45"/>
        <v/>
      </c>
    </row>
    <row r="2816" spans="5:7" x14ac:dyDescent="0.2">
      <c r="E2816" s="93" t="str">
        <f>IF(ISBLANK(A2816),"",VLOOKUP(A2816,'Tabla de equipos'!$B$3:$D$107,3,FALSE))</f>
        <v/>
      </c>
      <c r="G2816" s="135" t="str">
        <f t="shared" si="45"/>
        <v/>
      </c>
    </row>
    <row r="2817" spans="5:7" x14ac:dyDescent="0.2">
      <c r="E2817" s="93" t="str">
        <f>IF(ISBLANK(A2817),"",VLOOKUP(A2817,'Tabla de equipos'!$B$3:$D$107,3,FALSE))</f>
        <v/>
      </c>
      <c r="G2817" s="135" t="str">
        <f t="shared" si="45"/>
        <v/>
      </c>
    </row>
    <row r="2818" spans="5:7" x14ac:dyDescent="0.2">
      <c r="E2818" s="93" t="str">
        <f>IF(ISBLANK(A2818),"",VLOOKUP(A2818,'Tabla de equipos'!$B$3:$D$107,3,FALSE))</f>
        <v/>
      </c>
      <c r="G2818" s="135" t="str">
        <f t="shared" si="45"/>
        <v/>
      </c>
    </row>
    <row r="2819" spans="5:7" x14ac:dyDescent="0.2">
      <c r="E2819" s="93" t="str">
        <f>IF(ISBLANK(A2819),"",VLOOKUP(A2819,'Tabla de equipos'!$B$3:$D$107,3,FALSE))</f>
        <v/>
      </c>
      <c r="G2819" s="135" t="str">
        <f t="shared" si="45"/>
        <v/>
      </c>
    </row>
    <row r="2820" spans="5:7" x14ac:dyDescent="0.2">
      <c r="E2820" s="93" t="str">
        <f>IF(ISBLANK(A2820),"",VLOOKUP(A2820,'Tabla de equipos'!$B$3:$D$107,3,FALSE))</f>
        <v/>
      </c>
      <c r="G2820" s="135" t="str">
        <f t="shared" si="45"/>
        <v/>
      </c>
    </row>
    <row r="2821" spans="5:7" x14ac:dyDescent="0.2">
      <c r="E2821" s="93" t="str">
        <f>IF(ISBLANK(A2821),"",VLOOKUP(A2821,'Tabla de equipos'!$B$3:$D$107,3,FALSE))</f>
        <v/>
      </c>
      <c r="G2821" s="135" t="str">
        <f t="shared" si="45"/>
        <v/>
      </c>
    </row>
    <row r="2822" spans="5:7" x14ac:dyDescent="0.2">
      <c r="E2822" s="93" t="str">
        <f>IF(ISBLANK(A2822),"",VLOOKUP(A2822,'Tabla de equipos'!$B$3:$D$107,3,FALSE))</f>
        <v/>
      </c>
      <c r="G2822" s="135" t="str">
        <f t="shared" si="45"/>
        <v/>
      </c>
    </row>
    <row r="2823" spans="5:7" x14ac:dyDescent="0.2">
      <c r="E2823" s="93" t="str">
        <f>IF(ISBLANK(A2823),"",VLOOKUP(A2823,'Tabla de equipos'!$B$3:$D$107,3,FALSE))</f>
        <v/>
      </c>
      <c r="G2823" s="135" t="str">
        <f t="shared" si="45"/>
        <v/>
      </c>
    </row>
    <row r="2824" spans="5:7" x14ac:dyDescent="0.2">
      <c r="E2824" s="93" t="str">
        <f>IF(ISBLANK(A2824),"",VLOOKUP(A2824,'Tabla de equipos'!$B$3:$D$107,3,FALSE))</f>
        <v/>
      </c>
      <c r="G2824" s="135" t="str">
        <f t="shared" si="45"/>
        <v/>
      </c>
    </row>
    <row r="2825" spans="5:7" x14ac:dyDescent="0.2">
      <c r="E2825" s="93" t="str">
        <f>IF(ISBLANK(A2825),"",VLOOKUP(A2825,'Tabla de equipos'!$B$3:$D$107,3,FALSE))</f>
        <v/>
      </c>
      <c r="G2825" s="135" t="str">
        <f t="shared" si="45"/>
        <v/>
      </c>
    </row>
    <row r="2826" spans="5:7" x14ac:dyDescent="0.2">
      <c r="E2826" s="93" t="str">
        <f>IF(ISBLANK(A2826),"",VLOOKUP(A2826,'Tabla de equipos'!$B$3:$D$107,3,FALSE))</f>
        <v/>
      </c>
      <c r="G2826" s="135" t="str">
        <f t="shared" si="45"/>
        <v/>
      </c>
    </row>
    <row r="2827" spans="5:7" x14ac:dyDescent="0.2">
      <c r="E2827" s="93" t="str">
        <f>IF(ISBLANK(A2827),"",VLOOKUP(A2827,'Tabla de equipos'!$B$3:$D$107,3,FALSE))</f>
        <v/>
      </c>
      <c r="G2827" s="135" t="str">
        <f t="shared" si="45"/>
        <v/>
      </c>
    </row>
    <row r="2828" spans="5:7" x14ac:dyDescent="0.2">
      <c r="E2828" s="93" t="str">
        <f>IF(ISBLANK(A2828),"",VLOOKUP(A2828,'Tabla de equipos'!$B$3:$D$107,3,FALSE))</f>
        <v/>
      </c>
      <c r="G2828" s="135" t="str">
        <f t="shared" si="45"/>
        <v/>
      </c>
    </row>
    <row r="2829" spans="5:7" x14ac:dyDescent="0.2">
      <c r="E2829" s="93" t="str">
        <f>IF(ISBLANK(A2829),"",VLOOKUP(A2829,'Tabla de equipos'!$B$3:$D$107,3,FALSE))</f>
        <v/>
      </c>
      <c r="G2829" s="135" t="str">
        <f t="shared" si="45"/>
        <v/>
      </c>
    </row>
    <row r="2830" spans="5:7" x14ac:dyDescent="0.2">
      <c r="E2830" s="93" t="str">
        <f>IF(ISBLANK(A2830),"",VLOOKUP(A2830,'Tabla de equipos'!$B$3:$D$107,3,FALSE))</f>
        <v/>
      </c>
      <c r="G2830" s="135" t="str">
        <f t="shared" si="45"/>
        <v/>
      </c>
    </row>
    <row r="2831" spans="5:7" x14ac:dyDescent="0.2">
      <c r="E2831" s="93" t="str">
        <f>IF(ISBLANK(A2831),"",VLOOKUP(A2831,'Tabla de equipos'!$B$3:$D$107,3,FALSE))</f>
        <v/>
      </c>
      <c r="G2831" s="135" t="str">
        <f t="shared" si="45"/>
        <v/>
      </c>
    </row>
    <row r="2832" spans="5:7" x14ac:dyDescent="0.2">
      <c r="E2832" s="93" t="str">
        <f>IF(ISBLANK(A2832),"",VLOOKUP(A2832,'Tabla de equipos'!$B$3:$D$107,3,FALSE))</f>
        <v/>
      </c>
      <c r="G2832" s="135" t="str">
        <f t="shared" si="45"/>
        <v/>
      </c>
    </row>
    <row r="2833" spans="5:7" x14ac:dyDescent="0.2">
      <c r="E2833" s="93" t="str">
        <f>IF(ISBLANK(A2833),"",VLOOKUP(A2833,'Tabla de equipos'!$B$3:$D$107,3,FALSE))</f>
        <v/>
      </c>
      <c r="G2833" s="135" t="str">
        <f t="shared" si="45"/>
        <v/>
      </c>
    </row>
    <row r="2834" spans="5:7" x14ac:dyDescent="0.2">
      <c r="E2834" s="93" t="str">
        <f>IF(ISBLANK(A2834),"",VLOOKUP(A2834,'Tabla de equipos'!$B$3:$D$107,3,FALSE))</f>
        <v/>
      </c>
      <c r="G2834" s="135" t="str">
        <f t="shared" si="45"/>
        <v/>
      </c>
    </row>
    <row r="2835" spans="5:7" x14ac:dyDescent="0.2">
      <c r="E2835" s="93" t="str">
        <f>IF(ISBLANK(A2835),"",VLOOKUP(A2835,'Tabla de equipos'!$B$3:$D$107,3,FALSE))</f>
        <v/>
      </c>
      <c r="G2835" s="135" t="str">
        <f t="shared" si="45"/>
        <v/>
      </c>
    </row>
    <row r="2836" spans="5:7" x14ac:dyDescent="0.2">
      <c r="E2836" s="93" t="str">
        <f>IF(ISBLANK(A2836),"",VLOOKUP(A2836,'Tabla de equipos'!$B$3:$D$107,3,FALSE))</f>
        <v/>
      </c>
      <c r="G2836" s="135" t="str">
        <f t="shared" si="45"/>
        <v/>
      </c>
    </row>
    <row r="2837" spans="5:7" x14ac:dyDescent="0.2">
      <c r="E2837" s="93" t="str">
        <f>IF(ISBLANK(A2837),"",VLOOKUP(A2837,'Tabla de equipos'!$B$3:$D$107,3,FALSE))</f>
        <v/>
      </c>
      <c r="G2837" s="135" t="str">
        <f t="shared" si="45"/>
        <v/>
      </c>
    </row>
    <row r="2838" spans="5:7" x14ac:dyDescent="0.2">
      <c r="E2838" s="93" t="str">
        <f>IF(ISBLANK(A2838),"",VLOOKUP(A2838,'Tabla de equipos'!$B$3:$D$107,3,FALSE))</f>
        <v/>
      </c>
      <c r="G2838" s="135" t="str">
        <f t="shared" si="45"/>
        <v/>
      </c>
    </row>
    <row r="2839" spans="5:7" x14ac:dyDescent="0.2">
      <c r="E2839" s="93" t="str">
        <f>IF(ISBLANK(A2839),"",VLOOKUP(A2839,'Tabla de equipos'!$B$3:$D$107,3,FALSE))</f>
        <v/>
      </c>
      <c r="G2839" s="135" t="str">
        <f t="shared" si="45"/>
        <v/>
      </c>
    </row>
    <row r="2840" spans="5:7" x14ac:dyDescent="0.2">
      <c r="E2840" s="93" t="str">
        <f>IF(ISBLANK(A2840),"",VLOOKUP(A2840,'Tabla de equipos'!$B$3:$D$107,3,FALSE))</f>
        <v/>
      </c>
      <c r="G2840" s="135" t="str">
        <f t="shared" si="45"/>
        <v/>
      </c>
    </row>
    <row r="2841" spans="5:7" x14ac:dyDescent="0.2">
      <c r="E2841" s="93" t="str">
        <f>IF(ISBLANK(A2841),"",VLOOKUP(A2841,'Tabla de equipos'!$B$3:$D$107,3,FALSE))</f>
        <v/>
      </c>
      <c r="G2841" s="135" t="str">
        <f t="shared" si="45"/>
        <v/>
      </c>
    </row>
    <row r="2842" spans="5:7" x14ac:dyDescent="0.2">
      <c r="E2842" s="93" t="str">
        <f>IF(ISBLANK(A2842),"",VLOOKUP(A2842,'Tabla de equipos'!$B$3:$D$107,3,FALSE))</f>
        <v/>
      </c>
      <c r="G2842" s="135" t="str">
        <f t="shared" si="45"/>
        <v/>
      </c>
    </row>
    <row r="2843" spans="5:7" x14ac:dyDescent="0.2">
      <c r="E2843" s="93" t="str">
        <f>IF(ISBLANK(A2843),"",VLOOKUP(A2843,'Tabla de equipos'!$B$3:$D$107,3,FALSE))</f>
        <v/>
      </c>
      <c r="G2843" s="135" t="str">
        <f t="shared" si="45"/>
        <v/>
      </c>
    </row>
    <row r="2844" spans="5:7" x14ac:dyDescent="0.2">
      <c r="E2844" s="93" t="str">
        <f>IF(ISBLANK(A2844),"",VLOOKUP(A2844,'Tabla de equipos'!$B$3:$D$107,3,FALSE))</f>
        <v/>
      </c>
      <c r="G2844" s="135" t="str">
        <f t="shared" si="45"/>
        <v/>
      </c>
    </row>
    <row r="2845" spans="5:7" x14ac:dyDescent="0.2">
      <c r="E2845" s="93" t="str">
        <f>IF(ISBLANK(A2845),"",VLOOKUP(A2845,'Tabla de equipos'!$B$3:$D$107,3,FALSE))</f>
        <v/>
      </c>
      <c r="G2845" s="135" t="str">
        <f t="shared" si="45"/>
        <v/>
      </c>
    </row>
    <row r="2846" spans="5:7" x14ac:dyDescent="0.2">
      <c r="E2846" s="93" t="str">
        <f>IF(ISBLANK(A2846),"",VLOOKUP(A2846,'Tabla de equipos'!$B$3:$D$107,3,FALSE))</f>
        <v/>
      </c>
      <c r="G2846" s="135" t="str">
        <f t="shared" si="45"/>
        <v/>
      </c>
    </row>
    <row r="2847" spans="5:7" x14ac:dyDescent="0.2">
      <c r="E2847" s="93" t="str">
        <f>IF(ISBLANK(A2847),"",VLOOKUP(A2847,'Tabla de equipos'!$B$3:$D$107,3,FALSE))</f>
        <v/>
      </c>
      <c r="G2847" s="135" t="str">
        <f t="shared" si="45"/>
        <v/>
      </c>
    </row>
    <row r="2848" spans="5:7" x14ac:dyDescent="0.2">
      <c r="E2848" s="93" t="str">
        <f>IF(ISBLANK(A2848),"",VLOOKUP(A2848,'Tabla de equipos'!$B$3:$D$107,3,FALSE))</f>
        <v/>
      </c>
      <c r="G2848" s="135" t="str">
        <f t="shared" si="45"/>
        <v/>
      </c>
    </row>
    <row r="2849" spans="5:7" x14ac:dyDescent="0.2">
      <c r="E2849" s="93" t="str">
        <f>IF(ISBLANK(A2849),"",VLOOKUP(A2849,'Tabla de equipos'!$B$3:$D$107,3,FALSE))</f>
        <v/>
      </c>
      <c r="G2849" s="135" t="str">
        <f t="shared" si="45"/>
        <v/>
      </c>
    </row>
    <row r="2850" spans="5:7" x14ac:dyDescent="0.2">
      <c r="E2850" s="93" t="str">
        <f>IF(ISBLANK(A2850),"",VLOOKUP(A2850,'Tabla de equipos'!$B$3:$D$107,3,FALSE))</f>
        <v/>
      </c>
      <c r="G2850" s="135" t="str">
        <f t="shared" si="45"/>
        <v/>
      </c>
    </row>
    <row r="2851" spans="5:7" x14ac:dyDescent="0.2">
      <c r="E2851" s="93" t="str">
        <f>IF(ISBLANK(A2851),"",VLOOKUP(A2851,'Tabla de equipos'!$B$3:$D$107,3,FALSE))</f>
        <v/>
      </c>
      <c r="G2851" s="135" t="str">
        <f t="shared" si="45"/>
        <v/>
      </c>
    </row>
    <row r="2852" spans="5:7" x14ac:dyDescent="0.2">
      <c r="E2852" s="93" t="str">
        <f>IF(ISBLANK(A2852),"",VLOOKUP(A2852,'Tabla de equipos'!$B$3:$D$107,3,FALSE))</f>
        <v/>
      </c>
      <c r="G2852" s="135" t="str">
        <f t="shared" si="45"/>
        <v/>
      </c>
    </row>
    <row r="2853" spans="5:7" x14ac:dyDescent="0.2">
      <c r="E2853" s="93" t="str">
        <f>IF(ISBLANK(A2853),"",VLOOKUP(A2853,'Tabla de equipos'!$B$3:$D$107,3,FALSE))</f>
        <v/>
      </c>
      <c r="G2853" s="135" t="str">
        <f t="shared" ref="G2853:G2916" si="46">IF(AND(F2853="",A2853=""),"",IF(AND(A2853&lt;&gt;"",F2853=""),"Falta incluir unidades",IF(AND(A2853&lt;&gt;"",F2853&gt;0),"","Falta elegir equipo/soporte")))</f>
        <v/>
      </c>
    </row>
    <row r="2854" spans="5:7" x14ac:dyDescent="0.2">
      <c r="E2854" s="93" t="str">
        <f>IF(ISBLANK(A2854),"",VLOOKUP(A2854,'Tabla de equipos'!$B$3:$D$107,3,FALSE))</f>
        <v/>
      </c>
      <c r="G2854" s="135" t="str">
        <f t="shared" si="46"/>
        <v/>
      </c>
    </row>
    <row r="2855" spans="5:7" x14ac:dyDescent="0.2">
      <c r="E2855" s="93" t="str">
        <f>IF(ISBLANK(A2855),"",VLOOKUP(A2855,'Tabla de equipos'!$B$3:$D$107,3,FALSE))</f>
        <v/>
      </c>
      <c r="G2855" s="135" t="str">
        <f t="shared" si="46"/>
        <v/>
      </c>
    </row>
    <row r="2856" spans="5:7" x14ac:dyDescent="0.2">
      <c r="E2856" s="93" t="str">
        <f>IF(ISBLANK(A2856),"",VLOOKUP(A2856,'Tabla de equipos'!$B$3:$D$107,3,FALSE))</f>
        <v/>
      </c>
      <c r="G2856" s="135" t="str">
        <f t="shared" si="46"/>
        <v/>
      </c>
    </row>
    <row r="2857" spans="5:7" x14ac:dyDescent="0.2">
      <c r="E2857" s="93" t="str">
        <f>IF(ISBLANK(A2857),"",VLOOKUP(A2857,'Tabla de equipos'!$B$3:$D$107,3,FALSE))</f>
        <v/>
      </c>
      <c r="G2857" s="135" t="str">
        <f t="shared" si="46"/>
        <v/>
      </c>
    </row>
    <row r="2858" spans="5:7" x14ac:dyDescent="0.2">
      <c r="E2858" s="93" t="str">
        <f>IF(ISBLANK(A2858),"",VLOOKUP(A2858,'Tabla de equipos'!$B$3:$D$107,3,FALSE))</f>
        <v/>
      </c>
      <c r="G2858" s="135" t="str">
        <f t="shared" si="46"/>
        <v/>
      </c>
    </row>
    <row r="2859" spans="5:7" x14ac:dyDescent="0.2">
      <c r="E2859" s="93" t="str">
        <f>IF(ISBLANK(A2859),"",VLOOKUP(A2859,'Tabla de equipos'!$B$3:$D$107,3,FALSE))</f>
        <v/>
      </c>
      <c r="G2859" s="135" t="str">
        <f t="shared" si="46"/>
        <v/>
      </c>
    </row>
    <row r="2860" spans="5:7" x14ac:dyDescent="0.2">
      <c r="E2860" s="93" t="str">
        <f>IF(ISBLANK(A2860),"",VLOOKUP(A2860,'Tabla de equipos'!$B$3:$D$107,3,FALSE))</f>
        <v/>
      </c>
      <c r="G2860" s="135" t="str">
        <f t="shared" si="46"/>
        <v/>
      </c>
    </row>
    <row r="2861" spans="5:7" x14ac:dyDescent="0.2">
      <c r="E2861" s="93" t="str">
        <f>IF(ISBLANK(A2861),"",VLOOKUP(A2861,'Tabla de equipos'!$B$3:$D$107,3,FALSE))</f>
        <v/>
      </c>
      <c r="G2861" s="135" t="str">
        <f t="shared" si="46"/>
        <v/>
      </c>
    </row>
    <row r="2862" spans="5:7" x14ac:dyDescent="0.2">
      <c r="E2862" s="93" t="str">
        <f>IF(ISBLANK(A2862),"",VLOOKUP(A2862,'Tabla de equipos'!$B$3:$D$107,3,FALSE))</f>
        <v/>
      </c>
      <c r="G2862" s="135" t="str">
        <f t="shared" si="46"/>
        <v/>
      </c>
    </row>
    <row r="2863" spans="5:7" x14ac:dyDescent="0.2">
      <c r="E2863" s="93" t="str">
        <f>IF(ISBLANK(A2863),"",VLOOKUP(A2863,'Tabla de equipos'!$B$3:$D$107,3,FALSE))</f>
        <v/>
      </c>
      <c r="G2863" s="135" t="str">
        <f t="shared" si="46"/>
        <v/>
      </c>
    </row>
    <row r="2864" spans="5:7" x14ac:dyDescent="0.2">
      <c r="E2864" s="93" t="str">
        <f>IF(ISBLANK(A2864),"",VLOOKUP(A2864,'Tabla de equipos'!$B$3:$D$107,3,FALSE))</f>
        <v/>
      </c>
      <c r="G2864" s="135" t="str">
        <f t="shared" si="46"/>
        <v/>
      </c>
    </row>
    <row r="2865" spans="5:7" x14ac:dyDescent="0.2">
      <c r="E2865" s="93" t="str">
        <f>IF(ISBLANK(A2865),"",VLOOKUP(A2865,'Tabla de equipos'!$B$3:$D$107,3,FALSE))</f>
        <v/>
      </c>
      <c r="G2865" s="135" t="str">
        <f t="shared" si="46"/>
        <v/>
      </c>
    </row>
    <row r="2866" spans="5:7" x14ac:dyDescent="0.2">
      <c r="E2866" s="93" t="str">
        <f>IF(ISBLANK(A2866),"",VLOOKUP(A2866,'Tabla de equipos'!$B$3:$D$107,3,FALSE))</f>
        <v/>
      </c>
      <c r="G2866" s="135" t="str">
        <f t="shared" si="46"/>
        <v/>
      </c>
    </row>
    <row r="2867" spans="5:7" x14ac:dyDescent="0.2">
      <c r="E2867" s="93" t="str">
        <f>IF(ISBLANK(A2867),"",VLOOKUP(A2867,'Tabla de equipos'!$B$3:$D$107,3,FALSE))</f>
        <v/>
      </c>
      <c r="G2867" s="135" t="str">
        <f t="shared" si="46"/>
        <v/>
      </c>
    </row>
    <row r="2868" spans="5:7" x14ac:dyDescent="0.2">
      <c r="E2868" s="93" t="str">
        <f>IF(ISBLANK(A2868),"",VLOOKUP(A2868,'Tabla de equipos'!$B$3:$D$107,3,FALSE))</f>
        <v/>
      </c>
      <c r="G2868" s="135" t="str">
        <f t="shared" si="46"/>
        <v/>
      </c>
    </row>
    <row r="2869" spans="5:7" x14ac:dyDescent="0.2">
      <c r="E2869" s="93" t="str">
        <f>IF(ISBLANK(A2869),"",VLOOKUP(A2869,'Tabla de equipos'!$B$3:$D$107,3,FALSE))</f>
        <v/>
      </c>
      <c r="G2869" s="135" t="str">
        <f t="shared" si="46"/>
        <v/>
      </c>
    </row>
    <row r="2870" spans="5:7" x14ac:dyDescent="0.2">
      <c r="E2870" s="93" t="str">
        <f>IF(ISBLANK(A2870),"",VLOOKUP(A2870,'Tabla de equipos'!$B$3:$D$107,3,FALSE))</f>
        <v/>
      </c>
      <c r="G2870" s="135" t="str">
        <f t="shared" si="46"/>
        <v/>
      </c>
    </row>
    <row r="2871" spans="5:7" x14ac:dyDescent="0.2">
      <c r="E2871" s="93" t="str">
        <f>IF(ISBLANK(A2871),"",VLOOKUP(A2871,'Tabla de equipos'!$B$3:$D$107,3,FALSE))</f>
        <v/>
      </c>
      <c r="G2871" s="135" t="str">
        <f t="shared" si="46"/>
        <v/>
      </c>
    </row>
    <row r="2872" spans="5:7" x14ac:dyDescent="0.2">
      <c r="E2872" s="93" t="str">
        <f>IF(ISBLANK(A2872),"",VLOOKUP(A2872,'Tabla de equipos'!$B$3:$D$107,3,FALSE))</f>
        <v/>
      </c>
      <c r="G2872" s="135" t="str">
        <f t="shared" si="46"/>
        <v/>
      </c>
    </row>
    <row r="2873" spans="5:7" x14ac:dyDescent="0.2">
      <c r="E2873" s="93" t="str">
        <f>IF(ISBLANK(A2873),"",VLOOKUP(A2873,'Tabla de equipos'!$B$3:$D$107,3,FALSE))</f>
        <v/>
      </c>
      <c r="G2873" s="135" t="str">
        <f t="shared" si="46"/>
        <v/>
      </c>
    </row>
    <row r="2874" spans="5:7" x14ac:dyDescent="0.2">
      <c r="E2874" s="93" t="str">
        <f>IF(ISBLANK(A2874),"",VLOOKUP(A2874,'Tabla de equipos'!$B$3:$D$107,3,FALSE))</f>
        <v/>
      </c>
      <c r="G2874" s="135" t="str">
        <f t="shared" si="46"/>
        <v/>
      </c>
    </row>
    <row r="2875" spans="5:7" x14ac:dyDescent="0.2">
      <c r="E2875" s="93" t="str">
        <f>IF(ISBLANK(A2875),"",VLOOKUP(A2875,'Tabla de equipos'!$B$3:$D$107,3,FALSE))</f>
        <v/>
      </c>
      <c r="G2875" s="135" t="str">
        <f t="shared" si="46"/>
        <v/>
      </c>
    </row>
    <row r="2876" spans="5:7" x14ac:dyDescent="0.2">
      <c r="E2876" s="93" t="str">
        <f>IF(ISBLANK(A2876),"",VLOOKUP(A2876,'Tabla de equipos'!$B$3:$D$107,3,FALSE))</f>
        <v/>
      </c>
      <c r="G2876" s="135" t="str">
        <f t="shared" si="46"/>
        <v/>
      </c>
    </row>
    <row r="2877" spans="5:7" x14ac:dyDescent="0.2">
      <c r="E2877" s="93" t="str">
        <f>IF(ISBLANK(A2877),"",VLOOKUP(A2877,'Tabla de equipos'!$B$3:$D$107,3,FALSE))</f>
        <v/>
      </c>
      <c r="G2877" s="135" t="str">
        <f t="shared" si="46"/>
        <v/>
      </c>
    </row>
    <row r="2878" spans="5:7" x14ac:dyDescent="0.2">
      <c r="E2878" s="93" t="str">
        <f>IF(ISBLANK(A2878),"",VLOOKUP(A2878,'Tabla de equipos'!$B$3:$D$107,3,FALSE))</f>
        <v/>
      </c>
      <c r="G2878" s="135" t="str">
        <f t="shared" si="46"/>
        <v/>
      </c>
    </row>
    <row r="2879" spans="5:7" x14ac:dyDescent="0.2">
      <c r="E2879" s="93" t="str">
        <f>IF(ISBLANK(A2879),"",VLOOKUP(A2879,'Tabla de equipos'!$B$3:$D$107,3,FALSE))</f>
        <v/>
      </c>
      <c r="G2879" s="135" t="str">
        <f t="shared" si="46"/>
        <v/>
      </c>
    </row>
    <row r="2880" spans="5:7" x14ac:dyDescent="0.2">
      <c r="E2880" s="93" t="str">
        <f>IF(ISBLANK(A2880),"",VLOOKUP(A2880,'Tabla de equipos'!$B$3:$D$107,3,FALSE))</f>
        <v/>
      </c>
      <c r="G2880" s="135" t="str">
        <f t="shared" si="46"/>
        <v/>
      </c>
    </row>
    <row r="2881" spans="5:7" x14ac:dyDescent="0.2">
      <c r="E2881" s="93" t="str">
        <f>IF(ISBLANK(A2881),"",VLOOKUP(A2881,'Tabla de equipos'!$B$3:$D$107,3,FALSE))</f>
        <v/>
      </c>
      <c r="G2881" s="135" t="str">
        <f t="shared" si="46"/>
        <v/>
      </c>
    </row>
    <row r="2882" spans="5:7" x14ac:dyDescent="0.2">
      <c r="E2882" s="93" t="str">
        <f>IF(ISBLANK(A2882),"",VLOOKUP(A2882,'Tabla de equipos'!$B$3:$D$107,3,FALSE))</f>
        <v/>
      </c>
      <c r="G2882" s="135" t="str">
        <f t="shared" si="46"/>
        <v/>
      </c>
    </row>
    <row r="2883" spans="5:7" x14ac:dyDescent="0.2">
      <c r="E2883" s="93" t="str">
        <f>IF(ISBLANK(A2883),"",VLOOKUP(A2883,'Tabla de equipos'!$B$3:$D$107,3,FALSE))</f>
        <v/>
      </c>
      <c r="G2883" s="135" t="str">
        <f t="shared" si="46"/>
        <v/>
      </c>
    </row>
    <row r="2884" spans="5:7" x14ac:dyDescent="0.2">
      <c r="E2884" s="93" t="str">
        <f>IF(ISBLANK(A2884),"",VLOOKUP(A2884,'Tabla de equipos'!$B$3:$D$107,3,FALSE))</f>
        <v/>
      </c>
      <c r="G2884" s="135" t="str">
        <f t="shared" si="46"/>
        <v/>
      </c>
    </row>
    <row r="2885" spans="5:7" x14ac:dyDescent="0.2">
      <c r="E2885" s="93" t="str">
        <f>IF(ISBLANK(A2885),"",VLOOKUP(A2885,'Tabla de equipos'!$B$3:$D$107,3,FALSE))</f>
        <v/>
      </c>
      <c r="G2885" s="135" t="str">
        <f t="shared" si="46"/>
        <v/>
      </c>
    </row>
    <row r="2886" spans="5:7" x14ac:dyDescent="0.2">
      <c r="E2886" s="93" t="str">
        <f>IF(ISBLANK(A2886),"",VLOOKUP(A2886,'Tabla de equipos'!$B$3:$D$107,3,FALSE))</f>
        <v/>
      </c>
      <c r="G2886" s="135" t="str">
        <f t="shared" si="46"/>
        <v/>
      </c>
    </row>
    <row r="2887" spans="5:7" x14ac:dyDescent="0.2">
      <c r="E2887" s="93" t="str">
        <f>IF(ISBLANK(A2887),"",VLOOKUP(A2887,'Tabla de equipos'!$B$3:$D$107,3,FALSE))</f>
        <v/>
      </c>
      <c r="G2887" s="135" t="str">
        <f t="shared" si="46"/>
        <v/>
      </c>
    </row>
    <row r="2888" spans="5:7" x14ac:dyDescent="0.2">
      <c r="E2888" s="93" t="str">
        <f>IF(ISBLANK(A2888),"",VLOOKUP(A2888,'Tabla de equipos'!$B$3:$D$107,3,FALSE))</f>
        <v/>
      </c>
      <c r="G2888" s="135" t="str">
        <f t="shared" si="46"/>
        <v/>
      </c>
    </row>
    <row r="2889" spans="5:7" x14ac:dyDescent="0.2">
      <c r="E2889" s="93" t="str">
        <f>IF(ISBLANK(A2889),"",VLOOKUP(A2889,'Tabla de equipos'!$B$3:$D$107,3,FALSE))</f>
        <v/>
      </c>
      <c r="G2889" s="135" t="str">
        <f t="shared" si="46"/>
        <v/>
      </c>
    </row>
    <row r="2890" spans="5:7" x14ac:dyDescent="0.2">
      <c r="E2890" s="93" t="str">
        <f>IF(ISBLANK(A2890),"",VLOOKUP(A2890,'Tabla de equipos'!$B$3:$D$107,3,FALSE))</f>
        <v/>
      </c>
      <c r="G2890" s="135" t="str">
        <f t="shared" si="46"/>
        <v/>
      </c>
    </row>
    <row r="2891" spans="5:7" x14ac:dyDescent="0.2">
      <c r="E2891" s="93" t="str">
        <f>IF(ISBLANK(A2891),"",VLOOKUP(A2891,'Tabla de equipos'!$B$3:$D$107,3,FALSE))</f>
        <v/>
      </c>
      <c r="G2891" s="135" t="str">
        <f t="shared" si="46"/>
        <v/>
      </c>
    </row>
    <row r="2892" spans="5:7" x14ac:dyDescent="0.2">
      <c r="E2892" s="93" t="str">
        <f>IF(ISBLANK(A2892),"",VLOOKUP(A2892,'Tabla de equipos'!$B$3:$D$107,3,FALSE))</f>
        <v/>
      </c>
      <c r="G2892" s="135" t="str">
        <f t="shared" si="46"/>
        <v/>
      </c>
    </row>
    <row r="2893" spans="5:7" x14ac:dyDescent="0.2">
      <c r="E2893" s="93" t="str">
        <f>IF(ISBLANK(A2893),"",VLOOKUP(A2893,'Tabla de equipos'!$B$3:$D$107,3,FALSE))</f>
        <v/>
      </c>
      <c r="G2893" s="135" t="str">
        <f t="shared" si="46"/>
        <v/>
      </c>
    </row>
    <row r="2894" spans="5:7" x14ac:dyDescent="0.2">
      <c r="E2894" s="93" t="str">
        <f>IF(ISBLANK(A2894),"",VLOOKUP(A2894,'Tabla de equipos'!$B$3:$D$107,3,FALSE))</f>
        <v/>
      </c>
      <c r="G2894" s="135" t="str">
        <f t="shared" si="46"/>
        <v/>
      </c>
    </row>
    <row r="2895" spans="5:7" x14ac:dyDescent="0.2">
      <c r="E2895" s="93" t="str">
        <f>IF(ISBLANK(A2895),"",VLOOKUP(A2895,'Tabla de equipos'!$B$3:$D$107,3,FALSE))</f>
        <v/>
      </c>
      <c r="G2895" s="135" t="str">
        <f t="shared" si="46"/>
        <v/>
      </c>
    </row>
    <row r="2896" spans="5:7" x14ac:dyDescent="0.2">
      <c r="E2896" s="93" t="str">
        <f>IF(ISBLANK(A2896),"",VLOOKUP(A2896,'Tabla de equipos'!$B$3:$D$107,3,FALSE))</f>
        <v/>
      </c>
      <c r="G2896" s="135" t="str">
        <f t="shared" si="46"/>
        <v/>
      </c>
    </row>
    <row r="2897" spans="5:7" x14ac:dyDescent="0.2">
      <c r="E2897" s="93" t="str">
        <f>IF(ISBLANK(A2897),"",VLOOKUP(A2897,'Tabla de equipos'!$B$3:$D$107,3,FALSE))</f>
        <v/>
      </c>
      <c r="G2897" s="135" t="str">
        <f t="shared" si="46"/>
        <v/>
      </c>
    </row>
    <row r="2898" spans="5:7" x14ac:dyDescent="0.2">
      <c r="E2898" s="93" t="str">
        <f>IF(ISBLANK(A2898),"",VLOOKUP(A2898,'Tabla de equipos'!$B$3:$D$107,3,FALSE))</f>
        <v/>
      </c>
      <c r="G2898" s="135" t="str">
        <f t="shared" si="46"/>
        <v/>
      </c>
    </row>
    <row r="2899" spans="5:7" x14ac:dyDescent="0.2">
      <c r="E2899" s="93" t="str">
        <f>IF(ISBLANK(A2899),"",VLOOKUP(A2899,'Tabla de equipos'!$B$3:$D$107,3,FALSE))</f>
        <v/>
      </c>
      <c r="G2899" s="135" t="str">
        <f t="shared" si="46"/>
        <v/>
      </c>
    </row>
    <row r="2900" spans="5:7" x14ac:dyDescent="0.2">
      <c r="E2900" s="93" t="str">
        <f>IF(ISBLANK(A2900),"",VLOOKUP(A2900,'Tabla de equipos'!$B$3:$D$107,3,FALSE))</f>
        <v/>
      </c>
      <c r="G2900" s="135" t="str">
        <f t="shared" si="46"/>
        <v/>
      </c>
    </row>
    <row r="2901" spans="5:7" x14ac:dyDescent="0.2">
      <c r="E2901" s="93" t="str">
        <f>IF(ISBLANK(A2901),"",VLOOKUP(A2901,'Tabla de equipos'!$B$3:$D$107,3,FALSE))</f>
        <v/>
      </c>
      <c r="G2901" s="135" t="str">
        <f t="shared" si="46"/>
        <v/>
      </c>
    </row>
    <row r="2902" spans="5:7" x14ac:dyDescent="0.2">
      <c r="E2902" s="93" t="str">
        <f>IF(ISBLANK(A2902),"",VLOOKUP(A2902,'Tabla de equipos'!$B$3:$D$107,3,FALSE))</f>
        <v/>
      </c>
      <c r="G2902" s="135" t="str">
        <f t="shared" si="46"/>
        <v/>
      </c>
    </row>
    <row r="2903" spans="5:7" x14ac:dyDescent="0.2">
      <c r="E2903" s="93" t="str">
        <f>IF(ISBLANK(A2903),"",VLOOKUP(A2903,'Tabla de equipos'!$B$3:$D$107,3,FALSE))</f>
        <v/>
      </c>
      <c r="G2903" s="135" t="str">
        <f t="shared" si="46"/>
        <v/>
      </c>
    </row>
    <row r="2904" spans="5:7" x14ac:dyDescent="0.2">
      <c r="E2904" s="93" t="str">
        <f>IF(ISBLANK(A2904),"",VLOOKUP(A2904,'Tabla de equipos'!$B$3:$D$107,3,FALSE))</f>
        <v/>
      </c>
      <c r="G2904" s="135" t="str">
        <f t="shared" si="46"/>
        <v/>
      </c>
    </row>
    <row r="2905" spans="5:7" x14ac:dyDescent="0.2">
      <c r="E2905" s="93" t="str">
        <f>IF(ISBLANK(A2905),"",VLOOKUP(A2905,'Tabla de equipos'!$B$3:$D$107,3,FALSE))</f>
        <v/>
      </c>
      <c r="G2905" s="135" t="str">
        <f t="shared" si="46"/>
        <v/>
      </c>
    </row>
    <row r="2906" spans="5:7" x14ac:dyDescent="0.2">
      <c r="E2906" s="93" t="str">
        <f>IF(ISBLANK(A2906),"",VLOOKUP(A2906,'Tabla de equipos'!$B$3:$D$107,3,FALSE))</f>
        <v/>
      </c>
      <c r="G2906" s="135" t="str">
        <f t="shared" si="46"/>
        <v/>
      </c>
    </row>
    <row r="2907" spans="5:7" x14ac:dyDescent="0.2">
      <c r="E2907" s="93" t="str">
        <f>IF(ISBLANK(A2907),"",VLOOKUP(A2907,'Tabla de equipos'!$B$3:$D$107,3,FALSE))</f>
        <v/>
      </c>
      <c r="G2907" s="135" t="str">
        <f t="shared" si="46"/>
        <v/>
      </c>
    </row>
    <row r="2908" spans="5:7" x14ac:dyDescent="0.2">
      <c r="E2908" s="93" t="str">
        <f>IF(ISBLANK(A2908),"",VLOOKUP(A2908,'Tabla de equipos'!$B$3:$D$107,3,FALSE))</f>
        <v/>
      </c>
      <c r="G2908" s="135" t="str">
        <f t="shared" si="46"/>
        <v/>
      </c>
    </row>
    <row r="2909" spans="5:7" x14ac:dyDescent="0.2">
      <c r="E2909" s="93" t="str">
        <f>IF(ISBLANK(A2909),"",VLOOKUP(A2909,'Tabla de equipos'!$B$3:$D$107,3,FALSE))</f>
        <v/>
      </c>
      <c r="G2909" s="135" t="str">
        <f t="shared" si="46"/>
        <v/>
      </c>
    </row>
    <row r="2910" spans="5:7" x14ac:dyDescent="0.2">
      <c r="E2910" s="93" t="str">
        <f>IF(ISBLANK(A2910),"",VLOOKUP(A2910,'Tabla de equipos'!$B$3:$D$107,3,FALSE))</f>
        <v/>
      </c>
      <c r="G2910" s="135" t="str">
        <f t="shared" si="46"/>
        <v/>
      </c>
    </row>
    <row r="2911" spans="5:7" x14ac:dyDescent="0.2">
      <c r="E2911" s="93" t="str">
        <f>IF(ISBLANK(A2911),"",VLOOKUP(A2911,'Tabla de equipos'!$B$3:$D$107,3,FALSE))</f>
        <v/>
      </c>
      <c r="G2911" s="135" t="str">
        <f t="shared" si="46"/>
        <v/>
      </c>
    </row>
    <row r="2912" spans="5:7" x14ac:dyDescent="0.2">
      <c r="E2912" s="93" t="str">
        <f>IF(ISBLANK(A2912),"",VLOOKUP(A2912,'Tabla de equipos'!$B$3:$D$107,3,FALSE))</f>
        <v/>
      </c>
      <c r="G2912" s="135" t="str">
        <f t="shared" si="46"/>
        <v/>
      </c>
    </row>
    <row r="2913" spans="5:7" x14ac:dyDescent="0.2">
      <c r="E2913" s="93" t="str">
        <f>IF(ISBLANK(A2913),"",VLOOKUP(A2913,'Tabla de equipos'!$B$3:$D$107,3,FALSE))</f>
        <v/>
      </c>
      <c r="G2913" s="135" t="str">
        <f t="shared" si="46"/>
        <v/>
      </c>
    </row>
    <row r="2914" spans="5:7" x14ac:dyDescent="0.2">
      <c r="E2914" s="93" t="str">
        <f>IF(ISBLANK(A2914),"",VLOOKUP(A2914,'Tabla de equipos'!$B$3:$D$107,3,FALSE))</f>
        <v/>
      </c>
      <c r="G2914" s="135" t="str">
        <f t="shared" si="46"/>
        <v/>
      </c>
    </row>
    <row r="2915" spans="5:7" x14ac:dyDescent="0.2">
      <c r="E2915" s="93" t="str">
        <f>IF(ISBLANK(A2915),"",VLOOKUP(A2915,'Tabla de equipos'!$B$3:$D$107,3,FALSE))</f>
        <v/>
      </c>
      <c r="G2915" s="135" t="str">
        <f t="shared" si="46"/>
        <v/>
      </c>
    </row>
    <row r="2916" spans="5:7" x14ac:dyDescent="0.2">
      <c r="E2916" s="93" t="str">
        <f>IF(ISBLANK(A2916),"",VLOOKUP(A2916,'Tabla de equipos'!$B$3:$D$107,3,FALSE))</f>
        <v/>
      </c>
      <c r="G2916" s="135" t="str">
        <f t="shared" si="46"/>
        <v/>
      </c>
    </row>
    <row r="2917" spans="5:7" x14ac:dyDescent="0.2">
      <c r="E2917" s="93" t="str">
        <f>IF(ISBLANK(A2917),"",VLOOKUP(A2917,'Tabla de equipos'!$B$3:$D$107,3,FALSE))</f>
        <v/>
      </c>
      <c r="G2917" s="135" t="str">
        <f t="shared" ref="G2917:G2980" si="47">IF(AND(F2917="",A2917=""),"",IF(AND(A2917&lt;&gt;"",F2917=""),"Falta incluir unidades",IF(AND(A2917&lt;&gt;"",F2917&gt;0),"","Falta elegir equipo/soporte")))</f>
        <v/>
      </c>
    </row>
    <row r="2918" spans="5:7" x14ac:dyDescent="0.2">
      <c r="E2918" s="93" t="str">
        <f>IF(ISBLANK(A2918),"",VLOOKUP(A2918,'Tabla de equipos'!$B$3:$D$107,3,FALSE))</f>
        <v/>
      </c>
      <c r="G2918" s="135" t="str">
        <f t="shared" si="47"/>
        <v/>
      </c>
    </row>
    <row r="2919" spans="5:7" x14ac:dyDescent="0.2">
      <c r="E2919" s="93" t="str">
        <f>IF(ISBLANK(A2919),"",VLOOKUP(A2919,'Tabla de equipos'!$B$3:$D$107,3,FALSE))</f>
        <v/>
      </c>
      <c r="G2919" s="135" t="str">
        <f t="shared" si="47"/>
        <v/>
      </c>
    </row>
    <row r="2920" spans="5:7" x14ac:dyDescent="0.2">
      <c r="E2920" s="93" t="str">
        <f>IF(ISBLANK(A2920),"",VLOOKUP(A2920,'Tabla de equipos'!$B$3:$D$107,3,FALSE))</f>
        <v/>
      </c>
      <c r="G2920" s="135" t="str">
        <f t="shared" si="47"/>
        <v/>
      </c>
    </row>
    <row r="2921" spans="5:7" x14ac:dyDescent="0.2">
      <c r="E2921" s="93" t="str">
        <f>IF(ISBLANK(A2921),"",VLOOKUP(A2921,'Tabla de equipos'!$B$3:$D$107,3,FALSE))</f>
        <v/>
      </c>
      <c r="G2921" s="135" t="str">
        <f t="shared" si="47"/>
        <v/>
      </c>
    </row>
    <row r="2922" spans="5:7" x14ac:dyDescent="0.2">
      <c r="E2922" s="93" t="str">
        <f>IF(ISBLANK(A2922),"",VLOOKUP(A2922,'Tabla de equipos'!$B$3:$D$107,3,FALSE))</f>
        <v/>
      </c>
      <c r="G2922" s="135" t="str">
        <f t="shared" si="47"/>
        <v/>
      </c>
    </row>
    <row r="2923" spans="5:7" x14ac:dyDescent="0.2">
      <c r="E2923" s="93" t="str">
        <f>IF(ISBLANK(A2923),"",VLOOKUP(A2923,'Tabla de equipos'!$B$3:$D$107,3,FALSE))</f>
        <v/>
      </c>
      <c r="G2923" s="135" t="str">
        <f t="shared" si="47"/>
        <v/>
      </c>
    </row>
    <row r="2924" spans="5:7" x14ac:dyDescent="0.2">
      <c r="E2924" s="93" t="str">
        <f>IF(ISBLANK(A2924),"",VLOOKUP(A2924,'Tabla de equipos'!$B$3:$D$107,3,FALSE))</f>
        <v/>
      </c>
      <c r="G2924" s="135" t="str">
        <f t="shared" si="47"/>
        <v/>
      </c>
    </row>
    <row r="2925" spans="5:7" x14ac:dyDescent="0.2">
      <c r="E2925" s="93" t="str">
        <f>IF(ISBLANK(A2925),"",VLOOKUP(A2925,'Tabla de equipos'!$B$3:$D$107,3,FALSE))</f>
        <v/>
      </c>
      <c r="G2925" s="135" t="str">
        <f t="shared" si="47"/>
        <v/>
      </c>
    </row>
    <row r="2926" spans="5:7" x14ac:dyDescent="0.2">
      <c r="E2926" s="93" t="str">
        <f>IF(ISBLANK(A2926),"",VLOOKUP(A2926,'Tabla de equipos'!$B$3:$D$107,3,FALSE))</f>
        <v/>
      </c>
      <c r="G2926" s="135" t="str">
        <f t="shared" si="47"/>
        <v/>
      </c>
    </row>
    <row r="2927" spans="5:7" x14ac:dyDescent="0.2">
      <c r="E2927" s="93" t="str">
        <f>IF(ISBLANK(A2927),"",VLOOKUP(A2927,'Tabla de equipos'!$B$3:$D$107,3,FALSE))</f>
        <v/>
      </c>
      <c r="G2927" s="135" t="str">
        <f t="shared" si="47"/>
        <v/>
      </c>
    </row>
    <row r="2928" spans="5:7" x14ac:dyDescent="0.2">
      <c r="E2928" s="93" t="str">
        <f>IF(ISBLANK(A2928),"",VLOOKUP(A2928,'Tabla de equipos'!$B$3:$D$107,3,FALSE))</f>
        <v/>
      </c>
      <c r="G2928" s="135" t="str">
        <f t="shared" si="47"/>
        <v/>
      </c>
    </row>
    <row r="2929" spans="5:7" x14ac:dyDescent="0.2">
      <c r="E2929" s="93" t="str">
        <f>IF(ISBLANK(A2929),"",VLOOKUP(A2929,'Tabla de equipos'!$B$3:$D$107,3,FALSE))</f>
        <v/>
      </c>
      <c r="G2929" s="135" t="str">
        <f t="shared" si="47"/>
        <v/>
      </c>
    </row>
    <row r="2930" spans="5:7" x14ac:dyDescent="0.2">
      <c r="E2930" s="93" t="str">
        <f>IF(ISBLANK(A2930),"",VLOOKUP(A2930,'Tabla de equipos'!$B$3:$D$107,3,FALSE))</f>
        <v/>
      </c>
      <c r="G2930" s="135" t="str">
        <f t="shared" si="47"/>
        <v/>
      </c>
    </row>
    <row r="2931" spans="5:7" x14ac:dyDescent="0.2">
      <c r="E2931" s="93" t="str">
        <f>IF(ISBLANK(A2931),"",VLOOKUP(A2931,'Tabla de equipos'!$B$3:$D$107,3,FALSE))</f>
        <v/>
      </c>
      <c r="G2931" s="135" t="str">
        <f t="shared" si="47"/>
        <v/>
      </c>
    </row>
    <row r="2932" spans="5:7" x14ac:dyDescent="0.2">
      <c r="E2932" s="93" t="str">
        <f>IF(ISBLANK(A2932),"",VLOOKUP(A2932,'Tabla de equipos'!$B$3:$D$107,3,FALSE))</f>
        <v/>
      </c>
      <c r="G2932" s="135" t="str">
        <f t="shared" si="47"/>
        <v/>
      </c>
    </row>
    <row r="2933" spans="5:7" x14ac:dyDescent="0.2">
      <c r="E2933" s="93" t="str">
        <f>IF(ISBLANK(A2933),"",VLOOKUP(A2933,'Tabla de equipos'!$B$3:$D$107,3,FALSE))</f>
        <v/>
      </c>
      <c r="G2933" s="135" t="str">
        <f t="shared" si="47"/>
        <v/>
      </c>
    </row>
    <row r="2934" spans="5:7" x14ac:dyDescent="0.2">
      <c r="E2934" s="93" t="str">
        <f>IF(ISBLANK(A2934),"",VLOOKUP(A2934,'Tabla de equipos'!$B$3:$D$107,3,FALSE))</f>
        <v/>
      </c>
      <c r="G2934" s="135" t="str">
        <f t="shared" si="47"/>
        <v/>
      </c>
    </row>
    <row r="2935" spans="5:7" x14ac:dyDescent="0.2">
      <c r="E2935" s="93" t="str">
        <f>IF(ISBLANK(A2935),"",VLOOKUP(A2935,'Tabla de equipos'!$B$3:$D$107,3,FALSE))</f>
        <v/>
      </c>
      <c r="G2935" s="135" t="str">
        <f t="shared" si="47"/>
        <v/>
      </c>
    </row>
    <row r="2936" spans="5:7" x14ac:dyDescent="0.2">
      <c r="E2936" s="93" t="str">
        <f>IF(ISBLANK(A2936),"",VLOOKUP(A2936,'Tabla de equipos'!$B$3:$D$107,3,FALSE))</f>
        <v/>
      </c>
      <c r="G2936" s="135" t="str">
        <f t="shared" si="47"/>
        <v/>
      </c>
    </row>
    <row r="2937" spans="5:7" x14ac:dyDescent="0.2">
      <c r="E2937" s="93" t="str">
        <f>IF(ISBLANK(A2937),"",VLOOKUP(A2937,'Tabla de equipos'!$B$3:$D$107,3,FALSE))</f>
        <v/>
      </c>
      <c r="G2937" s="135" t="str">
        <f t="shared" si="47"/>
        <v/>
      </c>
    </row>
    <row r="2938" spans="5:7" x14ac:dyDescent="0.2">
      <c r="E2938" s="93" t="str">
        <f>IF(ISBLANK(A2938),"",VLOOKUP(A2938,'Tabla de equipos'!$B$3:$D$107,3,FALSE))</f>
        <v/>
      </c>
      <c r="G2938" s="135" t="str">
        <f t="shared" si="47"/>
        <v/>
      </c>
    </row>
    <row r="2939" spans="5:7" x14ac:dyDescent="0.2">
      <c r="E2939" s="93" t="str">
        <f>IF(ISBLANK(A2939),"",VLOOKUP(A2939,'Tabla de equipos'!$B$3:$D$107,3,FALSE))</f>
        <v/>
      </c>
      <c r="G2939" s="135" t="str">
        <f t="shared" si="47"/>
        <v/>
      </c>
    </row>
    <row r="2940" spans="5:7" x14ac:dyDescent="0.2">
      <c r="E2940" s="93" t="str">
        <f>IF(ISBLANK(A2940),"",VLOOKUP(A2940,'Tabla de equipos'!$B$3:$D$107,3,FALSE))</f>
        <v/>
      </c>
      <c r="G2940" s="135" t="str">
        <f t="shared" si="47"/>
        <v/>
      </c>
    </row>
    <row r="2941" spans="5:7" x14ac:dyDescent="0.2">
      <c r="E2941" s="93" t="str">
        <f>IF(ISBLANK(A2941),"",VLOOKUP(A2941,'Tabla de equipos'!$B$3:$D$107,3,FALSE))</f>
        <v/>
      </c>
      <c r="G2941" s="135" t="str">
        <f t="shared" si="47"/>
        <v/>
      </c>
    </row>
    <row r="2942" spans="5:7" x14ac:dyDescent="0.2">
      <c r="E2942" s="93" t="str">
        <f>IF(ISBLANK(A2942),"",VLOOKUP(A2942,'Tabla de equipos'!$B$3:$D$107,3,FALSE))</f>
        <v/>
      </c>
      <c r="G2942" s="135" t="str">
        <f t="shared" si="47"/>
        <v/>
      </c>
    </row>
    <row r="2943" spans="5:7" x14ac:dyDescent="0.2">
      <c r="E2943" s="93" t="str">
        <f>IF(ISBLANK(A2943),"",VLOOKUP(A2943,'Tabla de equipos'!$B$3:$D$107,3,FALSE))</f>
        <v/>
      </c>
      <c r="G2943" s="135" t="str">
        <f t="shared" si="47"/>
        <v/>
      </c>
    </row>
    <row r="2944" spans="5:7" x14ac:dyDescent="0.2">
      <c r="E2944" s="93" t="str">
        <f>IF(ISBLANK(A2944),"",VLOOKUP(A2944,'Tabla de equipos'!$B$3:$D$107,3,FALSE))</f>
        <v/>
      </c>
      <c r="G2944" s="135" t="str">
        <f t="shared" si="47"/>
        <v/>
      </c>
    </row>
    <row r="2945" spans="5:7" x14ac:dyDescent="0.2">
      <c r="E2945" s="93" t="str">
        <f>IF(ISBLANK(A2945),"",VLOOKUP(A2945,'Tabla de equipos'!$B$3:$D$107,3,FALSE))</f>
        <v/>
      </c>
      <c r="G2945" s="135" t="str">
        <f t="shared" si="47"/>
        <v/>
      </c>
    </row>
    <row r="2946" spans="5:7" x14ac:dyDescent="0.2">
      <c r="E2946" s="93" t="str">
        <f>IF(ISBLANK(A2946),"",VLOOKUP(A2946,'Tabla de equipos'!$B$3:$D$107,3,FALSE))</f>
        <v/>
      </c>
      <c r="G2946" s="135" t="str">
        <f t="shared" si="47"/>
        <v/>
      </c>
    </row>
    <row r="2947" spans="5:7" x14ac:dyDescent="0.2">
      <c r="E2947" s="93" t="str">
        <f>IF(ISBLANK(A2947),"",VLOOKUP(A2947,'Tabla de equipos'!$B$3:$D$107,3,FALSE))</f>
        <v/>
      </c>
      <c r="G2947" s="135" t="str">
        <f t="shared" si="47"/>
        <v/>
      </c>
    </row>
    <row r="2948" spans="5:7" x14ac:dyDescent="0.2">
      <c r="E2948" s="93" t="str">
        <f>IF(ISBLANK(A2948),"",VLOOKUP(A2948,'Tabla de equipos'!$B$3:$D$107,3,FALSE))</f>
        <v/>
      </c>
      <c r="G2948" s="135" t="str">
        <f t="shared" si="47"/>
        <v/>
      </c>
    </row>
    <row r="2949" spans="5:7" x14ac:dyDescent="0.2">
      <c r="E2949" s="93" t="str">
        <f>IF(ISBLANK(A2949),"",VLOOKUP(A2949,'Tabla de equipos'!$B$3:$D$107,3,FALSE))</f>
        <v/>
      </c>
      <c r="G2949" s="135" t="str">
        <f t="shared" si="47"/>
        <v/>
      </c>
    </row>
    <row r="2950" spans="5:7" x14ac:dyDescent="0.2">
      <c r="E2950" s="93" t="str">
        <f>IF(ISBLANK(A2950),"",VLOOKUP(A2950,'Tabla de equipos'!$B$3:$D$107,3,FALSE))</f>
        <v/>
      </c>
      <c r="G2950" s="135" t="str">
        <f t="shared" si="47"/>
        <v/>
      </c>
    </row>
    <row r="2951" spans="5:7" x14ac:dyDescent="0.2">
      <c r="E2951" s="93" t="str">
        <f>IF(ISBLANK(A2951),"",VLOOKUP(A2951,'Tabla de equipos'!$B$3:$D$107,3,FALSE))</f>
        <v/>
      </c>
      <c r="G2951" s="135" t="str">
        <f t="shared" si="47"/>
        <v/>
      </c>
    </row>
    <row r="2952" spans="5:7" x14ac:dyDescent="0.2">
      <c r="E2952" s="93" t="str">
        <f>IF(ISBLANK(A2952),"",VLOOKUP(A2952,'Tabla de equipos'!$B$3:$D$107,3,FALSE))</f>
        <v/>
      </c>
      <c r="G2952" s="135" t="str">
        <f t="shared" si="47"/>
        <v/>
      </c>
    </row>
    <row r="2953" spans="5:7" x14ac:dyDescent="0.2">
      <c r="E2953" s="93" t="str">
        <f>IF(ISBLANK(A2953),"",VLOOKUP(A2953,'Tabla de equipos'!$B$3:$D$107,3,FALSE))</f>
        <v/>
      </c>
      <c r="G2953" s="135" t="str">
        <f t="shared" si="47"/>
        <v/>
      </c>
    </row>
    <row r="2954" spans="5:7" x14ac:dyDescent="0.2">
      <c r="E2954" s="93" t="str">
        <f>IF(ISBLANK(A2954),"",VLOOKUP(A2954,'Tabla de equipos'!$B$3:$D$107,3,FALSE))</f>
        <v/>
      </c>
      <c r="G2954" s="135" t="str">
        <f t="shared" si="47"/>
        <v/>
      </c>
    </row>
    <row r="2955" spans="5:7" x14ac:dyDescent="0.2">
      <c r="E2955" s="93" t="str">
        <f>IF(ISBLANK(A2955),"",VLOOKUP(A2955,'Tabla de equipos'!$B$3:$D$107,3,FALSE))</f>
        <v/>
      </c>
      <c r="G2955" s="135" t="str">
        <f t="shared" si="47"/>
        <v/>
      </c>
    </row>
    <row r="2956" spans="5:7" x14ac:dyDescent="0.2">
      <c r="E2956" s="93" t="str">
        <f>IF(ISBLANK(A2956),"",VLOOKUP(A2956,'Tabla de equipos'!$B$3:$D$107,3,FALSE))</f>
        <v/>
      </c>
      <c r="G2956" s="135" t="str">
        <f t="shared" si="47"/>
        <v/>
      </c>
    </row>
    <row r="2957" spans="5:7" x14ac:dyDescent="0.2">
      <c r="E2957" s="93" t="str">
        <f>IF(ISBLANK(A2957),"",VLOOKUP(A2957,'Tabla de equipos'!$B$3:$D$107,3,FALSE))</f>
        <v/>
      </c>
      <c r="G2957" s="135" t="str">
        <f t="shared" si="47"/>
        <v/>
      </c>
    </row>
    <row r="2958" spans="5:7" x14ac:dyDescent="0.2">
      <c r="E2958" s="93" t="str">
        <f>IF(ISBLANK(A2958),"",VLOOKUP(A2958,'Tabla de equipos'!$B$3:$D$107,3,FALSE))</f>
        <v/>
      </c>
      <c r="G2958" s="135" t="str">
        <f t="shared" si="47"/>
        <v/>
      </c>
    </row>
    <row r="2959" spans="5:7" x14ac:dyDescent="0.2">
      <c r="E2959" s="93" t="str">
        <f>IF(ISBLANK(A2959),"",VLOOKUP(A2959,'Tabla de equipos'!$B$3:$D$107,3,FALSE))</f>
        <v/>
      </c>
      <c r="G2959" s="135" t="str">
        <f t="shared" si="47"/>
        <v/>
      </c>
    </row>
    <row r="2960" spans="5:7" x14ac:dyDescent="0.2">
      <c r="E2960" s="93" t="str">
        <f>IF(ISBLANK(A2960),"",VLOOKUP(A2960,'Tabla de equipos'!$B$3:$D$107,3,FALSE))</f>
        <v/>
      </c>
      <c r="G2960" s="135" t="str">
        <f t="shared" si="47"/>
        <v/>
      </c>
    </row>
    <row r="2961" spans="5:7" x14ac:dyDescent="0.2">
      <c r="E2961" s="93" t="str">
        <f>IF(ISBLANK(A2961),"",VLOOKUP(A2961,'Tabla de equipos'!$B$3:$D$107,3,FALSE))</f>
        <v/>
      </c>
      <c r="G2961" s="135" t="str">
        <f t="shared" si="47"/>
        <v/>
      </c>
    </row>
    <row r="2962" spans="5:7" x14ac:dyDescent="0.2">
      <c r="E2962" s="93" t="str">
        <f>IF(ISBLANK(A2962),"",VLOOKUP(A2962,'Tabla de equipos'!$B$3:$D$107,3,FALSE))</f>
        <v/>
      </c>
      <c r="G2962" s="135" t="str">
        <f t="shared" si="47"/>
        <v/>
      </c>
    </row>
    <row r="2963" spans="5:7" x14ac:dyDescent="0.2">
      <c r="E2963" s="93" t="str">
        <f>IF(ISBLANK(A2963),"",VLOOKUP(A2963,'Tabla de equipos'!$B$3:$D$107,3,FALSE))</f>
        <v/>
      </c>
      <c r="G2963" s="135" t="str">
        <f t="shared" si="47"/>
        <v/>
      </c>
    </row>
    <row r="2964" spans="5:7" x14ac:dyDescent="0.2">
      <c r="E2964" s="93" t="str">
        <f>IF(ISBLANK(A2964),"",VLOOKUP(A2964,'Tabla de equipos'!$B$3:$D$107,3,FALSE))</f>
        <v/>
      </c>
      <c r="G2964" s="135" t="str">
        <f t="shared" si="47"/>
        <v/>
      </c>
    </row>
    <row r="2965" spans="5:7" x14ac:dyDescent="0.2">
      <c r="E2965" s="93" t="str">
        <f>IF(ISBLANK(A2965),"",VLOOKUP(A2965,'Tabla de equipos'!$B$3:$D$107,3,FALSE))</f>
        <v/>
      </c>
      <c r="G2965" s="135" t="str">
        <f t="shared" si="47"/>
        <v/>
      </c>
    </row>
    <row r="2966" spans="5:7" x14ac:dyDescent="0.2">
      <c r="E2966" s="93" t="str">
        <f>IF(ISBLANK(A2966),"",VLOOKUP(A2966,'Tabla de equipos'!$B$3:$D$107,3,FALSE))</f>
        <v/>
      </c>
      <c r="G2966" s="135" t="str">
        <f t="shared" si="47"/>
        <v/>
      </c>
    </row>
    <row r="2967" spans="5:7" x14ac:dyDescent="0.2">
      <c r="E2967" s="93" t="str">
        <f>IF(ISBLANK(A2967),"",VLOOKUP(A2967,'Tabla de equipos'!$B$3:$D$107,3,FALSE))</f>
        <v/>
      </c>
      <c r="G2967" s="135" t="str">
        <f t="shared" si="47"/>
        <v/>
      </c>
    </row>
    <row r="2968" spans="5:7" x14ac:dyDescent="0.2">
      <c r="E2968" s="93" t="str">
        <f>IF(ISBLANK(A2968),"",VLOOKUP(A2968,'Tabla de equipos'!$B$3:$D$107,3,FALSE))</f>
        <v/>
      </c>
      <c r="G2968" s="135" t="str">
        <f t="shared" si="47"/>
        <v/>
      </c>
    </row>
    <row r="2969" spans="5:7" x14ac:dyDescent="0.2">
      <c r="E2969" s="93" t="str">
        <f>IF(ISBLANK(A2969),"",VLOOKUP(A2969,'Tabla de equipos'!$B$3:$D$107,3,FALSE))</f>
        <v/>
      </c>
      <c r="G2969" s="135" t="str">
        <f t="shared" si="47"/>
        <v/>
      </c>
    </row>
    <row r="2970" spans="5:7" x14ac:dyDescent="0.2">
      <c r="E2970" s="93" t="str">
        <f>IF(ISBLANK(A2970),"",VLOOKUP(A2970,'Tabla de equipos'!$B$3:$D$107,3,FALSE))</f>
        <v/>
      </c>
      <c r="G2970" s="135" t="str">
        <f t="shared" si="47"/>
        <v/>
      </c>
    </row>
    <row r="2971" spans="5:7" x14ac:dyDescent="0.2">
      <c r="E2971" s="93" t="str">
        <f>IF(ISBLANK(A2971),"",VLOOKUP(A2971,'Tabla de equipos'!$B$3:$D$107,3,FALSE))</f>
        <v/>
      </c>
      <c r="G2971" s="135" t="str">
        <f t="shared" si="47"/>
        <v/>
      </c>
    </row>
    <row r="2972" spans="5:7" x14ac:dyDescent="0.2">
      <c r="E2972" s="93" t="str">
        <f>IF(ISBLANK(A2972),"",VLOOKUP(A2972,'Tabla de equipos'!$B$3:$D$107,3,FALSE))</f>
        <v/>
      </c>
      <c r="G2972" s="135" t="str">
        <f t="shared" si="47"/>
        <v/>
      </c>
    </row>
    <row r="2973" spans="5:7" x14ac:dyDescent="0.2">
      <c r="E2973" s="93" t="str">
        <f>IF(ISBLANK(A2973),"",VLOOKUP(A2973,'Tabla de equipos'!$B$3:$D$107,3,FALSE))</f>
        <v/>
      </c>
      <c r="G2973" s="135" t="str">
        <f t="shared" si="47"/>
        <v/>
      </c>
    </row>
    <row r="2974" spans="5:7" x14ac:dyDescent="0.2">
      <c r="E2974" s="93" t="str">
        <f>IF(ISBLANK(A2974),"",VLOOKUP(A2974,'Tabla de equipos'!$B$3:$D$107,3,FALSE))</f>
        <v/>
      </c>
      <c r="G2974" s="135" t="str">
        <f t="shared" si="47"/>
        <v/>
      </c>
    </row>
    <row r="2975" spans="5:7" x14ac:dyDescent="0.2">
      <c r="E2975" s="93" t="str">
        <f>IF(ISBLANK(A2975),"",VLOOKUP(A2975,'Tabla de equipos'!$B$3:$D$107,3,FALSE))</f>
        <v/>
      </c>
      <c r="G2975" s="135" t="str">
        <f t="shared" si="47"/>
        <v/>
      </c>
    </row>
    <row r="2976" spans="5:7" x14ac:dyDescent="0.2">
      <c r="E2976" s="93" t="str">
        <f>IF(ISBLANK(A2976),"",VLOOKUP(A2976,'Tabla de equipos'!$B$3:$D$107,3,FALSE))</f>
        <v/>
      </c>
      <c r="G2976" s="135" t="str">
        <f t="shared" si="47"/>
        <v/>
      </c>
    </row>
    <row r="2977" spans="5:7" x14ac:dyDescent="0.2">
      <c r="E2977" s="93" t="str">
        <f>IF(ISBLANK(A2977),"",VLOOKUP(A2977,'Tabla de equipos'!$B$3:$D$107,3,FALSE))</f>
        <v/>
      </c>
      <c r="G2977" s="135" t="str">
        <f t="shared" si="47"/>
        <v/>
      </c>
    </row>
    <row r="2978" spans="5:7" x14ac:dyDescent="0.2">
      <c r="E2978" s="93" t="str">
        <f>IF(ISBLANK(A2978),"",VLOOKUP(A2978,'Tabla de equipos'!$B$3:$D$107,3,FALSE))</f>
        <v/>
      </c>
      <c r="G2978" s="135" t="str">
        <f t="shared" si="47"/>
        <v/>
      </c>
    </row>
    <row r="2979" spans="5:7" x14ac:dyDescent="0.2">
      <c r="E2979" s="93" t="str">
        <f>IF(ISBLANK(A2979),"",VLOOKUP(A2979,'Tabla de equipos'!$B$3:$D$107,3,FALSE))</f>
        <v/>
      </c>
      <c r="G2979" s="135" t="str">
        <f t="shared" si="47"/>
        <v/>
      </c>
    </row>
    <row r="2980" spans="5:7" x14ac:dyDescent="0.2">
      <c r="E2980" s="93" t="str">
        <f>IF(ISBLANK(A2980),"",VLOOKUP(A2980,'Tabla de equipos'!$B$3:$D$107,3,FALSE))</f>
        <v/>
      </c>
      <c r="G2980" s="135" t="str">
        <f t="shared" si="47"/>
        <v/>
      </c>
    </row>
    <row r="2981" spans="5:7" x14ac:dyDescent="0.2">
      <c r="E2981" s="93" t="str">
        <f>IF(ISBLANK(A2981),"",VLOOKUP(A2981,'Tabla de equipos'!$B$3:$D$107,3,FALSE))</f>
        <v/>
      </c>
      <c r="G2981" s="135" t="str">
        <f t="shared" ref="G2981:G3044" si="48">IF(AND(F2981="",A2981=""),"",IF(AND(A2981&lt;&gt;"",F2981=""),"Falta incluir unidades",IF(AND(A2981&lt;&gt;"",F2981&gt;0),"","Falta elegir equipo/soporte")))</f>
        <v/>
      </c>
    </row>
    <row r="2982" spans="5:7" x14ac:dyDescent="0.2">
      <c r="E2982" s="93" t="str">
        <f>IF(ISBLANK(A2982),"",VLOOKUP(A2982,'Tabla de equipos'!$B$3:$D$107,3,FALSE))</f>
        <v/>
      </c>
      <c r="G2982" s="135" t="str">
        <f t="shared" si="48"/>
        <v/>
      </c>
    </row>
    <row r="2983" spans="5:7" x14ac:dyDescent="0.2">
      <c r="E2983" s="93" t="str">
        <f>IF(ISBLANK(A2983),"",VLOOKUP(A2983,'Tabla de equipos'!$B$3:$D$107,3,FALSE))</f>
        <v/>
      </c>
      <c r="G2983" s="135" t="str">
        <f t="shared" si="48"/>
        <v/>
      </c>
    </row>
    <row r="2984" spans="5:7" x14ac:dyDescent="0.2">
      <c r="E2984" s="93" t="str">
        <f>IF(ISBLANK(A2984),"",VLOOKUP(A2984,'Tabla de equipos'!$B$3:$D$107,3,FALSE))</f>
        <v/>
      </c>
      <c r="G2984" s="135" t="str">
        <f t="shared" si="48"/>
        <v/>
      </c>
    </row>
    <row r="2985" spans="5:7" x14ac:dyDescent="0.2">
      <c r="E2985" s="93" t="str">
        <f>IF(ISBLANK(A2985),"",VLOOKUP(A2985,'Tabla de equipos'!$B$3:$D$107,3,FALSE))</f>
        <v/>
      </c>
      <c r="G2985" s="135" t="str">
        <f t="shared" si="48"/>
        <v/>
      </c>
    </row>
    <row r="2986" spans="5:7" x14ac:dyDescent="0.2">
      <c r="E2986" s="93" t="str">
        <f>IF(ISBLANK(A2986),"",VLOOKUP(A2986,'Tabla de equipos'!$B$3:$D$107,3,FALSE))</f>
        <v/>
      </c>
      <c r="G2986" s="135" t="str">
        <f t="shared" si="48"/>
        <v/>
      </c>
    </row>
    <row r="2987" spans="5:7" x14ac:dyDescent="0.2">
      <c r="E2987" s="93" t="str">
        <f>IF(ISBLANK(A2987),"",VLOOKUP(A2987,'Tabla de equipos'!$B$3:$D$107,3,FALSE))</f>
        <v/>
      </c>
      <c r="G2987" s="135" t="str">
        <f t="shared" si="48"/>
        <v/>
      </c>
    </row>
    <row r="2988" spans="5:7" x14ac:dyDescent="0.2">
      <c r="E2988" s="93" t="str">
        <f>IF(ISBLANK(A2988),"",VLOOKUP(A2988,'Tabla de equipos'!$B$3:$D$107,3,FALSE))</f>
        <v/>
      </c>
      <c r="G2988" s="135" t="str">
        <f t="shared" si="48"/>
        <v/>
      </c>
    </row>
    <row r="2989" spans="5:7" x14ac:dyDescent="0.2">
      <c r="E2989" s="93" t="str">
        <f>IF(ISBLANK(A2989),"",VLOOKUP(A2989,'Tabla de equipos'!$B$3:$D$107,3,FALSE))</f>
        <v/>
      </c>
      <c r="G2989" s="135" t="str">
        <f t="shared" si="48"/>
        <v/>
      </c>
    </row>
    <row r="2990" spans="5:7" x14ac:dyDescent="0.2">
      <c r="E2990" s="93" t="str">
        <f>IF(ISBLANK(A2990),"",VLOOKUP(A2990,'Tabla de equipos'!$B$3:$D$107,3,FALSE))</f>
        <v/>
      </c>
      <c r="G2990" s="135" t="str">
        <f t="shared" si="48"/>
        <v/>
      </c>
    </row>
    <row r="2991" spans="5:7" x14ac:dyDescent="0.2">
      <c r="E2991" s="93" t="str">
        <f>IF(ISBLANK(A2991),"",VLOOKUP(A2991,'Tabla de equipos'!$B$3:$D$107,3,FALSE))</f>
        <v/>
      </c>
      <c r="G2991" s="135" t="str">
        <f t="shared" si="48"/>
        <v/>
      </c>
    </row>
    <row r="2992" spans="5:7" x14ac:dyDescent="0.2">
      <c r="E2992" s="93" t="str">
        <f>IF(ISBLANK(A2992),"",VLOOKUP(A2992,'Tabla de equipos'!$B$3:$D$107,3,FALSE))</f>
        <v/>
      </c>
      <c r="G2992" s="135" t="str">
        <f t="shared" si="48"/>
        <v/>
      </c>
    </row>
    <row r="2993" spans="5:7" x14ac:dyDescent="0.2">
      <c r="E2993" s="93" t="str">
        <f>IF(ISBLANK(A2993),"",VLOOKUP(A2993,'Tabla de equipos'!$B$3:$D$107,3,FALSE))</f>
        <v/>
      </c>
      <c r="G2993" s="135" t="str">
        <f t="shared" si="48"/>
        <v/>
      </c>
    </row>
    <row r="2994" spans="5:7" x14ac:dyDescent="0.2">
      <c r="E2994" s="93" t="str">
        <f>IF(ISBLANK(A2994),"",VLOOKUP(A2994,'Tabla de equipos'!$B$3:$D$107,3,FALSE))</f>
        <v/>
      </c>
      <c r="G2994" s="135" t="str">
        <f t="shared" si="48"/>
        <v/>
      </c>
    </row>
    <row r="2995" spans="5:7" x14ac:dyDescent="0.2">
      <c r="E2995" s="93" t="str">
        <f>IF(ISBLANK(A2995),"",VLOOKUP(A2995,'Tabla de equipos'!$B$3:$D$107,3,FALSE))</f>
        <v/>
      </c>
      <c r="G2995" s="135" t="str">
        <f t="shared" si="48"/>
        <v/>
      </c>
    </row>
    <row r="2996" spans="5:7" x14ac:dyDescent="0.2">
      <c r="E2996" s="93" t="str">
        <f>IF(ISBLANK(A2996),"",VLOOKUP(A2996,'Tabla de equipos'!$B$3:$D$107,3,FALSE))</f>
        <v/>
      </c>
      <c r="G2996" s="135" t="str">
        <f t="shared" si="48"/>
        <v/>
      </c>
    </row>
    <row r="2997" spans="5:7" x14ac:dyDescent="0.2">
      <c r="E2997" s="93" t="str">
        <f>IF(ISBLANK(A2997),"",VLOOKUP(A2997,'Tabla de equipos'!$B$3:$D$107,3,FALSE))</f>
        <v/>
      </c>
      <c r="G2997" s="135" t="str">
        <f t="shared" si="48"/>
        <v/>
      </c>
    </row>
    <row r="2998" spans="5:7" x14ac:dyDescent="0.2">
      <c r="E2998" s="93" t="str">
        <f>IF(ISBLANK(A2998),"",VLOOKUP(A2998,'Tabla de equipos'!$B$3:$D$107,3,FALSE))</f>
        <v/>
      </c>
      <c r="G2998" s="135" t="str">
        <f t="shared" si="48"/>
        <v/>
      </c>
    </row>
    <row r="2999" spans="5:7" x14ac:dyDescent="0.2">
      <c r="E2999" s="93" t="str">
        <f>IF(ISBLANK(A2999),"",VLOOKUP(A2999,'Tabla de equipos'!$B$3:$D$107,3,FALSE))</f>
        <v/>
      </c>
      <c r="G2999" s="135" t="str">
        <f t="shared" si="48"/>
        <v/>
      </c>
    </row>
    <row r="3000" spans="5:7" x14ac:dyDescent="0.2">
      <c r="E3000" s="93" t="str">
        <f>IF(ISBLANK(A3000),"",VLOOKUP(A3000,'Tabla de equipos'!$B$3:$D$107,3,FALSE))</f>
        <v/>
      </c>
      <c r="G3000" s="135" t="str">
        <f t="shared" si="48"/>
        <v/>
      </c>
    </row>
    <row r="3001" spans="5:7" x14ac:dyDescent="0.2">
      <c r="E3001" s="93" t="str">
        <f>IF(ISBLANK(A3001),"",VLOOKUP(A3001,'Tabla de equipos'!$B$3:$D$107,3,FALSE))</f>
        <v/>
      </c>
      <c r="G3001" s="135" t="str">
        <f t="shared" si="48"/>
        <v/>
      </c>
    </row>
    <row r="3002" spans="5:7" x14ac:dyDescent="0.2">
      <c r="E3002" s="93" t="str">
        <f>IF(ISBLANK(A3002),"",VLOOKUP(A3002,'Tabla de equipos'!$B$3:$D$107,3,FALSE))</f>
        <v/>
      </c>
      <c r="G3002" s="135" t="str">
        <f t="shared" si="48"/>
        <v/>
      </c>
    </row>
    <row r="3003" spans="5:7" x14ac:dyDescent="0.2">
      <c r="E3003" s="93" t="str">
        <f>IF(ISBLANK(A3003),"",VLOOKUP(A3003,'Tabla de equipos'!$B$3:$D$107,3,FALSE))</f>
        <v/>
      </c>
      <c r="G3003" s="135" t="str">
        <f t="shared" si="48"/>
        <v/>
      </c>
    </row>
    <row r="3004" spans="5:7" x14ac:dyDescent="0.2">
      <c r="E3004" s="93" t="str">
        <f>IF(ISBLANK(A3004),"",VLOOKUP(A3004,'Tabla de equipos'!$B$3:$D$107,3,FALSE))</f>
        <v/>
      </c>
      <c r="G3004" s="135" t="str">
        <f t="shared" si="48"/>
        <v/>
      </c>
    </row>
    <row r="3005" spans="5:7" x14ac:dyDescent="0.2">
      <c r="E3005" s="93" t="str">
        <f>IF(ISBLANK(A3005),"",VLOOKUP(A3005,'Tabla de equipos'!$B$3:$D$107,3,FALSE))</f>
        <v/>
      </c>
      <c r="G3005" s="135" t="str">
        <f t="shared" si="48"/>
        <v/>
      </c>
    </row>
    <row r="3006" spans="5:7" x14ac:dyDescent="0.2">
      <c r="E3006" s="93" t="str">
        <f>IF(ISBLANK(A3006),"",VLOOKUP(A3006,'Tabla de equipos'!$B$3:$D$107,3,FALSE))</f>
        <v/>
      </c>
      <c r="G3006" s="135" t="str">
        <f t="shared" si="48"/>
        <v/>
      </c>
    </row>
    <row r="3007" spans="5:7" x14ac:dyDescent="0.2">
      <c r="E3007" s="93" t="str">
        <f>IF(ISBLANK(A3007),"",VLOOKUP(A3007,'Tabla de equipos'!$B$3:$D$107,3,FALSE))</f>
        <v/>
      </c>
      <c r="G3007" s="135" t="str">
        <f t="shared" si="48"/>
        <v/>
      </c>
    </row>
    <row r="3008" spans="5:7" x14ac:dyDescent="0.2">
      <c r="E3008" s="93" t="str">
        <f>IF(ISBLANK(A3008),"",VLOOKUP(A3008,'Tabla de equipos'!$B$3:$D$107,3,FALSE))</f>
        <v/>
      </c>
      <c r="G3008" s="135" t="str">
        <f t="shared" si="48"/>
        <v/>
      </c>
    </row>
    <row r="3009" spans="5:7" x14ac:dyDescent="0.2">
      <c r="E3009" s="93" t="str">
        <f>IF(ISBLANK(A3009),"",VLOOKUP(A3009,'Tabla de equipos'!$B$3:$D$107,3,FALSE))</f>
        <v/>
      </c>
      <c r="G3009" s="135" t="str">
        <f t="shared" si="48"/>
        <v/>
      </c>
    </row>
    <row r="3010" spans="5:7" x14ac:dyDescent="0.2">
      <c r="E3010" s="93" t="str">
        <f>IF(ISBLANK(A3010),"",VLOOKUP(A3010,'Tabla de equipos'!$B$3:$D$107,3,FALSE))</f>
        <v/>
      </c>
      <c r="G3010" s="135" t="str">
        <f t="shared" si="48"/>
        <v/>
      </c>
    </row>
    <row r="3011" spans="5:7" x14ac:dyDescent="0.2">
      <c r="E3011" s="93" t="str">
        <f>IF(ISBLANK(A3011),"",VLOOKUP(A3011,'Tabla de equipos'!$B$3:$D$107,3,FALSE))</f>
        <v/>
      </c>
      <c r="G3011" s="135" t="str">
        <f t="shared" si="48"/>
        <v/>
      </c>
    </row>
    <row r="3012" spans="5:7" x14ac:dyDescent="0.2">
      <c r="E3012" s="93" t="str">
        <f>IF(ISBLANK(A3012),"",VLOOKUP(A3012,'Tabla de equipos'!$B$3:$D$107,3,FALSE))</f>
        <v/>
      </c>
      <c r="G3012" s="135" t="str">
        <f t="shared" si="48"/>
        <v/>
      </c>
    </row>
    <row r="3013" spans="5:7" x14ac:dyDescent="0.2">
      <c r="E3013" s="93" t="str">
        <f>IF(ISBLANK(A3013),"",VLOOKUP(A3013,'Tabla de equipos'!$B$3:$D$107,3,FALSE))</f>
        <v/>
      </c>
      <c r="G3013" s="135" t="str">
        <f t="shared" si="48"/>
        <v/>
      </c>
    </row>
    <row r="3014" spans="5:7" x14ac:dyDescent="0.2">
      <c r="E3014" s="93" t="str">
        <f>IF(ISBLANK(A3014),"",VLOOKUP(A3014,'Tabla de equipos'!$B$3:$D$107,3,FALSE))</f>
        <v/>
      </c>
      <c r="G3014" s="135" t="str">
        <f t="shared" si="48"/>
        <v/>
      </c>
    </row>
    <row r="3015" spans="5:7" x14ac:dyDescent="0.2">
      <c r="E3015" s="93" t="str">
        <f>IF(ISBLANK(A3015),"",VLOOKUP(A3015,'Tabla de equipos'!$B$3:$D$107,3,FALSE))</f>
        <v/>
      </c>
      <c r="G3015" s="135" t="str">
        <f t="shared" si="48"/>
        <v/>
      </c>
    </row>
    <row r="3016" spans="5:7" x14ac:dyDescent="0.2">
      <c r="E3016" s="93" t="str">
        <f>IF(ISBLANK(A3016),"",VLOOKUP(A3016,'Tabla de equipos'!$B$3:$D$107,3,FALSE))</f>
        <v/>
      </c>
      <c r="G3016" s="135" t="str">
        <f t="shared" si="48"/>
        <v/>
      </c>
    </row>
    <row r="3017" spans="5:7" x14ac:dyDescent="0.2">
      <c r="E3017" s="93" t="str">
        <f>IF(ISBLANK(A3017),"",VLOOKUP(A3017,'Tabla de equipos'!$B$3:$D$107,3,FALSE))</f>
        <v/>
      </c>
      <c r="G3017" s="135" t="str">
        <f t="shared" si="48"/>
        <v/>
      </c>
    </row>
    <row r="3018" spans="5:7" x14ac:dyDescent="0.2">
      <c r="E3018" s="93" t="str">
        <f>IF(ISBLANK(A3018),"",VLOOKUP(A3018,'Tabla de equipos'!$B$3:$D$107,3,FALSE))</f>
        <v/>
      </c>
      <c r="G3018" s="135" t="str">
        <f t="shared" si="48"/>
        <v/>
      </c>
    </row>
    <row r="3019" spans="5:7" x14ac:dyDescent="0.2">
      <c r="E3019" s="93" t="str">
        <f>IF(ISBLANK(A3019),"",VLOOKUP(A3019,'Tabla de equipos'!$B$3:$D$107,3,FALSE))</f>
        <v/>
      </c>
      <c r="G3019" s="135" t="str">
        <f t="shared" si="48"/>
        <v/>
      </c>
    </row>
    <row r="3020" spans="5:7" x14ac:dyDescent="0.2">
      <c r="E3020" s="93" t="str">
        <f>IF(ISBLANK(A3020),"",VLOOKUP(A3020,'Tabla de equipos'!$B$3:$D$107,3,FALSE))</f>
        <v/>
      </c>
      <c r="G3020" s="135" t="str">
        <f t="shared" si="48"/>
        <v/>
      </c>
    </row>
    <row r="3021" spans="5:7" x14ac:dyDescent="0.2">
      <c r="E3021" s="93" t="str">
        <f>IF(ISBLANK(A3021),"",VLOOKUP(A3021,'Tabla de equipos'!$B$3:$D$107,3,FALSE))</f>
        <v/>
      </c>
      <c r="G3021" s="135" t="str">
        <f t="shared" si="48"/>
        <v/>
      </c>
    </row>
    <row r="3022" spans="5:7" x14ac:dyDescent="0.2">
      <c r="E3022" s="93" t="str">
        <f>IF(ISBLANK(A3022),"",VLOOKUP(A3022,'Tabla de equipos'!$B$3:$D$107,3,FALSE))</f>
        <v/>
      </c>
      <c r="G3022" s="135" t="str">
        <f t="shared" si="48"/>
        <v/>
      </c>
    </row>
    <row r="3023" spans="5:7" x14ac:dyDescent="0.2">
      <c r="E3023" s="93" t="str">
        <f>IF(ISBLANK(A3023),"",VLOOKUP(A3023,'Tabla de equipos'!$B$3:$D$107,3,FALSE))</f>
        <v/>
      </c>
      <c r="G3023" s="135" t="str">
        <f t="shared" si="48"/>
        <v/>
      </c>
    </row>
    <row r="3024" spans="5:7" x14ac:dyDescent="0.2">
      <c r="E3024" s="93" t="str">
        <f>IF(ISBLANK(A3024),"",VLOOKUP(A3024,'Tabla de equipos'!$B$3:$D$107,3,FALSE))</f>
        <v/>
      </c>
      <c r="G3024" s="135" t="str">
        <f t="shared" si="48"/>
        <v/>
      </c>
    </row>
    <row r="3025" spans="5:7" x14ac:dyDescent="0.2">
      <c r="E3025" s="93" t="str">
        <f>IF(ISBLANK(A3025),"",VLOOKUP(A3025,'Tabla de equipos'!$B$3:$D$107,3,FALSE))</f>
        <v/>
      </c>
      <c r="G3025" s="135" t="str">
        <f t="shared" si="48"/>
        <v/>
      </c>
    </row>
    <row r="3026" spans="5:7" x14ac:dyDescent="0.2">
      <c r="E3026" s="93" t="str">
        <f>IF(ISBLANK(A3026),"",VLOOKUP(A3026,'Tabla de equipos'!$B$3:$D$107,3,FALSE))</f>
        <v/>
      </c>
      <c r="G3026" s="135" t="str">
        <f t="shared" si="48"/>
        <v/>
      </c>
    </row>
    <row r="3027" spans="5:7" x14ac:dyDescent="0.2">
      <c r="E3027" s="93" t="str">
        <f>IF(ISBLANK(A3027),"",VLOOKUP(A3027,'Tabla de equipos'!$B$3:$D$107,3,FALSE))</f>
        <v/>
      </c>
      <c r="G3027" s="135" t="str">
        <f t="shared" si="48"/>
        <v/>
      </c>
    </row>
    <row r="3028" spans="5:7" x14ac:dyDescent="0.2">
      <c r="E3028" s="93" t="str">
        <f>IF(ISBLANK(A3028),"",VLOOKUP(A3028,'Tabla de equipos'!$B$3:$D$107,3,FALSE))</f>
        <v/>
      </c>
      <c r="G3028" s="135" t="str">
        <f t="shared" si="48"/>
        <v/>
      </c>
    </row>
    <row r="3029" spans="5:7" x14ac:dyDescent="0.2">
      <c r="E3029" s="93" t="str">
        <f>IF(ISBLANK(A3029),"",VLOOKUP(A3029,'Tabla de equipos'!$B$3:$D$107,3,FALSE))</f>
        <v/>
      </c>
      <c r="G3029" s="135" t="str">
        <f t="shared" si="48"/>
        <v/>
      </c>
    </row>
    <row r="3030" spans="5:7" x14ac:dyDescent="0.2">
      <c r="E3030" s="93" t="str">
        <f>IF(ISBLANK(A3030),"",VLOOKUP(A3030,'Tabla de equipos'!$B$3:$D$107,3,FALSE))</f>
        <v/>
      </c>
      <c r="G3030" s="135" t="str">
        <f t="shared" si="48"/>
        <v/>
      </c>
    </row>
    <row r="3031" spans="5:7" x14ac:dyDescent="0.2">
      <c r="E3031" s="93" t="str">
        <f>IF(ISBLANK(A3031),"",VLOOKUP(A3031,'Tabla de equipos'!$B$3:$D$107,3,FALSE))</f>
        <v/>
      </c>
      <c r="G3031" s="135" t="str">
        <f t="shared" si="48"/>
        <v/>
      </c>
    </row>
    <row r="3032" spans="5:7" x14ac:dyDescent="0.2">
      <c r="E3032" s="93" t="str">
        <f>IF(ISBLANK(A3032),"",VLOOKUP(A3032,'Tabla de equipos'!$B$3:$D$107,3,FALSE))</f>
        <v/>
      </c>
      <c r="G3032" s="135" t="str">
        <f t="shared" si="48"/>
        <v/>
      </c>
    </row>
    <row r="3033" spans="5:7" x14ac:dyDescent="0.2">
      <c r="E3033" s="93" t="str">
        <f>IF(ISBLANK(A3033),"",VLOOKUP(A3033,'Tabla de equipos'!$B$3:$D$107,3,FALSE))</f>
        <v/>
      </c>
      <c r="G3033" s="135" t="str">
        <f t="shared" si="48"/>
        <v/>
      </c>
    </row>
    <row r="3034" spans="5:7" x14ac:dyDescent="0.2">
      <c r="E3034" s="93" t="str">
        <f>IF(ISBLANK(A3034),"",VLOOKUP(A3034,'Tabla de equipos'!$B$3:$D$107,3,FALSE))</f>
        <v/>
      </c>
      <c r="G3034" s="135" t="str">
        <f t="shared" si="48"/>
        <v/>
      </c>
    </row>
    <row r="3035" spans="5:7" x14ac:dyDescent="0.2">
      <c r="E3035" s="93" t="str">
        <f>IF(ISBLANK(A3035),"",VLOOKUP(A3035,'Tabla de equipos'!$B$3:$D$107,3,FALSE))</f>
        <v/>
      </c>
      <c r="G3035" s="135" t="str">
        <f t="shared" si="48"/>
        <v/>
      </c>
    </row>
    <row r="3036" spans="5:7" x14ac:dyDescent="0.2">
      <c r="E3036" s="93" t="str">
        <f>IF(ISBLANK(A3036),"",VLOOKUP(A3036,'Tabla de equipos'!$B$3:$D$107,3,FALSE))</f>
        <v/>
      </c>
      <c r="G3036" s="135" t="str">
        <f t="shared" si="48"/>
        <v/>
      </c>
    </row>
    <row r="3037" spans="5:7" x14ac:dyDescent="0.2">
      <c r="E3037" s="93" t="str">
        <f>IF(ISBLANK(A3037),"",VLOOKUP(A3037,'Tabla de equipos'!$B$3:$D$107,3,FALSE))</f>
        <v/>
      </c>
      <c r="G3037" s="135" t="str">
        <f t="shared" si="48"/>
        <v/>
      </c>
    </row>
    <row r="3038" spans="5:7" x14ac:dyDescent="0.2">
      <c r="E3038" s="93" t="str">
        <f>IF(ISBLANK(A3038),"",VLOOKUP(A3038,'Tabla de equipos'!$B$3:$D$107,3,FALSE))</f>
        <v/>
      </c>
      <c r="G3038" s="135" t="str">
        <f t="shared" si="48"/>
        <v/>
      </c>
    </row>
    <row r="3039" spans="5:7" x14ac:dyDescent="0.2">
      <c r="E3039" s="93" t="str">
        <f>IF(ISBLANK(A3039),"",VLOOKUP(A3039,'Tabla de equipos'!$B$3:$D$107,3,FALSE))</f>
        <v/>
      </c>
      <c r="G3039" s="135" t="str">
        <f t="shared" si="48"/>
        <v/>
      </c>
    </row>
    <row r="3040" spans="5:7" x14ac:dyDescent="0.2">
      <c r="E3040" s="93" t="str">
        <f>IF(ISBLANK(A3040),"",VLOOKUP(A3040,'Tabla de equipos'!$B$3:$D$107,3,FALSE))</f>
        <v/>
      </c>
      <c r="G3040" s="135" t="str">
        <f t="shared" si="48"/>
        <v/>
      </c>
    </row>
    <row r="3041" spans="5:7" x14ac:dyDescent="0.2">
      <c r="E3041" s="93" t="str">
        <f>IF(ISBLANK(A3041),"",VLOOKUP(A3041,'Tabla de equipos'!$B$3:$D$107,3,FALSE))</f>
        <v/>
      </c>
      <c r="G3041" s="135" t="str">
        <f t="shared" si="48"/>
        <v/>
      </c>
    </row>
    <row r="3042" spans="5:7" x14ac:dyDescent="0.2">
      <c r="E3042" s="93" t="str">
        <f>IF(ISBLANK(A3042),"",VLOOKUP(A3042,'Tabla de equipos'!$B$3:$D$107,3,FALSE))</f>
        <v/>
      </c>
      <c r="G3042" s="135" t="str">
        <f t="shared" si="48"/>
        <v/>
      </c>
    </row>
    <row r="3043" spans="5:7" x14ac:dyDescent="0.2">
      <c r="E3043" s="93" t="str">
        <f>IF(ISBLANK(A3043),"",VLOOKUP(A3043,'Tabla de equipos'!$B$3:$D$107,3,FALSE))</f>
        <v/>
      </c>
      <c r="G3043" s="135" t="str">
        <f t="shared" si="48"/>
        <v/>
      </c>
    </row>
    <row r="3044" spans="5:7" x14ac:dyDescent="0.2">
      <c r="E3044" s="93" t="str">
        <f>IF(ISBLANK(A3044),"",VLOOKUP(A3044,'Tabla de equipos'!$B$3:$D$107,3,FALSE))</f>
        <v/>
      </c>
      <c r="G3044" s="135" t="str">
        <f t="shared" si="48"/>
        <v/>
      </c>
    </row>
    <row r="3045" spans="5:7" x14ac:dyDescent="0.2">
      <c r="E3045" s="93" t="str">
        <f>IF(ISBLANK(A3045),"",VLOOKUP(A3045,'Tabla de equipos'!$B$3:$D$107,3,FALSE))</f>
        <v/>
      </c>
      <c r="G3045" s="135" t="str">
        <f t="shared" ref="G3045:G3108" si="49">IF(AND(F3045="",A3045=""),"",IF(AND(A3045&lt;&gt;"",F3045=""),"Falta incluir unidades",IF(AND(A3045&lt;&gt;"",F3045&gt;0),"","Falta elegir equipo/soporte")))</f>
        <v/>
      </c>
    </row>
    <row r="3046" spans="5:7" x14ac:dyDescent="0.2">
      <c r="E3046" s="93" t="str">
        <f>IF(ISBLANK(A3046),"",VLOOKUP(A3046,'Tabla de equipos'!$B$3:$D$107,3,FALSE))</f>
        <v/>
      </c>
      <c r="G3046" s="135" t="str">
        <f t="shared" si="49"/>
        <v/>
      </c>
    </row>
    <row r="3047" spans="5:7" x14ac:dyDescent="0.2">
      <c r="E3047" s="93" t="str">
        <f>IF(ISBLANK(A3047),"",VLOOKUP(A3047,'Tabla de equipos'!$B$3:$D$107,3,FALSE))</f>
        <v/>
      </c>
      <c r="G3047" s="135" t="str">
        <f t="shared" si="49"/>
        <v/>
      </c>
    </row>
    <row r="3048" spans="5:7" x14ac:dyDescent="0.2">
      <c r="E3048" s="93" t="str">
        <f>IF(ISBLANK(A3048),"",VLOOKUP(A3048,'Tabla de equipos'!$B$3:$D$107,3,FALSE))</f>
        <v/>
      </c>
      <c r="G3048" s="135" t="str">
        <f t="shared" si="49"/>
        <v/>
      </c>
    </row>
    <row r="3049" spans="5:7" x14ac:dyDescent="0.2">
      <c r="E3049" s="93" t="str">
        <f>IF(ISBLANK(A3049),"",VLOOKUP(A3049,'Tabla de equipos'!$B$3:$D$107,3,FALSE))</f>
        <v/>
      </c>
      <c r="G3049" s="135" t="str">
        <f t="shared" si="49"/>
        <v/>
      </c>
    </row>
    <row r="3050" spans="5:7" x14ac:dyDescent="0.2">
      <c r="E3050" s="93" t="str">
        <f>IF(ISBLANK(A3050),"",VLOOKUP(A3050,'Tabla de equipos'!$B$3:$D$107,3,FALSE))</f>
        <v/>
      </c>
      <c r="G3050" s="135" t="str">
        <f t="shared" si="49"/>
        <v/>
      </c>
    </row>
    <row r="3051" spans="5:7" x14ac:dyDescent="0.2">
      <c r="E3051" s="93" t="str">
        <f>IF(ISBLANK(A3051),"",VLOOKUP(A3051,'Tabla de equipos'!$B$3:$D$107,3,FALSE))</f>
        <v/>
      </c>
      <c r="G3051" s="135" t="str">
        <f t="shared" si="49"/>
        <v/>
      </c>
    </row>
    <row r="3052" spans="5:7" x14ac:dyDescent="0.2">
      <c r="E3052" s="93" t="str">
        <f>IF(ISBLANK(A3052),"",VLOOKUP(A3052,'Tabla de equipos'!$B$3:$D$107,3,FALSE))</f>
        <v/>
      </c>
      <c r="G3052" s="135" t="str">
        <f t="shared" si="49"/>
        <v/>
      </c>
    </row>
    <row r="3053" spans="5:7" x14ac:dyDescent="0.2">
      <c r="E3053" s="93" t="str">
        <f>IF(ISBLANK(A3053),"",VLOOKUP(A3053,'Tabla de equipos'!$B$3:$D$107,3,FALSE))</f>
        <v/>
      </c>
      <c r="G3053" s="135" t="str">
        <f t="shared" si="49"/>
        <v/>
      </c>
    </row>
    <row r="3054" spans="5:7" x14ac:dyDescent="0.2">
      <c r="E3054" s="93" t="str">
        <f>IF(ISBLANK(A3054),"",VLOOKUP(A3054,'Tabla de equipos'!$B$3:$D$107,3,FALSE))</f>
        <v/>
      </c>
      <c r="G3054" s="135" t="str">
        <f t="shared" si="49"/>
        <v/>
      </c>
    </row>
    <row r="3055" spans="5:7" x14ac:dyDescent="0.2">
      <c r="E3055" s="93" t="str">
        <f>IF(ISBLANK(A3055),"",VLOOKUP(A3055,'Tabla de equipos'!$B$3:$D$107,3,FALSE))</f>
        <v/>
      </c>
      <c r="G3055" s="135" t="str">
        <f t="shared" si="49"/>
        <v/>
      </c>
    </row>
    <row r="3056" spans="5:7" x14ac:dyDescent="0.2">
      <c r="E3056" s="93" t="str">
        <f>IF(ISBLANK(A3056),"",VLOOKUP(A3056,'Tabla de equipos'!$B$3:$D$107,3,FALSE))</f>
        <v/>
      </c>
      <c r="G3056" s="135" t="str">
        <f t="shared" si="49"/>
        <v/>
      </c>
    </row>
    <row r="3057" spans="5:7" x14ac:dyDescent="0.2">
      <c r="E3057" s="93" t="str">
        <f>IF(ISBLANK(A3057),"",VLOOKUP(A3057,'Tabla de equipos'!$B$3:$D$107,3,FALSE))</f>
        <v/>
      </c>
      <c r="G3057" s="135" t="str">
        <f t="shared" si="49"/>
        <v/>
      </c>
    </row>
    <row r="3058" spans="5:7" x14ac:dyDescent="0.2">
      <c r="E3058" s="93" t="str">
        <f>IF(ISBLANK(A3058),"",VLOOKUP(A3058,'Tabla de equipos'!$B$3:$D$107,3,FALSE))</f>
        <v/>
      </c>
      <c r="G3058" s="135" t="str">
        <f t="shared" si="49"/>
        <v/>
      </c>
    </row>
    <row r="3059" spans="5:7" x14ac:dyDescent="0.2">
      <c r="E3059" s="93" t="str">
        <f>IF(ISBLANK(A3059),"",VLOOKUP(A3059,'Tabla de equipos'!$B$3:$D$107,3,FALSE))</f>
        <v/>
      </c>
      <c r="G3059" s="135" t="str">
        <f t="shared" si="49"/>
        <v/>
      </c>
    </row>
    <row r="3060" spans="5:7" x14ac:dyDescent="0.2">
      <c r="E3060" s="93" t="str">
        <f>IF(ISBLANK(A3060),"",VLOOKUP(A3060,'Tabla de equipos'!$B$3:$D$107,3,FALSE))</f>
        <v/>
      </c>
      <c r="G3060" s="135" t="str">
        <f t="shared" si="49"/>
        <v/>
      </c>
    </row>
    <row r="3061" spans="5:7" x14ac:dyDescent="0.2">
      <c r="E3061" s="93" t="str">
        <f>IF(ISBLANK(A3061),"",VLOOKUP(A3061,'Tabla de equipos'!$B$3:$D$107,3,FALSE))</f>
        <v/>
      </c>
      <c r="G3061" s="135" t="str">
        <f t="shared" si="49"/>
        <v/>
      </c>
    </row>
    <row r="3062" spans="5:7" x14ac:dyDescent="0.2">
      <c r="E3062" s="93" t="str">
        <f>IF(ISBLANK(A3062),"",VLOOKUP(A3062,'Tabla de equipos'!$B$3:$D$107,3,FALSE))</f>
        <v/>
      </c>
      <c r="G3062" s="135" t="str">
        <f t="shared" si="49"/>
        <v/>
      </c>
    </row>
    <row r="3063" spans="5:7" x14ac:dyDescent="0.2">
      <c r="E3063" s="93" t="str">
        <f>IF(ISBLANK(A3063),"",VLOOKUP(A3063,'Tabla de equipos'!$B$3:$D$107,3,FALSE))</f>
        <v/>
      </c>
      <c r="G3063" s="135" t="str">
        <f t="shared" si="49"/>
        <v/>
      </c>
    </row>
    <row r="3064" spans="5:7" x14ac:dyDescent="0.2">
      <c r="E3064" s="93" t="str">
        <f>IF(ISBLANK(A3064),"",VLOOKUP(A3064,'Tabla de equipos'!$B$3:$D$107,3,FALSE))</f>
        <v/>
      </c>
      <c r="G3064" s="135" t="str">
        <f t="shared" si="49"/>
        <v/>
      </c>
    </row>
    <row r="3065" spans="5:7" x14ac:dyDescent="0.2">
      <c r="E3065" s="93" t="str">
        <f>IF(ISBLANK(A3065),"",VLOOKUP(A3065,'Tabla de equipos'!$B$3:$D$107,3,FALSE))</f>
        <v/>
      </c>
      <c r="G3065" s="135" t="str">
        <f t="shared" si="49"/>
        <v/>
      </c>
    </row>
    <row r="3066" spans="5:7" x14ac:dyDescent="0.2">
      <c r="E3066" s="93" t="str">
        <f>IF(ISBLANK(A3066),"",VLOOKUP(A3066,'Tabla de equipos'!$B$3:$D$107,3,FALSE))</f>
        <v/>
      </c>
      <c r="G3066" s="135" t="str">
        <f t="shared" si="49"/>
        <v/>
      </c>
    </row>
    <row r="3067" spans="5:7" x14ac:dyDescent="0.2">
      <c r="E3067" s="93" t="str">
        <f>IF(ISBLANK(A3067),"",VLOOKUP(A3067,'Tabla de equipos'!$B$3:$D$107,3,FALSE))</f>
        <v/>
      </c>
      <c r="G3067" s="135" t="str">
        <f t="shared" si="49"/>
        <v/>
      </c>
    </row>
    <row r="3068" spans="5:7" x14ac:dyDescent="0.2">
      <c r="E3068" s="93" t="str">
        <f>IF(ISBLANK(A3068),"",VLOOKUP(A3068,'Tabla de equipos'!$B$3:$D$107,3,FALSE))</f>
        <v/>
      </c>
      <c r="G3068" s="135" t="str">
        <f t="shared" si="49"/>
        <v/>
      </c>
    </row>
    <row r="3069" spans="5:7" x14ac:dyDescent="0.2">
      <c r="E3069" s="93" t="str">
        <f>IF(ISBLANK(A3069),"",VLOOKUP(A3069,'Tabla de equipos'!$B$3:$D$107,3,FALSE))</f>
        <v/>
      </c>
      <c r="G3069" s="135" t="str">
        <f t="shared" si="49"/>
        <v/>
      </c>
    </row>
    <row r="3070" spans="5:7" x14ac:dyDescent="0.2">
      <c r="E3070" s="93" t="str">
        <f>IF(ISBLANK(A3070),"",VLOOKUP(A3070,'Tabla de equipos'!$B$3:$D$107,3,FALSE))</f>
        <v/>
      </c>
      <c r="G3070" s="135" t="str">
        <f t="shared" si="49"/>
        <v/>
      </c>
    </row>
    <row r="3071" spans="5:7" x14ac:dyDescent="0.2">
      <c r="E3071" s="93" t="str">
        <f>IF(ISBLANK(A3071),"",VLOOKUP(A3071,'Tabla de equipos'!$B$3:$D$107,3,FALSE))</f>
        <v/>
      </c>
      <c r="G3071" s="135" t="str">
        <f t="shared" si="49"/>
        <v/>
      </c>
    </row>
    <row r="3072" spans="5:7" x14ac:dyDescent="0.2">
      <c r="E3072" s="93" t="str">
        <f>IF(ISBLANK(A3072),"",VLOOKUP(A3072,'Tabla de equipos'!$B$3:$D$107,3,FALSE))</f>
        <v/>
      </c>
      <c r="G3072" s="135" t="str">
        <f t="shared" si="49"/>
        <v/>
      </c>
    </row>
    <row r="3073" spans="5:7" x14ac:dyDescent="0.2">
      <c r="E3073" s="93" t="str">
        <f>IF(ISBLANK(A3073),"",VLOOKUP(A3073,'Tabla de equipos'!$B$3:$D$107,3,FALSE))</f>
        <v/>
      </c>
      <c r="G3073" s="135" t="str">
        <f t="shared" si="49"/>
        <v/>
      </c>
    </row>
    <row r="3074" spans="5:7" x14ac:dyDescent="0.2">
      <c r="E3074" s="93" t="str">
        <f>IF(ISBLANK(A3074),"",VLOOKUP(A3074,'Tabla de equipos'!$B$3:$D$107,3,FALSE))</f>
        <v/>
      </c>
      <c r="G3074" s="135" t="str">
        <f t="shared" si="49"/>
        <v/>
      </c>
    </row>
    <row r="3075" spans="5:7" x14ac:dyDescent="0.2">
      <c r="E3075" s="93" t="str">
        <f>IF(ISBLANK(A3075),"",VLOOKUP(A3075,'Tabla de equipos'!$B$3:$D$107,3,FALSE))</f>
        <v/>
      </c>
      <c r="G3075" s="135" t="str">
        <f t="shared" si="49"/>
        <v/>
      </c>
    </row>
    <row r="3076" spans="5:7" x14ac:dyDescent="0.2">
      <c r="E3076" s="93" t="str">
        <f>IF(ISBLANK(A3076),"",VLOOKUP(A3076,'Tabla de equipos'!$B$3:$D$107,3,FALSE))</f>
        <v/>
      </c>
      <c r="G3076" s="135" t="str">
        <f t="shared" si="49"/>
        <v/>
      </c>
    </row>
    <row r="3077" spans="5:7" x14ac:dyDescent="0.2">
      <c r="E3077" s="93" t="str">
        <f>IF(ISBLANK(A3077),"",VLOOKUP(A3077,'Tabla de equipos'!$B$3:$D$107,3,FALSE))</f>
        <v/>
      </c>
      <c r="G3077" s="135" t="str">
        <f t="shared" si="49"/>
        <v/>
      </c>
    </row>
    <row r="3078" spans="5:7" x14ac:dyDescent="0.2">
      <c r="E3078" s="93" t="str">
        <f>IF(ISBLANK(A3078),"",VLOOKUP(A3078,'Tabla de equipos'!$B$3:$D$107,3,FALSE))</f>
        <v/>
      </c>
      <c r="G3078" s="135" t="str">
        <f t="shared" si="49"/>
        <v/>
      </c>
    </row>
    <row r="3079" spans="5:7" x14ac:dyDescent="0.2">
      <c r="E3079" s="93" t="str">
        <f>IF(ISBLANK(A3079),"",VLOOKUP(A3079,'Tabla de equipos'!$B$3:$D$107,3,FALSE))</f>
        <v/>
      </c>
      <c r="G3079" s="135" t="str">
        <f t="shared" si="49"/>
        <v/>
      </c>
    </row>
    <row r="3080" spans="5:7" x14ac:dyDescent="0.2">
      <c r="E3080" s="93" t="str">
        <f>IF(ISBLANK(A3080),"",VLOOKUP(A3080,'Tabla de equipos'!$B$3:$D$107,3,FALSE))</f>
        <v/>
      </c>
      <c r="G3080" s="135" t="str">
        <f t="shared" si="49"/>
        <v/>
      </c>
    </row>
    <row r="3081" spans="5:7" x14ac:dyDescent="0.2">
      <c r="E3081" s="93" t="str">
        <f>IF(ISBLANK(A3081),"",VLOOKUP(A3081,'Tabla de equipos'!$B$3:$D$107,3,FALSE))</f>
        <v/>
      </c>
      <c r="G3081" s="135" t="str">
        <f t="shared" si="49"/>
        <v/>
      </c>
    </row>
    <row r="3082" spans="5:7" x14ac:dyDescent="0.2">
      <c r="E3082" s="93" t="str">
        <f>IF(ISBLANK(A3082),"",VLOOKUP(A3082,'Tabla de equipos'!$B$3:$D$107,3,FALSE))</f>
        <v/>
      </c>
      <c r="G3082" s="135" t="str">
        <f t="shared" si="49"/>
        <v/>
      </c>
    </row>
    <row r="3083" spans="5:7" x14ac:dyDescent="0.2">
      <c r="E3083" s="93" t="str">
        <f>IF(ISBLANK(A3083),"",VLOOKUP(A3083,'Tabla de equipos'!$B$3:$D$107,3,FALSE))</f>
        <v/>
      </c>
      <c r="G3083" s="135" t="str">
        <f t="shared" si="49"/>
        <v/>
      </c>
    </row>
    <row r="3084" spans="5:7" x14ac:dyDescent="0.2">
      <c r="E3084" s="93" t="str">
        <f>IF(ISBLANK(A3084),"",VLOOKUP(A3084,'Tabla de equipos'!$B$3:$D$107,3,FALSE))</f>
        <v/>
      </c>
      <c r="G3084" s="135" t="str">
        <f t="shared" si="49"/>
        <v/>
      </c>
    </row>
    <row r="3085" spans="5:7" x14ac:dyDescent="0.2">
      <c r="E3085" s="93" t="str">
        <f>IF(ISBLANK(A3085),"",VLOOKUP(A3085,'Tabla de equipos'!$B$3:$D$107,3,FALSE))</f>
        <v/>
      </c>
      <c r="G3085" s="135" t="str">
        <f t="shared" si="49"/>
        <v/>
      </c>
    </row>
    <row r="3086" spans="5:7" x14ac:dyDescent="0.2">
      <c r="E3086" s="93" t="str">
        <f>IF(ISBLANK(A3086),"",VLOOKUP(A3086,'Tabla de equipos'!$B$3:$D$107,3,FALSE))</f>
        <v/>
      </c>
      <c r="G3086" s="135" t="str">
        <f t="shared" si="49"/>
        <v/>
      </c>
    </row>
    <row r="3087" spans="5:7" x14ac:dyDescent="0.2">
      <c r="E3087" s="93" t="str">
        <f>IF(ISBLANK(A3087),"",VLOOKUP(A3087,'Tabla de equipos'!$B$3:$D$107,3,FALSE))</f>
        <v/>
      </c>
      <c r="G3087" s="135" t="str">
        <f t="shared" si="49"/>
        <v/>
      </c>
    </row>
    <row r="3088" spans="5:7" x14ac:dyDescent="0.2">
      <c r="E3088" s="93" t="str">
        <f>IF(ISBLANK(A3088),"",VLOOKUP(A3088,'Tabla de equipos'!$B$3:$D$107,3,FALSE))</f>
        <v/>
      </c>
      <c r="G3088" s="135" t="str">
        <f t="shared" si="49"/>
        <v/>
      </c>
    </row>
    <row r="3089" spans="5:7" x14ac:dyDescent="0.2">
      <c r="E3089" s="93" t="str">
        <f>IF(ISBLANK(A3089),"",VLOOKUP(A3089,'Tabla de equipos'!$B$3:$D$107,3,FALSE))</f>
        <v/>
      </c>
      <c r="G3089" s="135" t="str">
        <f t="shared" si="49"/>
        <v/>
      </c>
    </row>
    <row r="3090" spans="5:7" x14ac:dyDescent="0.2">
      <c r="E3090" s="93" t="str">
        <f>IF(ISBLANK(A3090),"",VLOOKUP(A3090,'Tabla de equipos'!$B$3:$D$107,3,FALSE))</f>
        <v/>
      </c>
      <c r="G3090" s="135" t="str">
        <f t="shared" si="49"/>
        <v/>
      </c>
    </row>
    <row r="3091" spans="5:7" x14ac:dyDescent="0.2">
      <c r="E3091" s="93" t="str">
        <f>IF(ISBLANK(A3091),"",VLOOKUP(A3091,'Tabla de equipos'!$B$3:$D$107,3,FALSE))</f>
        <v/>
      </c>
      <c r="G3091" s="135" t="str">
        <f t="shared" si="49"/>
        <v/>
      </c>
    </row>
    <row r="3092" spans="5:7" x14ac:dyDescent="0.2">
      <c r="E3092" s="93" t="str">
        <f>IF(ISBLANK(A3092),"",VLOOKUP(A3092,'Tabla de equipos'!$B$3:$D$107,3,FALSE))</f>
        <v/>
      </c>
      <c r="G3092" s="135" t="str">
        <f t="shared" si="49"/>
        <v/>
      </c>
    </row>
    <row r="3093" spans="5:7" x14ac:dyDescent="0.2">
      <c r="E3093" s="93" t="str">
        <f>IF(ISBLANK(A3093),"",VLOOKUP(A3093,'Tabla de equipos'!$B$3:$D$107,3,FALSE))</f>
        <v/>
      </c>
      <c r="G3093" s="135" t="str">
        <f t="shared" si="49"/>
        <v/>
      </c>
    </row>
    <row r="3094" spans="5:7" x14ac:dyDescent="0.2">
      <c r="E3094" s="93" t="str">
        <f>IF(ISBLANK(A3094),"",VLOOKUP(A3094,'Tabla de equipos'!$B$3:$D$107,3,FALSE))</f>
        <v/>
      </c>
      <c r="G3094" s="135" t="str">
        <f t="shared" si="49"/>
        <v/>
      </c>
    </row>
    <row r="3095" spans="5:7" x14ac:dyDescent="0.2">
      <c r="E3095" s="93" t="str">
        <f>IF(ISBLANK(A3095),"",VLOOKUP(A3095,'Tabla de equipos'!$B$3:$D$107,3,FALSE))</f>
        <v/>
      </c>
      <c r="G3095" s="135" t="str">
        <f t="shared" si="49"/>
        <v/>
      </c>
    </row>
    <row r="3096" spans="5:7" x14ac:dyDescent="0.2">
      <c r="E3096" s="93" t="str">
        <f>IF(ISBLANK(A3096),"",VLOOKUP(A3096,'Tabla de equipos'!$B$3:$D$107,3,FALSE))</f>
        <v/>
      </c>
      <c r="G3096" s="135" t="str">
        <f t="shared" si="49"/>
        <v/>
      </c>
    </row>
    <row r="3097" spans="5:7" x14ac:dyDescent="0.2">
      <c r="E3097" s="93" t="str">
        <f>IF(ISBLANK(A3097),"",VLOOKUP(A3097,'Tabla de equipos'!$B$3:$D$107,3,FALSE))</f>
        <v/>
      </c>
      <c r="G3097" s="135" t="str">
        <f t="shared" si="49"/>
        <v/>
      </c>
    </row>
    <row r="3098" spans="5:7" x14ac:dyDescent="0.2">
      <c r="E3098" s="93" t="str">
        <f>IF(ISBLANK(A3098),"",VLOOKUP(A3098,'Tabla de equipos'!$B$3:$D$107,3,FALSE))</f>
        <v/>
      </c>
      <c r="G3098" s="135" t="str">
        <f t="shared" si="49"/>
        <v/>
      </c>
    </row>
    <row r="3099" spans="5:7" x14ac:dyDescent="0.2">
      <c r="E3099" s="93" t="str">
        <f>IF(ISBLANK(A3099),"",VLOOKUP(A3099,'Tabla de equipos'!$B$3:$D$107,3,FALSE))</f>
        <v/>
      </c>
      <c r="G3099" s="135" t="str">
        <f t="shared" si="49"/>
        <v/>
      </c>
    </row>
    <row r="3100" spans="5:7" x14ac:dyDescent="0.2">
      <c r="E3100" s="93" t="str">
        <f>IF(ISBLANK(A3100),"",VLOOKUP(A3100,'Tabla de equipos'!$B$3:$D$107,3,FALSE))</f>
        <v/>
      </c>
      <c r="G3100" s="135" t="str">
        <f t="shared" si="49"/>
        <v/>
      </c>
    </row>
    <row r="3101" spans="5:7" x14ac:dyDescent="0.2">
      <c r="E3101" s="93" t="str">
        <f>IF(ISBLANK(A3101),"",VLOOKUP(A3101,'Tabla de equipos'!$B$3:$D$107,3,FALSE))</f>
        <v/>
      </c>
      <c r="G3101" s="135" t="str">
        <f t="shared" si="49"/>
        <v/>
      </c>
    </row>
    <row r="3102" spans="5:7" x14ac:dyDescent="0.2">
      <c r="E3102" s="93" t="str">
        <f>IF(ISBLANK(A3102),"",VLOOKUP(A3102,'Tabla de equipos'!$B$3:$D$107,3,FALSE))</f>
        <v/>
      </c>
      <c r="G3102" s="135" t="str">
        <f t="shared" si="49"/>
        <v/>
      </c>
    </row>
    <row r="3103" spans="5:7" x14ac:dyDescent="0.2">
      <c r="E3103" s="93" t="str">
        <f>IF(ISBLANK(A3103),"",VLOOKUP(A3103,'Tabla de equipos'!$B$3:$D$107,3,FALSE))</f>
        <v/>
      </c>
      <c r="G3103" s="135" t="str">
        <f t="shared" si="49"/>
        <v/>
      </c>
    </row>
    <row r="3104" spans="5:7" x14ac:dyDescent="0.2">
      <c r="E3104" s="93" t="str">
        <f>IF(ISBLANK(A3104),"",VLOOKUP(A3104,'Tabla de equipos'!$B$3:$D$107,3,FALSE))</f>
        <v/>
      </c>
      <c r="G3104" s="135" t="str">
        <f t="shared" si="49"/>
        <v/>
      </c>
    </row>
    <row r="3105" spans="5:7" x14ac:dyDescent="0.2">
      <c r="E3105" s="93" t="str">
        <f>IF(ISBLANK(A3105),"",VLOOKUP(A3105,'Tabla de equipos'!$B$3:$D$107,3,FALSE))</f>
        <v/>
      </c>
      <c r="G3105" s="135" t="str">
        <f t="shared" si="49"/>
        <v/>
      </c>
    </row>
    <row r="3106" spans="5:7" x14ac:dyDescent="0.2">
      <c r="E3106" s="93" t="str">
        <f>IF(ISBLANK(A3106),"",VLOOKUP(A3106,'Tabla de equipos'!$B$3:$D$107,3,FALSE))</f>
        <v/>
      </c>
      <c r="G3106" s="135" t="str">
        <f t="shared" si="49"/>
        <v/>
      </c>
    </row>
    <row r="3107" spans="5:7" x14ac:dyDescent="0.2">
      <c r="E3107" s="93" t="str">
        <f>IF(ISBLANK(A3107),"",VLOOKUP(A3107,'Tabla de equipos'!$B$3:$D$107,3,FALSE))</f>
        <v/>
      </c>
      <c r="G3107" s="135" t="str">
        <f t="shared" si="49"/>
        <v/>
      </c>
    </row>
    <row r="3108" spans="5:7" x14ac:dyDescent="0.2">
      <c r="E3108" s="93" t="str">
        <f>IF(ISBLANK(A3108),"",VLOOKUP(A3108,'Tabla de equipos'!$B$3:$D$107,3,FALSE))</f>
        <v/>
      </c>
      <c r="G3108" s="135" t="str">
        <f t="shared" si="49"/>
        <v/>
      </c>
    </row>
    <row r="3109" spans="5:7" x14ac:dyDescent="0.2">
      <c r="E3109" s="93" t="str">
        <f>IF(ISBLANK(A3109),"",VLOOKUP(A3109,'Tabla de equipos'!$B$3:$D$107,3,FALSE))</f>
        <v/>
      </c>
      <c r="G3109" s="135" t="str">
        <f t="shared" ref="G3109:G3172" si="50">IF(AND(F3109="",A3109=""),"",IF(AND(A3109&lt;&gt;"",F3109=""),"Falta incluir unidades",IF(AND(A3109&lt;&gt;"",F3109&gt;0),"","Falta elegir equipo/soporte")))</f>
        <v/>
      </c>
    </row>
    <row r="3110" spans="5:7" x14ac:dyDescent="0.2">
      <c r="E3110" s="93" t="str">
        <f>IF(ISBLANK(A3110),"",VLOOKUP(A3110,'Tabla de equipos'!$B$3:$D$107,3,FALSE))</f>
        <v/>
      </c>
      <c r="G3110" s="135" t="str">
        <f t="shared" si="50"/>
        <v/>
      </c>
    </row>
    <row r="3111" spans="5:7" x14ac:dyDescent="0.2">
      <c r="E3111" s="93" t="str">
        <f>IF(ISBLANK(A3111),"",VLOOKUP(A3111,'Tabla de equipos'!$B$3:$D$107,3,FALSE))</f>
        <v/>
      </c>
      <c r="G3111" s="135" t="str">
        <f t="shared" si="50"/>
        <v/>
      </c>
    </row>
    <row r="3112" spans="5:7" x14ac:dyDescent="0.2">
      <c r="E3112" s="93" t="str">
        <f>IF(ISBLANK(A3112),"",VLOOKUP(A3112,'Tabla de equipos'!$B$3:$D$107,3,FALSE))</f>
        <v/>
      </c>
      <c r="G3112" s="135" t="str">
        <f t="shared" si="50"/>
        <v/>
      </c>
    </row>
    <row r="3113" spans="5:7" x14ac:dyDescent="0.2">
      <c r="E3113" s="93" t="str">
        <f>IF(ISBLANK(A3113),"",VLOOKUP(A3113,'Tabla de equipos'!$B$3:$D$107,3,FALSE))</f>
        <v/>
      </c>
      <c r="G3113" s="135" t="str">
        <f t="shared" si="50"/>
        <v/>
      </c>
    </row>
    <row r="3114" spans="5:7" x14ac:dyDescent="0.2">
      <c r="E3114" s="93" t="str">
        <f>IF(ISBLANK(A3114),"",VLOOKUP(A3114,'Tabla de equipos'!$B$3:$D$107,3,FALSE))</f>
        <v/>
      </c>
      <c r="G3114" s="135" t="str">
        <f t="shared" si="50"/>
        <v/>
      </c>
    </row>
    <row r="3115" spans="5:7" x14ac:dyDescent="0.2">
      <c r="E3115" s="93" t="str">
        <f>IF(ISBLANK(A3115),"",VLOOKUP(A3115,'Tabla de equipos'!$B$3:$D$107,3,FALSE))</f>
        <v/>
      </c>
      <c r="G3115" s="135" t="str">
        <f t="shared" si="50"/>
        <v/>
      </c>
    </row>
    <row r="3116" spans="5:7" x14ac:dyDescent="0.2">
      <c r="E3116" s="93" t="str">
        <f>IF(ISBLANK(A3116),"",VLOOKUP(A3116,'Tabla de equipos'!$B$3:$D$107,3,FALSE))</f>
        <v/>
      </c>
      <c r="G3116" s="135" t="str">
        <f t="shared" si="50"/>
        <v/>
      </c>
    </row>
    <row r="3117" spans="5:7" x14ac:dyDescent="0.2">
      <c r="E3117" s="93" t="str">
        <f>IF(ISBLANK(A3117),"",VLOOKUP(A3117,'Tabla de equipos'!$B$3:$D$107,3,FALSE))</f>
        <v/>
      </c>
      <c r="G3117" s="135" t="str">
        <f t="shared" si="50"/>
        <v/>
      </c>
    </row>
    <row r="3118" spans="5:7" x14ac:dyDescent="0.2">
      <c r="E3118" s="93" t="str">
        <f>IF(ISBLANK(A3118),"",VLOOKUP(A3118,'Tabla de equipos'!$B$3:$D$107,3,FALSE))</f>
        <v/>
      </c>
      <c r="G3118" s="135" t="str">
        <f t="shared" si="50"/>
        <v/>
      </c>
    </row>
    <row r="3119" spans="5:7" x14ac:dyDescent="0.2">
      <c r="E3119" s="93" t="str">
        <f>IF(ISBLANK(A3119),"",VLOOKUP(A3119,'Tabla de equipos'!$B$3:$D$107,3,FALSE))</f>
        <v/>
      </c>
      <c r="G3119" s="135" t="str">
        <f t="shared" si="50"/>
        <v/>
      </c>
    </row>
    <row r="3120" spans="5:7" x14ac:dyDescent="0.2">
      <c r="E3120" s="93" t="str">
        <f>IF(ISBLANK(A3120),"",VLOOKUP(A3120,'Tabla de equipos'!$B$3:$D$107,3,FALSE))</f>
        <v/>
      </c>
      <c r="G3120" s="135" t="str">
        <f t="shared" si="50"/>
        <v/>
      </c>
    </row>
    <row r="3121" spans="5:7" x14ac:dyDescent="0.2">
      <c r="E3121" s="93" t="str">
        <f>IF(ISBLANK(A3121),"",VLOOKUP(A3121,'Tabla de equipos'!$B$3:$D$107,3,FALSE))</f>
        <v/>
      </c>
      <c r="G3121" s="135" t="str">
        <f t="shared" si="50"/>
        <v/>
      </c>
    </row>
    <row r="3122" spans="5:7" x14ac:dyDescent="0.2">
      <c r="E3122" s="93" t="str">
        <f>IF(ISBLANK(A3122),"",VLOOKUP(A3122,'Tabla de equipos'!$B$3:$D$107,3,FALSE))</f>
        <v/>
      </c>
      <c r="G3122" s="135" t="str">
        <f t="shared" si="50"/>
        <v/>
      </c>
    </row>
    <row r="3123" spans="5:7" x14ac:dyDescent="0.2">
      <c r="E3123" s="93" t="str">
        <f>IF(ISBLANK(A3123),"",VLOOKUP(A3123,'Tabla de equipos'!$B$3:$D$107,3,FALSE))</f>
        <v/>
      </c>
      <c r="G3123" s="135" t="str">
        <f t="shared" si="50"/>
        <v/>
      </c>
    </row>
    <row r="3124" spans="5:7" x14ac:dyDescent="0.2">
      <c r="E3124" s="93" t="str">
        <f>IF(ISBLANK(A3124),"",VLOOKUP(A3124,'Tabla de equipos'!$B$3:$D$107,3,FALSE))</f>
        <v/>
      </c>
      <c r="G3124" s="135" t="str">
        <f t="shared" si="50"/>
        <v/>
      </c>
    </row>
    <row r="3125" spans="5:7" x14ac:dyDescent="0.2">
      <c r="E3125" s="93" t="str">
        <f>IF(ISBLANK(A3125),"",VLOOKUP(A3125,'Tabla de equipos'!$B$3:$D$107,3,FALSE))</f>
        <v/>
      </c>
      <c r="G3125" s="135" t="str">
        <f t="shared" si="50"/>
        <v/>
      </c>
    </row>
    <row r="3126" spans="5:7" x14ac:dyDescent="0.2">
      <c r="E3126" s="93" t="str">
        <f>IF(ISBLANK(A3126),"",VLOOKUP(A3126,'Tabla de equipos'!$B$3:$D$107,3,FALSE))</f>
        <v/>
      </c>
      <c r="G3126" s="135" t="str">
        <f t="shared" si="50"/>
        <v/>
      </c>
    </row>
    <row r="3127" spans="5:7" x14ac:dyDescent="0.2">
      <c r="E3127" s="93" t="str">
        <f>IF(ISBLANK(A3127),"",VLOOKUP(A3127,'Tabla de equipos'!$B$3:$D$107,3,FALSE))</f>
        <v/>
      </c>
      <c r="G3127" s="135" t="str">
        <f t="shared" si="50"/>
        <v/>
      </c>
    </row>
    <row r="3128" spans="5:7" x14ac:dyDescent="0.2">
      <c r="E3128" s="93" t="str">
        <f>IF(ISBLANK(A3128),"",VLOOKUP(A3128,'Tabla de equipos'!$B$3:$D$107,3,FALSE))</f>
        <v/>
      </c>
      <c r="G3128" s="135" t="str">
        <f t="shared" si="50"/>
        <v/>
      </c>
    </row>
    <row r="3129" spans="5:7" x14ac:dyDescent="0.2">
      <c r="E3129" s="93" t="str">
        <f>IF(ISBLANK(A3129),"",VLOOKUP(A3129,'Tabla de equipos'!$B$3:$D$107,3,FALSE))</f>
        <v/>
      </c>
      <c r="G3129" s="135" t="str">
        <f t="shared" si="50"/>
        <v/>
      </c>
    </row>
    <row r="3130" spans="5:7" x14ac:dyDescent="0.2">
      <c r="E3130" s="93" t="str">
        <f>IF(ISBLANK(A3130),"",VLOOKUP(A3130,'Tabla de equipos'!$B$3:$D$107,3,FALSE))</f>
        <v/>
      </c>
      <c r="G3130" s="135" t="str">
        <f t="shared" si="50"/>
        <v/>
      </c>
    </row>
    <row r="3131" spans="5:7" x14ac:dyDescent="0.2">
      <c r="E3131" s="93" t="str">
        <f>IF(ISBLANK(A3131),"",VLOOKUP(A3131,'Tabla de equipos'!$B$3:$D$107,3,FALSE))</f>
        <v/>
      </c>
      <c r="G3131" s="135" t="str">
        <f t="shared" si="50"/>
        <v/>
      </c>
    </row>
    <row r="3132" spans="5:7" x14ac:dyDescent="0.2">
      <c r="E3132" s="93" t="str">
        <f>IF(ISBLANK(A3132),"",VLOOKUP(A3132,'Tabla de equipos'!$B$3:$D$107,3,FALSE))</f>
        <v/>
      </c>
      <c r="G3132" s="135" t="str">
        <f t="shared" si="50"/>
        <v/>
      </c>
    </row>
    <row r="3133" spans="5:7" x14ac:dyDescent="0.2">
      <c r="E3133" s="93" t="str">
        <f>IF(ISBLANK(A3133),"",VLOOKUP(A3133,'Tabla de equipos'!$B$3:$D$107,3,FALSE))</f>
        <v/>
      </c>
      <c r="G3133" s="135" t="str">
        <f t="shared" si="50"/>
        <v/>
      </c>
    </row>
    <row r="3134" spans="5:7" x14ac:dyDescent="0.2">
      <c r="E3134" s="93" t="str">
        <f>IF(ISBLANK(A3134),"",VLOOKUP(A3134,'Tabla de equipos'!$B$3:$D$107,3,FALSE))</f>
        <v/>
      </c>
      <c r="G3134" s="135" t="str">
        <f t="shared" si="50"/>
        <v/>
      </c>
    </row>
    <row r="3135" spans="5:7" x14ac:dyDescent="0.2">
      <c r="E3135" s="93" t="str">
        <f>IF(ISBLANK(A3135),"",VLOOKUP(A3135,'Tabla de equipos'!$B$3:$D$107,3,FALSE))</f>
        <v/>
      </c>
      <c r="G3135" s="135" t="str">
        <f t="shared" si="50"/>
        <v/>
      </c>
    </row>
    <row r="3136" spans="5:7" x14ac:dyDescent="0.2">
      <c r="E3136" s="93" t="str">
        <f>IF(ISBLANK(A3136),"",VLOOKUP(A3136,'Tabla de equipos'!$B$3:$D$107,3,FALSE))</f>
        <v/>
      </c>
      <c r="G3136" s="135" t="str">
        <f t="shared" si="50"/>
        <v/>
      </c>
    </row>
    <row r="3137" spans="5:7" x14ac:dyDescent="0.2">
      <c r="E3137" s="93" t="str">
        <f>IF(ISBLANK(A3137),"",VLOOKUP(A3137,'Tabla de equipos'!$B$3:$D$107,3,FALSE))</f>
        <v/>
      </c>
      <c r="G3137" s="135" t="str">
        <f t="shared" si="50"/>
        <v/>
      </c>
    </row>
    <row r="3138" spans="5:7" x14ac:dyDescent="0.2">
      <c r="E3138" s="93" t="str">
        <f>IF(ISBLANK(A3138),"",VLOOKUP(A3138,'Tabla de equipos'!$B$3:$D$107,3,FALSE))</f>
        <v/>
      </c>
      <c r="G3138" s="135" t="str">
        <f t="shared" si="50"/>
        <v/>
      </c>
    </row>
    <row r="3139" spans="5:7" x14ac:dyDescent="0.2">
      <c r="E3139" s="93" t="str">
        <f>IF(ISBLANK(A3139),"",VLOOKUP(A3139,'Tabla de equipos'!$B$3:$D$107,3,FALSE))</f>
        <v/>
      </c>
      <c r="G3139" s="135" t="str">
        <f t="shared" si="50"/>
        <v/>
      </c>
    </row>
    <row r="3140" spans="5:7" x14ac:dyDescent="0.2">
      <c r="E3140" s="93" t="str">
        <f>IF(ISBLANK(A3140),"",VLOOKUP(A3140,'Tabla de equipos'!$B$3:$D$107,3,FALSE))</f>
        <v/>
      </c>
      <c r="G3140" s="135" t="str">
        <f t="shared" si="50"/>
        <v/>
      </c>
    </row>
    <row r="3141" spans="5:7" x14ac:dyDescent="0.2">
      <c r="E3141" s="93" t="str">
        <f>IF(ISBLANK(A3141),"",VLOOKUP(A3141,'Tabla de equipos'!$B$3:$D$107,3,FALSE))</f>
        <v/>
      </c>
      <c r="G3141" s="135" t="str">
        <f t="shared" si="50"/>
        <v/>
      </c>
    </row>
    <row r="3142" spans="5:7" x14ac:dyDescent="0.2">
      <c r="E3142" s="93" t="str">
        <f>IF(ISBLANK(A3142),"",VLOOKUP(A3142,'Tabla de equipos'!$B$3:$D$107,3,FALSE))</f>
        <v/>
      </c>
      <c r="G3142" s="135" t="str">
        <f t="shared" si="50"/>
        <v/>
      </c>
    </row>
    <row r="3143" spans="5:7" x14ac:dyDescent="0.2">
      <c r="E3143" s="93" t="str">
        <f>IF(ISBLANK(A3143),"",VLOOKUP(A3143,'Tabla de equipos'!$B$3:$D$107,3,FALSE))</f>
        <v/>
      </c>
      <c r="G3143" s="135" t="str">
        <f t="shared" si="50"/>
        <v/>
      </c>
    </row>
    <row r="3144" spans="5:7" x14ac:dyDescent="0.2">
      <c r="E3144" s="93" t="str">
        <f>IF(ISBLANK(A3144),"",VLOOKUP(A3144,'Tabla de equipos'!$B$3:$D$107,3,FALSE))</f>
        <v/>
      </c>
      <c r="G3144" s="135" t="str">
        <f t="shared" si="50"/>
        <v/>
      </c>
    </row>
    <row r="3145" spans="5:7" x14ac:dyDescent="0.2">
      <c r="E3145" s="93" t="str">
        <f>IF(ISBLANK(A3145),"",VLOOKUP(A3145,'Tabla de equipos'!$B$3:$D$107,3,FALSE))</f>
        <v/>
      </c>
      <c r="G3145" s="135" t="str">
        <f t="shared" si="50"/>
        <v/>
      </c>
    </row>
    <row r="3146" spans="5:7" x14ac:dyDescent="0.2">
      <c r="E3146" s="93" t="str">
        <f>IF(ISBLANK(A3146),"",VLOOKUP(A3146,'Tabla de equipos'!$B$3:$D$107,3,FALSE))</f>
        <v/>
      </c>
      <c r="G3146" s="135" t="str">
        <f t="shared" si="50"/>
        <v/>
      </c>
    </row>
    <row r="3147" spans="5:7" x14ac:dyDescent="0.2">
      <c r="E3147" s="93" t="str">
        <f>IF(ISBLANK(A3147),"",VLOOKUP(A3147,'Tabla de equipos'!$B$3:$D$107,3,FALSE))</f>
        <v/>
      </c>
      <c r="G3147" s="135" t="str">
        <f t="shared" si="50"/>
        <v/>
      </c>
    </row>
    <row r="3148" spans="5:7" x14ac:dyDescent="0.2">
      <c r="E3148" s="93" t="str">
        <f>IF(ISBLANK(A3148),"",VLOOKUP(A3148,'Tabla de equipos'!$B$3:$D$107,3,FALSE))</f>
        <v/>
      </c>
      <c r="G3148" s="135" t="str">
        <f t="shared" si="50"/>
        <v/>
      </c>
    </row>
    <row r="3149" spans="5:7" x14ac:dyDescent="0.2">
      <c r="E3149" s="93" t="str">
        <f>IF(ISBLANK(A3149),"",VLOOKUP(A3149,'Tabla de equipos'!$B$3:$D$107,3,FALSE))</f>
        <v/>
      </c>
      <c r="G3149" s="135" t="str">
        <f t="shared" si="50"/>
        <v/>
      </c>
    </row>
    <row r="3150" spans="5:7" x14ac:dyDescent="0.2">
      <c r="E3150" s="93" t="str">
        <f>IF(ISBLANK(A3150),"",VLOOKUP(A3150,'Tabla de equipos'!$B$3:$D$107,3,FALSE))</f>
        <v/>
      </c>
      <c r="G3150" s="135" t="str">
        <f t="shared" si="50"/>
        <v/>
      </c>
    </row>
    <row r="3151" spans="5:7" x14ac:dyDescent="0.2">
      <c r="E3151" s="93" t="str">
        <f>IF(ISBLANK(A3151),"",VLOOKUP(A3151,'Tabla de equipos'!$B$3:$D$107,3,FALSE))</f>
        <v/>
      </c>
      <c r="G3151" s="135" t="str">
        <f t="shared" si="50"/>
        <v/>
      </c>
    </row>
    <row r="3152" spans="5:7" x14ac:dyDescent="0.2">
      <c r="E3152" s="93" t="str">
        <f>IF(ISBLANK(A3152),"",VLOOKUP(A3152,'Tabla de equipos'!$B$3:$D$107,3,FALSE))</f>
        <v/>
      </c>
      <c r="G3152" s="135" t="str">
        <f t="shared" si="50"/>
        <v/>
      </c>
    </row>
    <row r="3153" spans="5:7" x14ac:dyDescent="0.2">
      <c r="E3153" s="93" t="str">
        <f>IF(ISBLANK(A3153),"",VLOOKUP(A3153,'Tabla de equipos'!$B$3:$D$107,3,FALSE))</f>
        <v/>
      </c>
      <c r="G3153" s="135" t="str">
        <f t="shared" si="50"/>
        <v/>
      </c>
    </row>
    <row r="3154" spans="5:7" x14ac:dyDescent="0.2">
      <c r="E3154" s="93" t="str">
        <f>IF(ISBLANK(A3154),"",VLOOKUP(A3154,'Tabla de equipos'!$B$3:$D$107,3,FALSE))</f>
        <v/>
      </c>
      <c r="G3154" s="135" t="str">
        <f t="shared" si="50"/>
        <v/>
      </c>
    </row>
    <row r="3155" spans="5:7" x14ac:dyDescent="0.2">
      <c r="E3155" s="93" t="str">
        <f>IF(ISBLANK(A3155),"",VLOOKUP(A3155,'Tabla de equipos'!$B$3:$D$107,3,FALSE))</f>
        <v/>
      </c>
      <c r="G3155" s="135" t="str">
        <f t="shared" si="50"/>
        <v/>
      </c>
    </row>
    <row r="3156" spans="5:7" x14ac:dyDescent="0.2">
      <c r="E3156" s="93" t="str">
        <f>IF(ISBLANK(A3156),"",VLOOKUP(A3156,'Tabla de equipos'!$B$3:$D$107,3,FALSE))</f>
        <v/>
      </c>
      <c r="G3156" s="135" t="str">
        <f t="shared" si="50"/>
        <v/>
      </c>
    </row>
    <row r="3157" spans="5:7" x14ac:dyDescent="0.2">
      <c r="E3157" s="93" t="str">
        <f>IF(ISBLANK(A3157),"",VLOOKUP(A3157,'Tabla de equipos'!$B$3:$D$107,3,FALSE))</f>
        <v/>
      </c>
      <c r="G3157" s="135" t="str">
        <f t="shared" si="50"/>
        <v/>
      </c>
    </row>
    <row r="3158" spans="5:7" x14ac:dyDescent="0.2">
      <c r="E3158" s="93" t="str">
        <f>IF(ISBLANK(A3158),"",VLOOKUP(A3158,'Tabla de equipos'!$B$3:$D$107,3,FALSE))</f>
        <v/>
      </c>
      <c r="G3158" s="135" t="str">
        <f t="shared" si="50"/>
        <v/>
      </c>
    </row>
    <row r="3159" spans="5:7" x14ac:dyDescent="0.2">
      <c r="E3159" s="93" t="str">
        <f>IF(ISBLANK(A3159),"",VLOOKUP(A3159,'Tabla de equipos'!$B$3:$D$107,3,FALSE))</f>
        <v/>
      </c>
      <c r="G3159" s="135" t="str">
        <f t="shared" si="50"/>
        <v/>
      </c>
    </row>
    <row r="3160" spans="5:7" x14ac:dyDescent="0.2">
      <c r="E3160" s="93" t="str">
        <f>IF(ISBLANK(A3160),"",VLOOKUP(A3160,'Tabla de equipos'!$B$3:$D$107,3,FALSE))</f>
        <v/>
      </c>
      <c r="G3160" s="135" t="str">
        <f t="shared" si="50"/>
        <v/>
      </c>
    </row>
    <row r="3161" spans="5:7" x14ac:dyDescent="0.2">
      <c r="E3161" s="93" t="str">
        <f>IF(ISBLANK(A3161),"",VLOOKUP(A3161,'Tabla de equipos'!$B$3:$D$107,3,FALSE))</f>
        <v/>
      </c>
      <c r="G3161" s="135" t="str">
        <f t="shared" si="50"/>
        <v/>
      </c>
    </row>
    <row r="3162" spans="5:7" x14ac:dyDescent="0.2">
      <c r="E3162" s="93" t="str">
        <f>IF(ISBLANK(A3162),"",VLOOKUP(A3162,'Tabla de equipos'!$B$3:$D$107,3,FALSE))</f>
        <v/>
      </c>
      <c r="G3162" s="135" t="str">
        <f t="shared" si="50"/>
        <v/>
      </c>
    </row>
    <row r="3163" spans="5:7" x14ac:dyDescent="0.2">
      <c r="E3163" s="93" t="str">
        <f>IF(ISBLANK(A3163),"",VLOOKUP(A3163,'Tabla de equipos'!$B$3:$D$107,3,FALSE))</f>
        <v/>
      </c>
      <c r="G3163" s="135" t="str">
        <f t="shared" si="50"/>
        <v/>
      </c>
    </row>
    <row r="3164" spans="5:7" x14ac:dyDescent="0.2">
      <c r="E3164" s="93" t="str">
        <f>IF(ISBLANK(A3164),"",VLOOKUP(A3164,'Tabla de equipos'!$B$3:$D$107,3,FALSE))</f>
        <v/>
      </c>
      <c r="G3164" s="135" t="str">
        <f t="shared" si="50"/>
        <v/>
      </c>
    </row>
    <row r="3165" spans="5:7" x14ac:dyDescent="0.2">
      <c r="E3165" s="93" t="str">
        <f>IF(ISBLANK(A3165),"",VLOOKUP(A3165,'Tabla de equipos'!$B$3:$D$107,3,FALSE))</f>
        <v/>
      </c>
      <c r="G3165" s="135" t="str">
        <f t="shared" si="50"/>
        <v/>
      </c>
    </row>
    <row r="3166" spans="5:7" x14ac:dyDescent="0.2">
      <c r="E3166" s="93" t="str">
        <f>IF(ISBLANK(A3166),"",VLOOKUP(A3166,'Tabla de equipos'!$B$3:$D$107,3,FALSE))</f>
        <v/>
      </c>
      <c r="G3166" s="135" t="str">
        <f t="shared" si="50"/>
        <v/>
      </c>
    </row>
    <row r="3167" spans="5:7" x14ac:dyDescent="0.2">
      <c r="E3167" s="93" t="str">
        <f>IF(ISBLANK(A3167),"",VLOOKUP(A3167,'Tabla de equipos'!$B$3:$D$107,3,FALSE))</f>
        <v/>
      </c>
      <c r="G3167" s="135" t="str">
        <f t="shared" si="50"/>
        <v/>
      </c>
    </row>
    <row r="3168" spans="5:7" x14ac:dyDescent="0.2">
      <c r="E3168" s="93" t="str">
        <f>IF(ISBLANK(A3168),"",VLOOKUP(A3168,'Tabla de equipos'!$B$3:$D$107,3,FALSE))</f>
        <v/>
      </c>
      <c r="G3168" s="135" t="str">
        <f t="shared" si="50"/>
        <v/>
      </c>
    </row>
    <row r="3169" spans="5:7" x14ac:dyDescent="0.2">
      <c r="E3169" s="93" t="str">
        <f>IF(ISBLANK(A3169),"",VLOOKUP(A3169,'Tabla de equipos'!$B$3:$D$107,3,FALSE))</f>
        <v/>
      </c>
      <c r="G3169" s="135" t="str">
        <f t="shared" si="50"/>
        <v/>
      </c>
    </row>
    <row r="3170" spans="5:7" x14ac:dyDescent="0.2">
      <c r="E3170" s="93" t="str">
        <f>IF(ISBLANK(A3170),"",VLOOKUP(A3170,'Tabla de equipos'!$B$3:$D$107,3,FALSE))</f>
        <v/>
      </c>
      <c r="G3170" s="135" t="str">
        <f t="shared" si="50"/>
        <v/>
      </c>
    </row>
    <row r="3171" spans="5:7" x14ac:dyDescent="0.2">
      <c r="E3171" s="93" t="str">
        <f>IF(ISBLANK(A3171),"",VLOOKUP(A3171,'Tabla de equipos'!$B$3:$D$107,3,FALSE))</f>
        <v/>
      </c>
      <c r="G3171" s="135" t="str">
        <f t="shared" si="50"/>
        <v/>
      </c>
    </row>
    <row r="3172" spans="5:7" x14ac:dyDescent="0.2">
      <c r="E3172" s="93" t="str">
        <f>IF(ISBLANK(A3172),"",VLOOKUP(A3172,'Tabla de equipos'!$B$3:$D$107,3,FALSE))</f>
        <v/>
      </c>
      <c r="G3172" s="135" t="str">
        <f t="shared" si="50"/>
        <v/>
      </c>
    </row>
    <row r="3173" spans="5:7" x14ac:dyDescent="0.2">
      <c r="E3173" s="93" t="str">
        <f>IF(ISBLANK(A3173),"",VLOOKUP(A3173,'Tabla de equipos'!$B$3:$D$107,3,FALSE))</f>
        <v/>
      </c>
      <c r="G3173" s="135" t="str">
        <f t="shared" ref="G3173:G3236" si="51">IF(AND(F3173="",A3173=""),"",IF(AND(A3173&lt;&gt;"",F3173=""),"Falta incluir unidades",IF(AND(A3173&lt;&gt;"",F3173&gt;0),"","Falta elegir equipo/soporte")))</f>
        <v/>
      </c>
    </row>
    <row r="3174" spans="5:7" x14ac:dyDescent="0.2">
      <c r="E3174" s="93" t="str">
        <f>IF(ISBLANK(A3174),"",VLOOKUP(A3174,'Tabla de equipos'!$B$3:$D$107,3,FALSE))</f>
        <v/>
      </c>
      <c r="G3174" s="135" t="str">
        <f t="shared" si="51"/>
        <v/>
      </c>
    </row>
    <row r="3175" spans="5:7" x14ac:dyDescent="0.2">
      <c r="E3175" s="93" t="str">
        <f>IF(ISBLANK(A3175),"",VLOOKUP(A3175,'Tabla de equipos'!$B$3:$D$107,3,FALSE))</f>
        <v/>
      </c>
      <c r="G3175" s="135" t="str">
        <f t="shared" si="51"/>
        <v/>
      </c>
    </row>
    <row r="3176" spans="5:7" x14ac:dyDescent="0.2">
      <c r="E3176" s="93" t="str">
        <f>IF(ISBLANK(A3176),"",VLOOKUP(A3176,'Tabla de equipos'!$B$3:$D$107,3,FALSE))</f>
        <v/>
      </c>
      <c r="G3176" s="135" t="str">
        <f t="shared" si="51"/>
        <v/>
      </c>
    </row>
    <row r="3177" spans="5:7" x14ac:dyDescent="0.2">
      <c r="E3177" s="93" t="str">
        <f>IF(ISBLANK(A3177),"",VLOOKUP(A3177,'Tabla de equipos'!$B$3:$D$107,3,FALSE))</f>
        <v/>
      </c>
      <c r="G3177" s="135" t="str">
        <f t="shared" si="51"/>
        <v/>
      </c>
    </row>
    <row r="3178" spans="5:7" x14ac:dyDescent="0.2">
      <c r="E3178" s="93" t="str">
        <f>IF(ISBLANK(A3178),"",VLOOKUP(A3178,'Tabla de equipos'!$B$3:$D$107,3,FALSE))</f>
        <v/>
      </c>
      <c r="G3178" s="135" t="str">
        <f t="shared" si="51"/>
        <v/>
      </c>
    </row>
    <row r="3179" spans="5:7" x14ac:dyDescent="0.2">
      <c r="E3179" s="93" t="str">
        <f>IF(ISBLANK(A3179),"",VLOOKUP(A3179,'Tabla de equipos'!$B$3:$D$107,3,FALSE))</f>
        <v/>
      </c>
      <c r="G3179" s="135" t="str">
        <f t="shared" si="51"/>
        <v/>
      </c>
    </row>
    <row r="3180" spans="5:7" x14ac:dyDescent="0.2">
      <c r="E3180" s="93" t="str">
        <f>IF(ISBLANK(A3180),"",VLOOKUP(A3180,'Tabla de equipos'!$B$3:$D$107,3,FALSE))</f>
        <v/>
      </c>
      <c r="G3180" s="135" t="str">
        <f t="shared" si="51"/>
        <v/>
      </c>
    </row>
    <row r="3181" spans="5:7" x14ac:dyDescent="0.2">
      <c r="E3181" s="93" t="str">
        <f>IF(ISBLANK(A3181),"",VLOOKUP(A3181,'Tabla de equipos'!$B$3:$D$107,3,FALSE))</f>
        <v/>
      </c>
      <c r="G3181" s="135" t="str">
        <f t="shared" si="51"/>
        <v/>
      </c>
    </row>
    <row r="3182" spans="5:7" x14ac:dyDescent="0.2">
      <c r="E3182" s="93" t="str">
        <f>IF(ISBLANK(A3182),"",VLOOKUP(A3182,'Tabla de equipos'!$B$3:$D$107,3,FALSE))</f>
        <v/>
      </c>
      <c r="G3182" s="135" t="str">
        <f t="shared" si="51"/>
        <v/>
      </c>
    </row>
    <row r="3183" spans="5:7" x14ac:dyDescent="0.2">
      <c r="E3183" s="93" t="str">
        <f>IF(ISBLANK(A3183),"",VLOOKUP(A3183,'Tabla de equipos'!$B$3:$D$107,3,FALSE))</f>
        <v/>
      </c>
      <c r="G3183" s="135" t="str">
        <f t="shared" si="51"/>
        <v/>
      </c>
    </row>
    <row r="3184" spans="5:7" x14ac:dyDescent="0.2">
      <c r="E3184" s="93" t="str">
        <f>IF(ISBLANK(A3184),"",VLOOKUP(A3184,'Tabla de equipos'!$B$3:$D$107,3,FALSE))</f>
        <v/>
      </c>
      <c r="G3184" s="135" t="str">
        <f t="shared" si="51"/>
        <v/>
      </c>
    </row>
    <row r="3185" spans="5:7" x14ac:dyDescent="0.2">
      <c r="E3185" s="93" t="str">
        <f>IF(ISBLANK(A3185),"",VLOOKUP(A3185,'Tabla de equipos'!$B$3:$D$107,3,FALSE))</f>
        <v/>
      </c>
      <c r="G3185" s="135" t="str">
        <f t="shared" si="51"/>
        <v/>
      </c>
    </row>
    <row r="3186" spans="5:7" x14ac:dyDescent="0.2">
      <c r="E3186" s="93" t="str">
        <f>IF(ISBLANK(A3186),"",VLOOKUP(A3186,'Tabla de equipos'!$B$3:$D$107,3,FALSE))</f>
        <v/>
      </c>
      <c r="G3186" s="135" t="str">
        <f t="shared" si="51"/>
        <v/>
      </c>
    </row>
    <row r="3187" spans="5:7" x14ac:dyDescent="0.2">
      <c r="E3187" s="93" t="str">
        <f>IF(ISBLANK(A3187),"",VLOOKUP(A3187,'Tabla de equipos'!$B$3:$D$107,3,FALSE))</f>
        <v/>
      </c>
      <c r="G3187" s="135" t="str">
        <f t="shared" si="51"/>
        <v/>
      </c>
    </row>
    <row r="3188" spans="5:7" x14ac:dyDescent="0.2">
      <c r="E3188" s="93" t="str">
        <f>IF(ISBLANK(A3188),"",VLOOKUP(A3188,'Tabla de equipos'!$B$3:$D$107,3,FALSE))</f>
        <v/>
      </c>
      <c r="G3188" s="135" t="str">
        <f t="shared" si="51"/>
        <v/>
      </c>
    </row>
    <row r="3189" spans="5:7" x14ac:dyDescent="0.2">
      <c r="E3189" s="93" t="str">
        <f>IF(ISBLANK(A3189),"",VLOOKUP(A3189,'Tabla de equipos'!$B$3:$D$107,3,FALSE))</f>
        <v/>
      </c>
      <c r="G3189" s="135" t="str">
        <f t="shared" si="51"/>
        <v/>
      </c>
    </row>
    <row r="3190" spans="5:7" x14ac:dyDescent="0.2">
      <c r="E3190" s="93" t="str">
        <f>IF(ISBLANK(A3190),"",VLOOKUP(A3190,'Tabla de equipos'!$B$3:$D$107,3,FALSE))</f>
        <v/>
      </c>
      <c r="G3190" s="135" t="str">
        <f t="shared" si="51"/>
        <v/>
      </c>
    </row>
    <row r="3191" spans="5:7" x14ac:dyDescent="0.2">
      <c r="E3191" s="93" t="str">
        <f>IF(ISBLANK(A3191),"",VLOOKUP(A3191,'Tabla de equipos'!$B$3:$D$107,3,FALSE))</f>
        <v/>
      </c>
      <c r="G3191" s="135" t="str">
        <f t="shared" si="51"/>
        <v/>
      </c>
    </row>
    <row r="3192" spans="5:7" x14ac:dyDescent="0.2">
      <c r="E3192" s="93" t="str">
        <f>IF(ISBLANK(A3192),"",VLOOKUP(A3192,'Tabla de equipos'!$B$3:$D$107,3,FALSE))</f>
        <v/>
      </c>
      <c r="G3192" s="135" t="str">
        <f t="shared" si="51"/>
        <v/>
      </c>
    </row>
    <row r="3193" spans="5:7" x14ac:dyDescent="0.2">
      <c r="E3193" s="93" t="str">
        <f>IF(ISBLANK(A3193),"",VLOOKUP(A3193,'Tabla de equipos'!$B$3:$D$107,3,FALSE))</f>
        <v/>
      </c>
      <c r="G3193" s="135" t="str">
        <f t="shared" si="51"/>
        <v/>
      </c>
    </row>
    <row r="3194" spans="5:7" x14ac:dyDescent="0.2">
      <c r="E3194" s="93" t="str">
        <f>IF(ISBLANK(A3194),"",VLOOKUP(A3194,'Tabla de equipos'!$B$3:$D$107,3,FALSE))</f>
        <v/>
      </c>
      <c r="G3194" s="135" t="str">
        <f t="shared" si="51"/>
        <v/>
      </c>
    </row>
    <row r="3195" spans="5:7" x14ac:dyDescent="0.2">
      <c r="E3195" s="93" t="str">
        <f>IF(ISBLANK(A3195),"",VLOOKUP(A3195,'Tabla de equipos'!$B$3:$D$107,3,FALSE))</f>
        <v/>
      </c>
      <c r="G3195" s="135" t="str">
        <f t="shared" si="51"/>
        <v/>
      </c>
    </row>
    <row r="3196" spans="5:7" x14ac:dyDescent="0.2">
      <c r="E3196" s="93" t="str">
        <f>IF(ISBLANK(A3196),"",VLOOKUP(A3196,'Tabla de equipos'!$B$3:$D$107,3,FALSE))</f>
        <v/>
      </c>
      <c r="G3196" s="135" t="str">
        <f t="shared" si="51"/>
        <v/>
      </c>
    </row>
    <row r="3197" spans="5:7" x14ac:dyDescent="0.2">
      <c r="E3197" s="93" t="str">
        <f>IF(ISBLANK(A3197),"",VLOOKUP(A3197,'Tabla de equipos'!$B$3:$D$107,3,FALSE))</f>
        <v/>
      </c>
      <c r="G3197" s="135" t="str">
        <f t="shared" si="51"/>
        <v/>
      </c>
    </row>
    <row r="3198" spans="5:7" x14ac:dyDescent="0.2">
      <c r="E3198" s="93" t="str">
        <f>IF(ISBLANK(A3198),"",VLOOKUP(A3198,'Tabla de equipos'!$B$3:$D$107,3,FALSE))</f>
        <v/>
      </c>
      <c r="G3198" s="135" t="str">
        <f t="shared" si="51"/>
        <v/>
      </c>
    </row>
    <row r="3199" spans="5:7" x14ac:dyDescent="0.2">
      <c r="E3199" s="93" t="str">
        <f>IF(ISBLANK(A3199),"",VLOOKUP(A3199,'Tabla de equipos'!$B$3:$D$107,3,FALSE))</f>
        <v/>
      </c>
      <c r="G3199" s="135" t="str">
        <f t="shared" si="51"/>
        <v/>
      </c>
    </row>
    <row r="3200" spans="5:7" x14ac:dyDescent="0.2">
      <c r="E3200" s="93" t="str">
        <f>IF(ISBLANK(A3200),"",VLOOKUP(A3200,'Tabla de equipos'!$B$3:$D$107,3,FALSE))</f>
        <v/>
      </c>
      <c r="G3200" s="135" t="str">
        <f t="shared" si="51"/>
        <v/>
      </c>
    </row>
    <row r="3201" spans="5:7" x14ac:dyDescent="0.2">
      <c r="E3201" s="93" t="str">
        <f>IF(ISBLANK(A3201),"",VLOOKUP(A3201,'Tabla de equipos'!$B$3:$D$107,3,FALSE))</f>
        <v/>
      </c>
      <c r="G3201" s="135" t="str">
        <f t="shared" si="51"/>
        <v/>
      </c>
    </row>
    <row r="3202" spans="5:7" x14ac:dyDescent="0.2">
      <c r="E3202" s="93" t="str">
        <f>IF(ISBLANK(A3202),"",VLOOKUP(A3202,'Tabla de equipos'!$B$3:$D$107,3,FALSE))</f>
        <v/>
      </c>
      <c r="G3202" s="135" t="str">
        <f t="shared" si="51"/>
        <v/>
      </c>
    </row>
    <row r="3203" spans="5:7" x14ac:dyDescent="0.2">
      <c r="E3203" s="93" t="str">
        <f>IF(ISBLANK(A3203),"",VLOOKUP(A3203,'Tabla de equipos'!$B$3:$D$107,3,FALSE))</f>
        <v/>
      </c>
      <c r="G3203" s="135" t="str">
        <f t="shared" si="51"/>
        <v/>
      </c>
    </row>
    <row r="3204" spans="5:7" x14ac:dyDescent="0.2">
      <c r="E3204" s="93" t="str">
        <f>IF(ISBLANK(A3204),"",VLOOKUP(A3204,'Tabla de equipos'!$B$3:$D$107,3,FALSE))</f>
        <v/>
      </c>
      <c r="G3204" s="135" t="str">
        <f t="shared" si="51"/>
        <v/>
      </c>
    </row>
    <row r="3205" spans="5:7" x14ac:dyDescent="0.2">
      <c r="E3205" s="93" t="str">
        <f>IF(ISBLANK(A3205),"",VLOOKUP(A3205,'Tabla de equipos'!$B$3:$D$107,3,FALSE))</f>
        <v/>
      </c>
      <c r="G3205" s="135" t="str">
        <f t="shared" si="51"/>
        <v/>
      </c>
    </row>
    <row r="3206" spans="5:7" x14ac:dyDescent="0.2">
      <c r="E3206" s="93" t="str">
        <f>IF(ISBLANK(A3206),"",VLOOKUP(A3206,'Tabla de equipos'!$B$3:$D$107,3,FALSE))</f>
        <v/>
      </c>
      <c r="G3206" s="135" t="str">
        <f t="shared" si="51"/>
        <v/>
      </c>
    </row>
    <row r="3207" spans="5:7" x14ac:dyDescent="0.2">
      <c r="E3207" s="93" t="str">
        <f>IF(ISBLANK(A3207),"",VLOOKUP(A3207,'Tabla de equipos'!$B$3:$D$107,3,FALSE))</f>
        <v/>
      </c>
      <c r="G3207" s="135" t="str">
        <f t="shared" si="51"/>
        <v/>
      </c>
    </row>
    <row r="3208" spans="5:7" x14ac:dyDescent="0.2">
      <c r="E3208" s="93" t="str">
        <f>IF(ISBLANK(A3208),"",VLOOKUP(A3208,'Tabla de equipos'!$B$3:$D$107,3,FALSE))</f>
        <v/>
      </c>
      <c r="G3208" s="135" t="str">
        <f t="shared" si="51"/>
        <v/>
      </c>
    </row>
    <row r="3209" spans="5:7" x14ac:dyDescent="0.2">
      <c r="E3209" s="93" t="str">
        <f>IF(ISBLANK(A3209),"",VLOOKUP(A3209,'Tabla de equipos'!$B$3:$D$107,3,FALSE))</f>
        <v/>
      </c>
      <c r="G3209" s="135" t="str">
        <f t="shared" si="51"/>
        <v/>
      </c>
    </row>
    <row r="3210" spans="5:7" x14ac:dyDescent="0.2">
      <c r="E3210" s="93" t="str">
        <f>IF(ISBLANK(A3210),"",VLOOKUP(A3210,'Tabla de equipos'!$B$3:$D$107,3,FALSE))</f>
        <v/>
      </c>
      <c r="G3210" s="135" t="str">
        <f t="shared" si="51"/>
        <v/>
      </c>
    </row>
    <row r="3211" spans="5:7" x14ac:dyDescent="0.2">
      <c r="E3211" s="93" t="str">
        <f>IF(ISBLANK(A3211),"",VLOOKUP(A3211,'Tabla de equipos'!$B$3:$D$107,3,FALSE))</f>
        <v/>
      </c>
      <c r="G3211" s="135" t="str">
        <f t="shared" si="51"/>
        <v/>
      </c>
    </row>
    <row r="3212" spans="5:7" x14ac:dyDescent="0.2">
      <c r="E3212" s="93" t="str">
        <f>IF(ISBLANK(A3212),"",VLOOKUP(A3212,'Tabla de equipos'!$B$3:$D$107,3,FALSE))</f>
        <v/>
      </c>
      <c r="G3212" s="135" t="str">
        <f t="shared" si="51"/>
        <v/>
      </c>
    </row>
    <row r="3213" spans="5:7" x14ac:dyDescent="0.2">
      <c r="E3213" s="93" t="str">
        <f>IF(ISBLANK(A3213),"",VLOOKUP(A3213,'Tabla de equipos'!$B$3:$D$107,3,FALSE))</f>
        <v/>
      </c>
      <c r="G3213" s="135" t="str">
        <f t="shared" si="51"/>
        <v/>
      </c>
    </row>
    <row r="3214" spans="5:7" x14ac:dyDescent="0.2">
      <c r="E3214" s="93" t="str">
        <f>IF(ISBLANK(A3214),"",VLOOKUP(A3214,'Tabla de equipos'!$B$3:$D$107,3,FALSE))</f>
        <v/>
      </c>
      <c r="G3214" s="135" t="str">
        <f t="shared" si="51"/>
        <v/>
      </c>
    </row>
    <row r="3215" spans="5:7" x14ac:dyDescent="0.2">
      <c r="E3215" s="93" t="str">
        <f>IF(ISBLANK(A3215),"",VLOOKUP(A3215,'Tabla de equipos'!$B$3:$D$107,3,FALSE))</f>
        <v/>
      </c>
      <c r="G3215" s="135" t="str">
        <f t="shared" si="51"/>
        <v/>
      </c>
    </row>
    <row r="3216" spans="5:7" x14ac:dyDescent="0.2">
      <c r="E3216" s="93" t="str">
        <f>IF(ISBLANK(A3216),"",VLOOKUP(A3216,'Tabla de equipos'!$B$3:$D$107,3,FALSE))</f>
        <v/>
      </c>
      <c r="G3216" s="135" t="str">
        <f t="shared" si="51"/>
        <v/>
      </c>
    </row>
    <row r="3217" spans="5:7" x14ac:dyDescent="0.2">
      <c r="E3217" s="93" t="str">
        <f>IF(ISBLANK(A3217),"",VLOOKUP(A3217,'Tabla de equipos'!$B$3:$D$107,3,FALSE))</f>
        <v/>
      </c>
      <c r="G3217" s="135" t="str">
        <f t="shared" si="51"/>
        <v/>
      </c>
    </row>
    <row r="3218" spans="5:7" x14ac:dyDescent="0.2">
      <c r="E3218" s="93" t="str">
        <f>IF(ISBLANK(A3218),"",VLOOKUP(A3218,'Tabla de equipos'!$B$3:$D$107,3,FALSE))</f>
        <v/>
      </c>
      <c r="G3218" s="135" t="str">
        <f t="shared" si="51"/>
        <v/>
      </c>
    </row>
    <row r="3219" spans="5:7" x14ac:dyDescent="0.2">
      <c r="E3219" s="93" t="str">
        <f>IF(ISBLANK(A3219),"",VLOOKUP(A3219,'Tabla de equipos'!$B$3:$D$107,3,FALSE))</f>
        <v/>
      </c>
      <c r="G3219" s="135" t="str">
        <f t="shared" si="51"/>
        <v/>
      </c>
    </row>
    <row r="3220" spans="5:7" x14ac:dyDescent="0.2">
      <c r="E3220" s="93" t="str">
        <f>IF(ISBLANK(A3220),"",VLOOKUP(A3220,'Tabla de equipos'!$B$3:$D$107,3,FALSE))</f>
        <v/>
      </c>
      <c r="G3220" s="135" t="str">
        <f t="shared" si="51"/>
        <v/>
      </c>
    </row>
    <row r="3221" spans="5:7" x14ac:dyDescent="0.2">
      <c r="E3221" s="93" t="str">
        <f>IF(ISBLANK(A3221),"",VLOOKUP(A3221,'Tabla de equipos'!$B$3:$D$107,3,FALSE))</f>
        <v/>
      </c>
      <c r="G3221" s="135" t="str">
        <f t="shared" si="51"/>
        <v/>
      </c>
    </row>
    <row r="3222" spans="5:7" x14ac:dyDescent="0.2">
      <c r="E3222" s="93" t="str">
        <f>IF(ISBLANK(A3222),"",VLOOKUP(A3222,'Tabla de equipos'!$B$3:$D$107,3,FALSE))</f>
        <v/>
      </c>
      <c r="G3222" s="135" t="str">
        <f t="shared" si="51"/>
        <v/>
      </c>
    </row>
    <row r="3223" spans="5:7" x14ac:dyDescent="0.2">
      <c r="E3223" s="93" t="str">
        <f>IF(ISBLANK(A3223),"",VLOOKUP(A3223,'Tabla de equipos'!$B$3:$D$107,3,FALSE))</f>
        <v/>
      </c>
      <c r="G3223" s="135" t="str">
        <f t="shared" si="51"/>
        <v/>
      </c>
    </row>
    <row r="3224" spans="5:7" x14ac:dyDescent="0.2">
      <c r="E3224" s="93" t="str">
        <f>IF(ISBLANK(A3224),"",VLOOKUP(A3224,'Tabla de equipos'!$B$3:$D$107,3,FALSE))</f>
        <v/>
      </c>
      <c r="G3224" s="135" t="str">
        <f t="shared" si="51"/>
        <v/>
      </c>
    </row>
    <row r="3225" spans="5:7" x14ac:dyDescent="0.2">
      <c r="E3225" s="93" t="str">
        <f>IF(ISBLANK(A3225),"",VLOOKUP(A3225,'Tabla de equipos'!$B$3:$D$107,3,FALSE))</f>
        <v/>
      </c>
      <c r="G3225" s="135" t="str">
        <f t="shared" si="51"/>
        <v/>
      </c>
    </row>
    <row r="3226" spans="5:7" x14ac:dyDescent="0.2">
      <c r="E3226" s="93" t="str">
        <f>IF(ISBLANK(A3226),"",VLOOKUP(A3226,'Tabla de equipos'!$B$3:$D$107,3,FALSE))</f>
        <v/>
      </c>
      <c r="G3226" s="135" t="str">
        <f t="shared" si="51"/>
        <v/>
      </c>
    </row>
    <row r="3227" spans="5:7" x14ac:dyDescent="0.2">
      <c r="E3227" s="93" t="str">
        <f>IF(ISBLANK(A3227),"",VLOOKUP(A3227,'Tabla de equipos'!$B$3:$D$107,3,FALSE))</f>
        <v/>
      </c>
      <c r="G3227" s="135" t="str">
        <f t="shared" si="51"/>
        <v/>
      </c>
    </row>
    <row r="3228" spans="5:7" x14ac:dyDescent="0.2">
      <c r="E3228" s="93" t="str">
        <f>IF(ISBLANK(A3228),"",VLOOKUP(A3228,'Tabla de equipos'!$B$3:$D$107,3,FALSE))</f>
        <v/>
      </c>
      <c r="G3228" s="135" t="str">
        <f t="shared" si="51"/>
        <v/>
      </c>
    </row>
    <row r="3229" spans="5:7" x14ac:dyDescent="0.2">
      <c r="E3229" s="93" t="str">
        <f>IF(ISBLANK(A3229),"",VLOOKUP(A3229,'Tabla de equipos'!$B$3:$D$107,3,FALSE))</f>
        <v/>
      </c>
      <c r="G3229" s="135" t="str">
        <f t="shared" si="51"/>
        <v/>
      </c>
    </row>
    <row r="3230" spans="5:7" x14ac:dyDescent="0.2">
      <c r="E3230" s="93" t="str">
        <f>IF(ISBLANK(A3230),"",VLOOKUP(A3230,'Tabla de equipos'!$B$3:$D$107,3,FALSE))</f>
        <v/>
      </c>
      <c r="G3230" s="135" t="str">
        <f t="shared" si="51"/>
        <v/>
      </c>
    </row>
    <row r="3231" spans="5:7" x14ac:dyDescent="0.2">
      <c r="E3231" s="93" t="str">
        <f>IF(ISBLANK(A3231),"",VLOOKUP(A3231,'Tabla de equipos'!$B$3:$D$107,3,FALSE))</f>
        <v/>
      </c>
      <c r="G3231" s="135" t="str">
        <f t="shared" si="51"/>
        <v/>
      </c>
    </row>
    <row r="3232" spans="5:7" x14ac:dyDescent="0.2">
      <c r="E3232" s="93" t="str">
        <f>IF(ISBLANK(A3232),"",VLOOKUP(A3232,'Tabla de equipos'!$B$3:$D$107,3,FALSE))</f>
        <v/>
      </c>
      <c r="G3232" s="135" t="str">
        <f t="shared" si="51"/>
        <v/>
      </c>
    </row>
    <row r="3233" spans="5:7" x14ac:dyDescent="0.2">
      <c r="E3233" s="93" t="str">
        <f>IF(ISBLANK(A3233),"",VLOOKUP(A3233,'Tabla de equipos'!$B$3:$D$107,3,FALSE))</f>
        <v/>
      </c>
      <c r="G3233" s="135" t="str">
        <f t="shared" si="51"/>
        <v/>
      </c>
    </row>
    <row r="3234" spans="5:7" x14ac:dyDescent="0.2">
      <c r="E3234" s="93" t="str">
        <f>IF(ISBLANK(A3234),"",VLOOKUP(A3234,'Tabla de equipos'!$B$3:$D$107,3,FALSE))</f>
        <v/>
      </c>
      <c r="G3234" s="135" t="str">
        <f t="shared" si="51"/>
        <v/>
      </c>
    </row>
    <row r="3235" spans="5:7" x14ac:dyDescent="0.2">
      <c r="E3235" s="93" t="str">
        <f>IF(ISBLANK(A3235),"",VLOOKUP(A3235,'Tabla de equipos'!$B$3:$D$107,3,FALSE))</f>
        <v/>
      </c>
      <c r="G3235" s="135" t="str">
        <f t="shared" si="51"/>
        <v/>
      </c>
    </row>
    <row r="3236" spans="5:7" x14ac:dyDescent="0.2">
      <c r="E3236" s="93" t="str">
        <f>IF(ISBLANK(A3236),"",VLOOKUP(A3236,'Tabla de equipos'!$B$3:$D$107,3,FALSE))</f>
        <v/>
      </c>
      <c r="G3236" s="135" t="str">
        <f t="shared" si="51"/>
        <v/>
      </c>
    </row>
    <row r="3237" spans="5:7" x14ac:dyDescent="0.2">
      <c r="E3237" s="93" t="str">
        <f>IF(ISBLANK(A3237),"",VLOOKUP(A3237,'Tabla de equipos'!$B$3:$D$107,3,FALSE))</f>
        <v/>
      </c>
      <c r="G3237" s="135" t="str">
        <f t="shared" ref="G3237:G3300" si="52">IF(AND(F3237="",A3237=""),"",IF(AND(A3237&lt;&gt;"",F3237=""),"Falta incluir unidades",IF(AND(A3237&lt;&gt;"",F3237&gt;0),"","Falta elegir equipo/soporte")))</f>
        <v/>
      </c>
    </row>
    <row r="3238" spans="5:7" x14ac:dyDescent="0.2">
      <c r="E3238" s="93" t="str">
        <f>IF(ISBLANK(A3238),"",VLOOKUP(A3238,'Tabla de equipos'!$B$3:$D$107,3,FALSE))</f>
        <v/>
      </c>
      <c r="G3238" s="135" t="str">
        <f t="shared" si="52"/>
        <v/>
      </c>
    </row>
    <row r="3239" spans="5:7" x14ac:dyDescent="0.2">
      <c r="E3239" s="93" t="str">
        <f>IF(ISBLANK(A3239),"",VLOOKUP(A3239,'Tabla de equipos'!$B$3:$D$107,3,FALSE))</f>
        <v/>
      </c>
      <c r="G3239" s="135" t="str">
        <f t="shared" si="52"/>
        <v/>
      </c>
    </row>
    <row r="3240" spans="5:7" x14ac:dyDescent="0.2">
      <c r="E3240" s="93" t="str">
        <f>IF(ISBLANK(A3240),"",VLOOKUP(A3240,'Tabla de equipos'!$B$3:$D$107,3,FALSE))</f>
        <v/>
      </c>
      <c r="G3240" s="135" t="str">
        <f t="shared" si="52"/>
        <v/>
      </c>
    </row>
    <row r="3241" spans="5:7" x14ac:dyDescent="0.2">
      <c r="E3241" s="93" t="str">
        <f>IF(ISBLANK(A3241),"",VLOOKUP(A3241,'Tabla de equipos'!$B$3:$D$107,3,FALSE))</f>
        <v/>
      </c>
      <c r="G3241" s="135" t="str">
        <f t="shared" si="52"/>
        <v/>
      </c>
    </row>
    <row r="3242" spans="5:7" x14ac:dyDescent="0.2">
      <c r="E3242" s="93" t="str">
        <f>IF(ISBLANK(A3242),"",VLOOKUP(A3242,'Tabla de equipos'!$B$3:$D$107,3,FALSE))</f>
        <v/>
      </c>
      <c r="G3242" s="135" t="str">
        <f t="shared" si="52"/>
        <v/>
      </c>
    </row>
    <row r="3243" spans="5:7" x14ac:dyDescent="0.2">
      <c r="E3243" s="93" t="str">
        <f>IF(ISBLANK(A3243),"",VLOOKUP(A3243,'Tabla de equipos'!$B$3:$D$107,3,FALSE))</f>
        <v/>
      </c>
      <c r="G3243" s="135" t="str">
        <f t="shared" si="52"/>
        <v/>
      </c>
    </row>
    <row r="3244" spans="5:7" x14ac:dyDescent="0.2">
      <c r="E3244" s="93" t="str">
        <f>IF(ISBLANK(A3244),"",VLOOKUP(A3244,'Tabla de equipos'!$B$3:$D$107,3,FALSE))</f>
        <v/>
      </c>
      <c r="G3244" s="135" t="str">
        <f t="shared" si="52"/>
        <v/>
      </c>
    </row>
    <row r="3245" spans="5:7" x14ac:dyDescent="0.2">
      <c r="E3245" s="93" t="str">
        <f>IF(ISBLANK(A3245),"",VLOOKUP(A3245,'Tabla de equipos'!$B$3:$D$107,3,FALSE))</f>
        <v/>
      </c>
      <c r="G3245" s="135" t="str">
        <f t="shared" si="52"/>
        <v/>
      </c>
    </row>
    <row r="3246" spans="5:7" x14ac:dyDescent="0.2">
      <c r="E3246" s="93" t="str">
        <f>IF(ISBLANK(A3246),"",VLOOKUP(A3246,'Tabla de equipos'!$B$3:$D$107,3,FALSE))</f>
        <v/>
      </c>
      <c r="G3246" s="135" t="str">
        <f t="shared" si="52"/>
        <v/>
      </c>
    </row>
    <row r="3247" spans="5:7" x14ac:dyDescent="0.2">
      <c r="E3247" s="93" t="str">
        <f>IF(ISBLANK(A3247),"",VLOOKUP(A3247,'Tabla de equipos'!$B$3:$D$107,3,FALSE))</f>
        <v/>
      </c>
      <c r="G3247" s="135" t="str">
        <f t="shared" si="52"/>
        <v/>
      </c>
    </row>
    <row r="3248" spans="5:7" x14ac:dyDescent="0.2">
      <c r="E3248" s="93" t="str">
        <f>IF(ISBLANK(A3248),"",VLOOKUP(A3248,'Tabla de equipos'!$B$3:$D$107,3,FALSE))</f>
        <v/>
      </c>
      <c r="G3248" s="135" t="str">
        <f t="shared" si="52"/>
        <v/>
      </c>
    </row>
    <row r="3249" spans="5:7" x14ac:dyDescent="0.2">
      <c r="E3249" s="93" t="str">
        <f>IF(ISBLANK(A3249),"",VLOOKUP(A3249,'Tabla de equipos'!$B$3:$D$107,3,FALSE))</f>
        <v/>
      </c>
      <c r="G3249" s="135" t="str">
        <f t="shared" si="52"/>
        <v/>
      </c>
    </row>
    <row r="3250" spans="5:7" x14ac:dyDescent="0.2">
      <c r="E3250" s="93" t="str">
        <f>IF(ISBLANK(A3250),"",VLOOKUP(A3250,'Tabla de equipos'!$B$3:$D$107,3,FALSE))</f>
        <v/>
      </c>
      <c r="G3250" s="135" t="str">
        <f t="shared" si="52"/>
        <v/>
      </c>
    </row>
    <row r="3251" spans="5:7" x14ac:dyDescent="0.2">
      <c r="E3251" s="93" t="str">
        <f>IF(ISBLANK(A3251),"",VLOOKUP(A3251,'Tabla de equipos'!$B$3:$D$107,3,FALSE))</f>
        <v/>
      </c>
      <c r="G3251" s="135" t="str">
        <f t="shared" si="52"/>
        <v/>
      </c>
    </row>
    <row r="3252" spans="5:7" x14ac:dyDescent="0.2">
      <c r="E3252" s="93" t="str">
        <f>IF(ISBLANK(A3252),"",VLOOKUP(A3252,'Tabla de equipos'!$B$3:$D$107,3,FALSE))</f>
        <v/>
      </c>
      <c r="G3252" s="135" t="str">
        <f t="shared" si="52"/>
        <v/>
      </c>
    </row>
    <row r="3253" spans="5:7" x14ac:dyDescent="0.2">
      <c r="E3253" s="93" t="str">
        <f>IF(ISBLANK(A3253),"",VLOOKUP(A3253,'Tabla de equipos'!$B$3:$D$107,3,FALSE))</f>
        <v/>
      </c>
      <c r="G3253" s="135" t="str">
        <f t="shared" si="52"/>
        <v/>
      </c>
    </row>
    <row r="3254" spans="5:7" x14ac:dyDescent="0.2">
      <c r="E3254" s="93" t="str">
        <f>IF(ISBLANK(A3254),"",VLOOKUP(A3254,'Tabla de equipos'!$B$3:$D$107,3,FALSE))</f>
        <v/>
      </c>
      <c r="G3254" s="135" t="str">
        <f t="shared" si="52"/>
        <v/>
      </c>
    </row>
    <row r="3255" spans="5:7" x14ac:dyDescent="0.2">
      <c r="E3255" s="93" t="str">
        <f>IF(ISBLANK(A3255),"",VLOOKUP(A3255,'Tabla de equipos'!$B$3:$D$107,3,FALSE))</f>
        <v/>
      </c>
      <c r="G3255" s="135" t="str">
        <f t="shared" si="52"/>
        <v/>
      </c>
    </row>
    <row r="3256" spans="5:7" x14ac:dyDescent="0.2">
      <c r="E3256" s="93" t="str">
        <f>IF(ISBLANK(A3256),"",VLOOKUP(A3256,'Tabla de equipos'!$B$3:$D$107,3,FALSE))</f>
        <v/>
      </c>
      <c r="G3256" s="135" t="str">
        <f t="shared" si="52"/>
        <v/>
      </c>
    </row>
    <row r="3257" spans="5:7" x14ac:dyDescent="0.2">
      <c r="E3257" s="93" t="str">
        <f>IF(ISBLANK(A3257),"",VLOOKUP(A3257,'Tabla de equipos'!$B$3:$D$107,3,FALSE))</f>
        <v/>
      </c>
      <c r="G3257" s="135" t="str">
        <f t="shared" si="52"/>
        <v/>
      </c>
    </row>
    <row r="3258" spans="5:7" x14ac:dyDescent="0.2">
      <c r="E3258" s="93" t="str">
        <f>IF(ISBLANK(A3258),"",VLOOKUP(A3258,'Tabla de equipos'!$B$3:$D$107,3,FALSE))</f>
        <v/>
      </c>
      <c r="G3258" s="135" t="str">
        <f t="shared" si="52"/>
        <v/>
      </c>
    </row>
    <row r="3259" spans="5:7" x14ac:dyDescent="0.2">
      <c r="E3259" s="93" t="str">
        <f>IF(ISBLANK(A3259),"",VLOOKUP(A3259,'Tabla de equipos'!$B$3:$D$107,3,FALSE))</f>
        <v/>
      </c>
      <c r="G3259" s="135" t="str">
        <f t="shared" si="52"/>
        <v/>
      </c>
    </row>
    <row r="3260" spans="5:7" x14ac:dyDescent="0.2">
      <c r="E3260" s="93" t="str">
        <f>IF(ISBLANK(A3260),"",VLOOKUP(A3260,'Tabla de equipos'!$B$3:$D$107,3,FALSE))</f>
        <v/>
      </c>
      <c r="G3260" s="135" t="str">
        <f t="shared" si="52"/>
        <v/>
      </c>
    </row>
    <row r="3261" spans="5:7" x14ac:dyDescent="0.2">
      <c r="E3261" s="93" t="str">
        <f>IF(ISBLANK(A3261),"",VLOOKUP(A3261,'Tabla de equipos'!$B$3:$D$107,3,FALSE))</f>
        <v/>
      </c>
      <c r="G3261" s="135" t="str">
        <f t="shared" si="52"/>
        <v/>
      </c>
    </row>
    <row r="3262" spans="5:7" x14ac:dyDescent="0.2">
      <c r="E3262" s="93" t="str">
        <f>IF(ISBLANK(A3262),"",VLOOKUP(A3262,'Tabla de equipos'!$B$3:$D$107,3,FALSE))</f>
        <v/>
      </c>
      <c r="G3262" s="135" t="str">
        <f t="shared" si="52"/>
        <v/>
      </c>
    </row>
    <row r="3263" spans="5:7" x14ac:dyDescent="0.2">
      <c r="E3263" s="93" t="str">
        <f>IF(ISBLANK(A3263),"",VLOOKUP(A3263,'Tabla de equipos'!$B$3:$D$107,3,FALSE))</f>
        <v/>
      </c>
      <c r="G3263" s="135" t="str">
        <f t="shared" si="52"/>
        <v/>
      </c>
    </row>
    <row r="3264" spans="5:7" x14ac:dyDescent="0.2">
      <c r="E3264" s="93" t="str">
        <f>IF(ISBLANK(A3264),"",VLOOKUP(A3264,'Tabla de equipos'!$B$3:$D$107,3,FALSE))</f>
        <v/>
      </c>
      <c r="G3264" s="135" t="str">
        <f t="shared" si="52"/>
        <v/>
      </c>
    </row>
    <row r="3265" spans="5:7" x14ac:dyDescent="0.2">
      <c r="E3265" s="93" t="str">
        <f>IF(ISBLANK(A3265),"",VLOOKUP(A3265,'Tabla de equipos'!$B$3:$D$107,3,FALSE))</f>
        <v/>
      </c>
      <c r="G3265" s="135" t="str">
        <f t="shared" si="52"/>
        <v/>
      </c>
    </row>
    <row r="3266" spans="5:7" x14ac:dyDescent="0.2">
      <c r="E3266" s="93" t="str">
        <f>IF(ISBLANK(A3266),"",VLOOKUP(A3266,'Tabla de equipos'!$B$3:$D$107,3,FALSE))</f>
        <v/>
      </c>
      <c r="G3266" s="135" t="str">
        <f t="shared" si="52"/>
        <v/>
      </c>
    </row>
    <row r="3267" spans="5:7" x14ac:dyDescent="0.2">
      <c r="E3267" s="93" t="str">
        <f>IF(ISBLANK(A3267),"",VLOOKUP(A3267,'Tabla de equipos'!$B$3:$D$107,3,FALSE))</f>
        <v/>
      </c>
      <c r="G3267" s="135" t="str">
        <f t="shared" si="52"/>
        <v/>
      </c>
    </row>
    <row r="3268" spans="5:7" x14ac:dyDescent="0.2">
      <c r="E3268" s="93" t="str">
        <f>IF(ISBLANK(A3268),"",VLOOKUP(A3268,'Tabla de equipos'!$B$3:$D$107,3,FALSE))</f>
        <v/>
      </c>
      <c r="G3268" s="135" t="str">
        <f t="shared" si="52"/>
        <v/>
      </c>
    </row>
    <row r="3269" spans="5:7" x14ac:dyDescent="0.2">
      <c r="E3269" s="93" t="str">
        <f>IF(ISBLANK(A3269),"",VLOOKUP(A3269,'Tabla de equipos'!$B$3:$D$107,3,FALSE))</f>
        <v/>
      </c>
      <c r="G3269" s="135" t="str">
        <f t="shared" si="52"/>
        <v/>
      </c>
    </row>
    <row r="3270" spans="5:7" x14ac:dyDescent="0.2">
      <c r="E3270" s="93" t="str">
        <f>IF(ISBLANK(A3270),"",VLOOKUP(A3270,'Tabla de equipos'!$B$3:$D$107,3,FALSE))</f>
        <v/>
      </c>
      <c r="G3270" s="135" t="str">
        <f t="shared" si="52"/>
        <v/>
      </c>
    </row>
    <row r="3271" spans="5:7" x14ac:dyDescent="0.2">
      <c r="E3271" s="93" t="str">
        <f>IF(ISBLANK(A3271),"",VLOOKUP(A3271,'Tabla de equipos'!$B$3:$D$107,3,FALSE))</f>
        <v/>
      </c>
      <c r="G3271" s="135" t="str">
        <f t="shared" si="52"/>
        <v/>
      </c>
    </row>
    <row r="3272" spans="5:7" x14ac:dyDescent="0.2">
      <c r="E3272" s="93" t="str">
        <f>IF(ISBLANK(A3272),"",VLOOKUP(A3272,'Tabla de equipos'!$B$3:$D$107,3,FALSE))</f>
        <v/>
      </c>
      <c r="G3272" s="135" t="str">
        <f t="shared" si="52"/>
        <v/>
      </c>
    </row>
    <row r="3273" spans="5:7" x14ac:dyDescent="0.2">
      <c r="E3273" s="93" t="str">
        <f>IF(ISBLANK(A3273),"",VLOOKUP(A3273,'Tabla de equipos'!$B$3:$D$107,3,FALSE))</f>
        <v/>
      </c>
      <c r="G3273" s="135" t="str">
        <f t="shared" si="52"/>
        <v/>
      </c>
    </row>
    <row r="3274" spans="5:7" x14ac:dyDescent="0.2">
      <c r="E3274" s="93" t="str">
        <f>IF(ISBLANK(A3274),"",VLOOKUP(A3274,'Tabla de equipos'!$B$3:$D$107,3,FALSE))</f>
        <v/>
      </c>
      <c r="G3274" s="135" t="str">
        <f t="shared" si="52"/>
        <v/>
      </c>
    </row>
    <row r="3275" spans="5:7" x14ac:dyDescent="0.2">
      <c r="E3275" s="93" t="str">
        <f>IF(ISBLANK(A3275),"",VLOOKUP(A3275,'Tabla de equipos'!$B$3:$D$107,3,FALSE))</f>
        <v/>
      </c>
      <c r="G3275" s="135" t="str">
        <f t="shared" si="52"/>
        <v/>
      </c>
    </row>
    <row r="3276" spans="5:7" x14ac:dyDescent="0.2">
      <c r="E3276" s="93" t="str">
        <f>IF(ISBLANK(A3276),"",VLOOKUP(A3276,'Tabla de equipos'!$B$3:$D$107,3,FALSE))</f>
        <v/>
      </c>
      <c r="G3276" s="135" t="str">
        <f t="shared" si="52"/>
        <v/>
      </c>
    </row>
    <row r="3277" spans="5:7" x14ac:dyDescent="0.2">
      <c r="E3277" s="93" t="str">
        <f>IF(ISBLANK(A3277),"",VLOOKUP(A3277,'Tabla de equipos'!$B$3:$D$107,3,FALSE))</f>
        <v/>
      </c>
      <c r="G3277" s="135" t="str">
        <f t="shared" si="52"/>
        <v/>
      </c>
    </row>
    <row r="3278" spans="5:7" x14ac:dyDescent="0.2">
      <c r="E3278" s="93" t="str">
        <f>IF(ISBLANK(A3278),"",VLOOKUP(A3278,'Tabla de equipos'!$B$3:$D$107,3,FALSE))</f>
        <v/>
      </c>
      <c r="G3278" s="135" t="str">
        <f t="shared" si="52"/>
        <v/>
      </c>
    </row>
    <row r="3279" spans="5:7" x14ac:dyDescent="0.2">
      <c r="E3279" s="93" t="str">
        <f>IF(ISBLANK(A3279),"",VLOOKUP(A3279,'Tabla de equipos'!$B$3:$D$107,3,FALSE))</f>
        <v/>
      </c>
      <c r="G3279" s="135" t="str">
        <f t="shared" si="52"/>
        <v/>
      </c>
    </row>
    <row r="3280" spans="5:7" x14ac:dyDescent="0.2">
      <c r="E3280" s="93" t="str">
        <f>IF(ISBLANK(A3280),"",VLOOKUP(A3280,'Tabla de equipos'!$B$3:$D$107,3,FALSE))</f>
        <v/>
      </c>
      <c r="G3280" s="135" t="str">
        <f t="shared" si="52"/>
        <v/>
      </c>
    </row>
    <row r="3281" spans="5:7" x14ac:dyDescent="0.2">
      <c r="E3281" s="93" t="str">
        <f>IF(ISBLANK(A3281),"",VLOOKUP(A3281,'Tabla de equipos'!$B$3:$D$107,3,FALSE))</f>
        <v/>
      </c>
      <c r="G3281" s="135" t="str">
        <f t="shared" si="52"/>
        <v/>
      </c>
    </row>
    <row r="3282" spans="5:7" x14ac:dyDescent="0.2">
      <c r="E3282" s="93" t="str">
        <f>IF(ISBLANK(A3282),"",VLOOKUP(A3282,'Tabla de equipos'!$B$3:$D$107,3,FALSE))</f>
        <v/>
      </c>
      <c r="G3282" s="135" t="str">
        <f t="shared" si="52"/>
        <v/>
      </c>
    </row>
    <row r="3283" spans="5:7" x14ac:dyDescent="0.2">
      <c r="E3283" s="93" t="str">
        <f>IF(ISBLANK(A3283),"",VLOOKUP(A3283,'Tabla de equipos'!$B$3:$D$107,3,FALSE))</f>
        <v/>
      </c>
      <c r="G3283" s="135" t="str">
        <f t="shared" si="52"/>
        <v/>
      </c>
    </row>
    <row r="3284" spans="5:7" x14ac:dyDescent="0.2">
      <c r="E3284" s="93" t="str">
        <f>IF(ISBLANK(A3284),"",VLOOKUP(A3284,'Tabla de equipos'!$B$3:$D$107,3,FALSE))</f>
        <v/>
      </c>
      <c r="G3284" s="135" t="str">
        <f t="shared" si="52"/>
        <v/>
      </c>
    </row>
    <row r="3285" spans="5:7" x14ac:dyDescent="0.2">
      <c r="E3285" s="93" t="str">
        <f>IF(ISBLANK(A3285),"",VLOOKUP(A3285,'Tabla de equipos'!$B$3:$D$107,3,FALSE))</f>
        <v/>
      </c>
      <c r="G3285" s="135" t="str">
        <f t="shared" si="52"/>
        <v/>
      </c>
    </row>
    <row r="3286" spans="5:7" x14ac:dyDescent="0.2">
      <c r="E3286" s="93" t="str">
        <f>IF(ISBLANK(A3286),"",VLOOKUP(A3286,'Tabla de equipos'!$B$3:$D$107,3,FALSE))</f>
        <v/>
      </c>
      <c r="G3286" s="135" t="str">
        <f t="shared" si="52"/>
        <v/>
      </c>
    </row>
    <row r="3287" spans="5:7" x14ac:dyDescent="0.2">
      <c r="E3287" s="93" t="str">
        <f>IF(ISBLANK(A3287),"",VLOOKUP(A3287,'Tabla de equipos'!$B$3:$D$107,3,FALSE))</f>
        <v/>
      </c>
      <c r="G3287" s="135" t="str">
        <f t="shared" si="52"/>
        <v/>
      </c>
    </row>
    <row r="3288" spans="5:7" x14ac:dyDescent="0.2">
      <c r="E3288" s="93" t="str">
        <f>IF(ISBLANK(A3288),"",VLOOKUP(A3288,'Tabla de equipos'!$B$3:$D$107,3,FALSE))</f>
        <v/>
      </c>
      <c r="G3288" s="135" t="str">
        <f t="shared" si="52"/>
        <v/>
      </c>
    </row>
    <row r="3289" spans="5:7" x14ac:dyDescent="0.2">
      <c r="E3289" s="93" t="str">
        <f>IF(ISBLANK(A3289),"",VLOOKUP(A3289,'Tabla de equipos'!$B$3:$D$107,3,FALSE))</f>
        <v/>
      </c>
      <c r="G3289" s="135" t="str">
        <f t="shared" si="52"/>
        <v/>
      </c>
    </row>
    <row r="3290" spans="5:7" x14ac:dyDescent="0.2">
      <c r="E3290" s="93" t="str">
        <f>IF(ISBLANK(A3290),"",VLOOKUP(A3290,'Tabla de equipos'!$B$3:$D$107,3,FALSE))</f>
        <v/>
      </c>
      <c r="G3290" s="135" t="str">
        <f t="shared" si="52"/>
        <v/>
      </c>
    </row>
    <row r="3291" spans="5:7" x14ac:dyDescent="0.2">
      <c r="E3291" s="93" t="str">
        <f>IF(ISBLANK(A3291),"",VLOOKUP(A3291,'Tabla de equipos'!$B$3:$D$107,3,FALSE))</f>
        <v/>
      </c>
      <c r="G3291" s="135" t="str">
        <f t="shared" si="52"/>
        <v/>
      </c>
    </row>
    <row r="3292" spans="5:7" x14ac:dyDescent="0.2">
      <c r="E3292" s="93" t="str">
        <f>IF(ISBLANK(A3292),"",VLOOKUP(A3292,'Tabla de equipos'!$B$3:$D$107,3,FALSE))</f>
        <v/>
      </c>
      <c r="G3292" s="135" t="str">
        <f t="shared" si="52"/>
        <v/>
      </c>
    </row>
    <row r="3293" spans="5:7" x14ac:dyDescent="0.2">
      <c r="E3293" s="93" t="str">
        <f>IF(ISBLANK(A3293),"",VLOOKUP(A3293,'Tabla de equipos'!$B$3:$D$107,3,FALSE))</f>
        <v/>
      </c>
      <c r="G3293" s="135" t="str">
        <f t="shared" si="52"/>
        <v/>
      </c>
    </row>
    <row r="3294" spans="5:7" x14ac:dyDescent="0.2">
      <c r="E3294" s="93" t="str">
        <f>IF(ISBLANK(A3294),"",VLOOKUP(A3294,'Tabla de equipos'!$B$3:$D$107,3,FALSE))</f>
        <v/>
      </c>
      <c r="G3294" s="135" t="str">
        <f t="shared" si="52"/>
        <v/>
      </c>
    </row>
    <row r="3295" spans="5:7" x14ac:dyDescent="0.2">
      <c r="E3295" s="93" t="str">
        <f>IF(ISBLANK(A3295),"",VLOOKUP(A3295,'Tabla de equipos'!$B$3:$D$107,3,FALSE))</f>
        <v/>
      </c>
      <c r="G3295" s="135" t="str">
        <f t="shared" si="52"/>
        <v/>
      </c>
    </row>
    <row r="3296" spans="5:7" x14ac:dyDescent="0.2">
      <c r="E3296" s="93" t="str">
        <f>IF(ISBLANK(A3296),"",VLOOKUP(A3296,'Tabla de equipos'!$B$3:$D$107,3,FALSE))</f>
        <v/>
      </c>
      <c r="G3296" s="135" t="str">
        <f t="shared" si="52"/>
        <v/>
      </c>
    </row>
    <row r="3297" spans="5:7" x14ac:dyDescent="0.2">
      <c r="E3297" s="93" t="str">
        <f>IF(ISBLANK(A3297),"",VLOOKUP(A3297,'Tabla de equipos'!$B$3:$D$107,3,FALSE))</f>
        <v/>
      </c>
      <c r="G3297" s="135" t="str">
        <f t="shared" si="52"/>
        <v/>
      </c>
    </row>
    <row r="3298" spans="5:7" x14ac:dyDescent="0.2">
      <c r="E3298" s="93" t="str">
        <f>IF(ISBLANK(A3298),"",VLOOKUP(A3298,'Tabla de equipos'!$B$3:$D$107,3,FALSE))</f>
        <v/>
      </c>
      <c r="G3298" s="135" t="str">
        <f t="shared" si="52"/>
        <v/>
      </c>
    </row>
    <row r="3299" spans="5:7" x14ac:dyDescent="0.2">
      <c r="E3299" s="93" t="str">
        <f>IF(ISBLANK(A3299),"",VLOOKUP(A3299,'Tabla de equipos'!$B$3:$D$107,3,FALSE))</f>
        <v/>
      </c>
      <c r="G3299" s="135" t="str">
        <f t="shared" si="52"/>
        <v/>
      </c>
    </row>
    <row r="3300" spans="5:7" x14ac:dyDescent="0.2">
      <c r="E3300" s="93" t="str">
        <f>IF(ISBLANK(A3300),"",VLOOKUP(A3300,'Tabla de equipos'!$B$3:$D$107,3,FALSE))</f>
        <v/>
      </c>
      <c r="G3300" s="135" t="str">
        <f t="shared" si="52"/>
        <v/>
      </c>
    </row>
    <row r="3301" spans="5:7" x14ac:dyDescent="0.2">
      <c r="E3301" s="93" t="str">
        <f>IF(ISBLANK(A3301),"",VLOOKUP(A3301,'Tabla de equipos'!$B$3:$D$107,3,FALSE))</f>
        <v/>
      </c>
      <c r="G3301" s="135" t="str">
        <f t="shared" ref="G3301:G3364" si="53">IF(AND(F3301="",A3301=""),"",IF(AND(A3301&lt;&gt;"",F3301=""),"Falta incluir unidades",IF(AND(A3301&lt;&gt;"",F3301&gt;0),"","Falta elegir equipo/soporte")))</f>
        <v/>
      </c>
    </row>
    <row r="3302" spans="5:7" x14ac:dyDescent="0.2">
      <c r="E3302" s="93" t="str">
        <f>IF(ISBLANK(A3302),"",VLOOKUP(A3302,'Tabla de equipos'!$B$3:$D$107,3,FALSE))</f>
        <v/>
      </c>
      <c r="G3302" s="135" t="str">
        <f t="shared" si="53"/>
        <v/>
      </c>
    </row>
    <row r="3303" spans="5:7" x14ac:dyDescent="0.2">
      <c r="E3303" s="93" t="str">
        <f>IF(ISBLANK(A3303),"",VLOOKUP(A3303,'Tabla de equipos'!$B$3:$D$107,3,FALSE))</f>
        <v/>
      </c>
      <c r="G3303" s="135" t="str">
        <f t="shared" si="53"/>
        <v/>
      </c>
    </row>
    <row r="3304" spans="5:7" x14ac:dyDescent="0.2">
      <c r="E3304" s="93" t="str">
        <f>IF(ISBLANK(A3304),"",VLOOKUP(A3304,'Tabla de equipos'!$B$3:$D$107,3,FALSE))</f>
        <v/>
      </c>
      <c r="G3304" s="135" t="str">
        <f t="shared" si="53"/>
        <v/>
      </c>
    </row>
    <row r="3305" spans="5:7" x14ac:dyDescent="0.2">
      <c r="E3305" s="93" t="str">
        <f>IF(ISBLANK(A3305),"",VLOOKUP(A3305,'Tabla de equipos'!$B$3:$D$107,3,FALSE))</f>
        <v/>
      </c>
      <c r="G3305" s="135" t="str">
        <f t="shared" si="53"/>
        <v/>
      </c>
    </row>
    <row r="3306" spans="5:7" x14ac:dyDescent="0.2">
      <c r="E3306" s="93" t="str">
        <f>IF(ISBLANK(A3306),"",VLOOKUP(A3306,'Tabla de equipos'!$B$3:$D$107,3,FALSE))</f>
        <v/>
      </c>
      <c r="G3306" s="135" t="str">
        <f t="shared" si="53"/>
        <v/>
      </c>
    </row>
    <row r="3307" spans="5:7" x14ac:dyDescent="0.2">
      <c r="E3307" s="93" t="str">
        <f>IF(ISBLANK(A3307),"",VLOOKUP(A3307,'Tabla de equipos'!$B$3:$D$107,3,FALSE))</f>
        <v/>
      </c>
      <c r="G3307" s="135" t="str">
        <f t="shared" si="53"/>
        <v/>
      </c>
    </row>
    <row r="3308" spans="5:7" x14ac:dyDescent="0.2">
      <c r="E3308" s="93" t="str">
        <f>IF(ISBLANK(A3308),"",VLOOKUP(A3308,'Tabla de equipos'!$B$3:$D$107,3,FALSE))</f>
        <v/>
      </c>
      <c r="G3308" s="135" t="str">
        <f t="shared" si="53"/>
        <v/>
      </c>
    </row>
    <row r="3309" spans="5:7" x14ac:dyDescent="0.2">
      <c r="E3309" s="93" t="str">
        <f>IF(ISBLANK(A3309),"",VLOOKUP(A3309,'Tabla de equipos'!$B$3:$D$107,3,FALSE))</f>
        <v/>
      </c>
      <c r="G3309" s="135" t="str">
        <f t="shared" si="53"/>
        <v/>
      </c>
    </row>
    <row r="3310" spans="5:7" x14ac:dyDescent="0.2">
      <c r="E3310" s="93" t="str">
        <f>IF(ISBLANK(A3310),"",VLOOKUP(A3310,'Tabla de equipos'!$B$3:$D$107,3,FALSE))</f>
        <v/>
      </c>
      <c r="G3310" s="135" t="str">
        <f t="shared" si="53"/>
        <v/>
      </c>
    </row>
    <row r="3311" spans="5:7" x14ac:dyDescent="0.2">
      <c r="E3311" s="93" t="str">
        <f>IF(ISBLANK(A3311),"",VLOOKUP(A3311,'Tabla de equipos'!$B$3:$D$107,3,FALSE))</f>
        <v/>
      </c>
      <c r="G3311" s="135" t="str">
        <f t="shared" si="53"/>
        <v/>
      </c>
    </row>
    <row r="3312" spans="5:7" x14ac:dyDescent="0.2">
      <c r="E3312" s="93" t="str">
        <f>IF(ISBLANK(A3312),"",VLOOKUP(A3312,'Tabla de equipos'!$B$3:$D$107,3,FALSE))</f>
        <v/>
      </c>
      <c r="G3312" s="135" t="str">
        <f t="shared" si="53"/>
        <v/>
      </c>
    </row>
    <row r="3313" spans="5:7" x14ac:dyDescent="0.2">
      <c r="E3313" s="93" t="str">
        <f>IF(ISBLANK(A3313),"",VLOOKUP(A3313,'Tabla de equipos'!$B$3:$D$107,3,FALSE))</f>
        <v/>
      </c>
      <c r="G3313" s="135" t="str">
        <f t="shared" si="53"/>
        <v/>
      </c>
    </row>
    <row r="3314" spans="5:7" x14ac:dyDescent="0.2">
      <c r="E3314" s="93" t="str">
        <f>IF(ISBLANK(A3314),"",VLOOKUP(A3314,'Tabla de equipos'!$B$3:$D$107,3,FALSE))</f>
        <v/>
      </c>
      <c r="G3314" s="135" t="str">
        <f t="shared" si="53"/>
        <v/>
      </c>
    </row>
    <row r="3315" spans="5:7" x14ac:dyDescent="0.2">
      <c r="E3315" s="93" t="str">
        <f>IF(ISBLANK(A3315),"",VLOOKUP(A3315,'Tabla de equipos'!$B$3:$D$107,3,FALSE))</f>
        <v/>
      </c>
      <c r="G3315" s="135" t="str">
        <f t="shared" si="53"/>
        <v/>
      </c>
    </row>
    <row r="3316" spans="5:7" x14ac:dyDescent="0.2">
      <c r="E3316" s="93" t="str">
        <f>IF(ISBLANK(A3316),"",VLOOKUP(A3316,'Tabla de equipos'!$B$3:$D$107,3,FALSE))</f>
        <v/>
      </c>
      <c r="G3316" s="135" t="str">
        <f t="shared" si="53"/>
        <v/>
      </c>
    </row>
    <row r="3317" spans="5:7" x14ac:dyDescent="0.2">
      <c r="E3317" s="93" t="str">
        <f>IF(ISBLANK(A3317),"",VLOOKUP(A3317,'Tabla de equipos'!$B$3:$D$107,3,FALSE))</f>
        <v/>
      </c>
      <c r="G3317" s="135" t="str">
        <f t="shared" si="53"/>
        <v/>
      </c>
    </row>
    <row r="3318" spans="5:7" x14ac:dyDescent="0.2">
      <c r="E3318" s="93" t="str">
        <f>IF(ISBLANK(A3318),"",VLOOKUP(A3318,'Tabla de equipos'!$B$3:$D$107,3,FALSE))</f>
        <v/>
      </c>
      <c r="G3318" s="135" t="str">
        <f t="shared" si="53"/>
        <v/>
      </c>
    </row>
    <row r="3319" spans="5:7" x14ac:dyDescent="0.2">
      <c r="E3319" s="93" t="str">
        <f>IF(ISBLANK(A3319),"",VLOOKUP(A3319,'Tabla de equipos'!$B$3:$D$107,3,FALSE))</f>
        <v/>
      </c>
      <c r="G3319" s="135" t="str">
        <f t="shared" si="53"/>
        <v/>
      </c>
    </row>
    <row r="3320" spans="5:7" x14ac:dyDescent="0.2">
      <c r="E3320" s="93" t="str">
        <f>IF(ISBLANK(A3320),"",VLOOKUP(A3320,'Tabla de equipos'!$B$3:$D$107,3,FALSE))</f>
        <v/>
      </c>
      <c r="G3320" s="135" t="str">
        <f t="shared" si="53"/>
        <v/>
      </c>
    </row>
    <row r="3321" spans="5:7" x14ac:dyDescent="0.2">
      <c r="E3321" s="93" t="str">
        <f>IF(ISBLANK(A3321),"",VLOOKUP(A3321,'Tabla de equipos'!$B$3:$D$107,3,FALSE))</f>
        <v/>
      </c>
      <c r="G3321" s="135" t="str">
        <f t="shared" si="53"/>
        <v/>
      </c>
    </row>
    <row r="3322" spans="5:7" x14ac:dyDescent="0.2">
      <c r="E3322" s="93" t="str">
        <f>IF(ISBLANK(A3322),"",VLOOKUP(A3322,'Tabla de equipos'!$B$3:$D$107,3,FALSE))</f>
        <v/>
      </c>
      <c r="G3322" s="135" t="str">
        <f t="shared" si="53"/>
        <v/>
      </c>
    </row>
    <row r="3323" spans="5:7" x14ac:dyDescent="0.2">
      <c r="E3323" s="93" t="str">
        <f>IF(ISBLANK(A3323),"",VLOOKUP(A3323,'Tabla de equipos'!$B$3:$D$107,3,FALSE))</f>
        <v/>
      </c>
      <c r="G3323" s="135" t="str">
        <f t="shared" si="53"/>
        <v/>
      </c>
    </row>
    <row r="3324" spans="5:7" x14ac:dyDescent="0.2">
      <c r="E3324" s="93" t="str">
        <f>IF(ISBLANK(A3324),"",VLOOKUP(A3324,'Tabla de equipos'!$B$3:$D$107,3,FALSE))</f>
        <v/>
      </c>
      <c r="G3324" s="135" t="str">
        <f t="shared" si="53"/>
        <v/>
      </c>
    </row>
    <row r="3325" spans="5:7" x14ac:dyDescent="0.2">
      <c r="E3325" s="93" t="str">
        <f>IF(ISBLANK(A3325),"",VLOOKUP(A3325,'Tabla de equipos'!$B$3:$D$107,3,FALSE))</f>
        <v/>
      </c>
      <c r="G3325" s="135" t="str">
        <f t="shared" si="53"/>
        <v/>
      </c>
    </row>
    <row r="3326" spans="5:7" x14ac:dyDescent="0.2">
      <c r="E3326" s="93" t="str">
        <f>IF(ISBLANK(A3326),"",VLOOKUP(A3326,'Tabla de equipos'!$B$3:$D$107,3,FALSE))</f>
        <v/>
      </c>
      <c r="G3326" s="135" t="str">
        <f t="shared" si="53"/>
        <v/>
      </c>
    </row>
    <row r="3327" spans="5:7" x14ac:dyDescent="0.2">
      <c r="E3327" s="93" t="str">
        <f>IF(ISBLANK(A3327),"",VLOOKUP(A3327,'Tabla de equipos'!$B$3:$D$107,3,FALSE))</f>
        <v/>
      </c>
      <c r="G3327" s="135" t="str">
        <f t="shared" si="53"/>
        <v/>
      </c>
    </row>
    <row r="3328" spans="5:7" x14ac:dyDescent="0.2">
      <c r="E3328" s="93" t="str">
        <f>IF(ISBLANK(A3328),"",VLOOKUP(A3328,'Tabla de equipos'!$B$3:$D$107,3,FALSE))</f>
        <v/>
      </c>
      <c r="G3328" s="135" t="str">
        <f t="shared" si="53"/>
        <v/>
      </c>
    </row>
    <row r="3329" spans="5:7" x14ac:dyDescent="0.2">
      <c r="E3329" s="93" t="str">
        <f>IF(ISBLANK(A3329),"",VLOOKUP(A3329,'Tabla de equipos'!$B$3:$D$107,3,FALSE))</f>
        <v/>
      </c>
      <c r="G3329" s="135" t="str">
        <f t="shared" si="53"/>
        <v/>
      </c>
    </row>
    <row r="3330" spans="5:7" x14ac:dyDescent="0.2">
      <c r="E3330" s="93" t="str">
        <f>IF(ISBLANK(A3330),"",VLOOKUP(A3330,'Tabla de equipos'!$B$3:$D$107,3,FALSE))</f>
        <v/>
      </c>
      <c r="G3330" s="135" t="str">
        <f t="shared" si="53"/>
        <v/>
      </c>
    </row>
    <row r="3331" spans="5:7" x14ac:dyDescent="0.2">
      <c r="E3331" s="93" t="str">
        <f>IF(ISBLANK(A3331),"",VLOOKUP(A3331,'Tabla de equipos'!$B$3:$D$107,3,FALSE))</f>
        <v/>
      </c>
      <c r="G3331" s="135" t="str">
        <f t="shared" si="53"/>
        <v/>
      </c>
    </row>
    <row r="3332" spans="5:7" x14ac:dyDescent="0.2">
      <c r="E3332" s="93" t="str">
        <f>IF(ISBLANK(A3332),"",VLOOKUP(A3332,'Tabla de equipos'!$B$3:$D$107,3,FALSE))</f>
        <v/>
      </c>
      <c r="G3332" s="135" t="str">
        <f t="shared" si="53"/>
        <v/>
      </c>
    </row>
    <row r="3333" spans="5:7" x14ac:dyDescent="0.2">
      <c r="E3333" s="93" t="str">
        <f>IF(ISBLANK(A3333),"",VLOOKUP(A3333,'Tabla de equipos'!$B$3:$D$107,3,FALSE))</f>
        <v/>
      </c>
      <c r="G3333" s="135" t="str">
        <f t="shared" si="53"/>
        <v/>
      </c>
    </row>
    <row r="3334" spans="5:7" x14ac:dyDescent="0.2">
      <c r="E3334" s="93" t="str">
        <f>IF(ISBLANK(A3334),"",VLOOKUP(A3334,'Tabla de equipos'!$B$3:$D$107,3,FALSE))</f>
        <v/>
      </c>
      <c r="G3334" s="135" t="str">
        <f t="shared" si="53"/>
        <v/>
      </c>
    </row>
    <row r="3335" spans="5:7" x14ac:dyDescent="0.2">
      <c r="E3335" s="93" t="str">
        <f>IF(ISBLANK(A3335),"",VLOOKUP(A3335,'Tabla de equipos'!$B$3:$D$107,3,FALSE))</f>
        <v/>
      </c>
      <c r="G3335" s="135" t="str">
        <f t="shared" si="53"/>
        <v/>
      </c>
    </row>
    <row r="3336" spans="5:7" x14ac:dyDescent="0.2">
      <c r="E3336" s="93" t="str">
        <f>IF(ISBLANK(A3336),"",VLOOKUP(A3336,'Tabla de equipos'!$B$3:$D$107,3,FALSE))</f>
        <v/>
      </c>
      <c r="G3336" s="135" t="str">
        <f t="shared" si="53"/>
        <v/>
      </c>
    </row>
    <row r="3337" spans="5:7" x14ac:dyDescent="0.2">
      <c r="E3337" s="93" t="str">
        <f>IF(ISBLANK(A3337),"",VLOOKUP(A3337,'Tabla de equipos'!$B$3:$D$107,3,FALSE))</f>
        <v/>
      </c>
      <c r="G3337" s="135" t="str">
        <f t="shared" si="53"/>
        <v/>
      </c>
    </row>
    <row r="3338" spans="5:7" x14ac:dyDescent="0.2">
      <c r="E3338" s="93" t="str">
        <f>IF(ISBLANK(A3338),"",VLOOKUP(A3338,'Tabla de equipos'!$B$3:$D$107,3,FALSE))</f>
        <v/>
      </c>
      <c r="G3338" s="135" t="str">
        <f t="shared" si="53"/>
        <v/>
      </c>
    </row>
    <row r="3339" spans="5:7" x14ac:dyDescent="0.2">
      <c r="E3339" s="93" t="str">
        <f>IF(ISBLANK(A3339),"",VLOOKUP(A3339,'Tabla de equipos'!$B$3:$D$107,3,FALSE))</f>
        <v/>
      </c>
      <c r="G3339" s="135" t="str">
        <f t="shared" si="53"/>
        <v/>
      </c>
    </row>
    <row r="3340" spans="5:7" x14ac:dyDescent="0.2">
      <c r="E3340" s="93" t="str">
        <f>IF(ISBLANK(A3340),"",VLOOKUP(A3340,'Tabla de equipos'!$B$3:$D$107,3,FALSE))</f>
        <v/>
      </c>
      <c r="G3340" s="135" t="str">
        <f t="shared" si="53"/>
        <v/>
      </c>
    </row>
    <row r="3341" spans="5:7" x14ac:dyDescent="0.2">
      <c r="E3341" s="93" t="str">
        <f>IF(ISBLANK(A3341),"",VLOOKUP(A3341,'Tabla de equipos'!$B$3:$D$107,3,FALSE))</f>
        <v/>
      </c>
      <c r="G3341" s="135" t="str">
        <f t="shared" si="53"/>
        <v/>
      </c>
    </row>
    <row r="3342" spans="5:7" x14ac:dyDescent="0.2">
      <c r="E3342" s="93" t="str">
        <f>IF(ISBLANK(A3342),"",VLOOKUP(A3342,'Tabla de equipos'!$B$3:$D$107,3,FALSE))</f>
        <v/>
      </c>
      <c r="G3342" s="135" t="str">
        <f t="shared" si="53"/>
        <v/>
      </c>
    </row>
    <row r="3343" spans="5:7" x14ac:dyDescent="0.2">
      <c r="E3343" s="93" t="str">
        <f>IF(ISBLANK(A3343),"",VLOOKUP(A3343,'Tabla de equipos'!$B$3:$D$107,3,FALSE))</f>
        <v/>
      </c>
      <c r="G3343" s="135" t="str">
        <f t="shared" si="53"/>
        <v/>
      </c>
    </row>
    <row r="3344" spans="5:7" x14ac:dyDescent="0.2">
      <c r="E3344" s="93" t="str">
        <f>IF(ISBLANK(A3344),"",VLOOKUP(A3344,'Tabla de equipos'!$B$3:$D$107,3,FALSE))</f>
        <v/>
      </c>
      <c r="G3344" s="135" t="str">
        <f t="shared" si="53"/>
        <v/>
      </c>
    </row>
    <row r="3345" spans="5:7" x14ac:dyDescent="0.2">
      <c r="E3345" s="93" t="str">
        <f>IF(ISBLANK(A3345),"",VLOOKUP(A3345,'Tabla de equipos'!$B$3:$D$107,3,FALSE))</f>
        <v/>
      </c>
      <c r="G3345" s="135" t="str">
        <f t="shared" si="53"/>
        <v/>
      </c>
    </row>
    <row r="3346" spans="5:7" x14ac:dyDescent="0.2">
      <c r="E3346" s="93" t="str">
        <f>IF(ISBLANK(A3346),"",VLOOKUP(A3346,'Tabla de equipos'!$B$3:$D$107,3,FALSE))</f>
        <v/>
      </c>
      <c r="G3346" s="135" t="str">
        <f t="shared" si="53"/>
        <v/>
      </c>
    </row>
    <row r="3347" spans="5:7" x14ac:dyDescent="0.2">
      <c r="E3347" s="93" t="str">
        <f>IF(ISBLANK(A3347),"",VLOOKUP(A3347,'Tabla de equipos'!$B$3:$D$107,3,FALSE))</f>
        <v/>
      </c>
      <c r="G3347" s="135" t="str">
        <f t="shared" si="53"/>
        <v/>
      </c>
    </row>
    <row r="3348" spans="5:7" x14ac:dyDescent="0.2">
      <c r="E3348" s="93" t="str">
        <f>IF(ISBLANK(A3348),"",VLOOKUP(A3348,'Tabla de equipos'!$B$3:$D$107,3,FALSE))</f>
        <v/>
      </c>
      <c r="G3348" s="135" t="str">
        <f t="shared" si="53"/>
        <v/>
      </c>
    </row>
    <row r="3349" spans="5:7" x14ac:dyDescent="0.2">
      <c r="E3349" s="93" t="str">
        <f>IF(ISBLANK(A3349),"",VLOOKUP(A3349,'Tabla de equipos'!$B$3:$D$107,3,FALSE))</f>
        <v/>
      </c>
      <c r="G3349" s="135" t="str">
        <f t="shared" si="53"/>
        <v/>
      </c>
    </row>
    <row r="3350" spans="5:7" x14ac:dyDescent="0.2">
      <c r="E3350" s="93" t="str">
        <f>IF(ISBLANK(A3350),"",VLOOKUP(A3350,'Tabla de equipos'!$B$3:$D$107,3,FALSE))</f>
        <v/>
      </c>
      <c r="G3350" s="135" t="str">
        <f t="shared" si="53"/>
        <v/>
      </c>
    </row>
    <row r="3351" spans="5:7" x14ac:dyDescent="0.2">
      <c r="E3351" s="93" t="str">
        <f>IF(ISBLANK(A3351),"",VLOOKUP(A3351,'Tabla de equipos'!$B$3:$D$107,3,FALSE))</f>
        <v/>
      </c>
      <c r="G3351" s="135" t="str">
        <f t="shared" si="53"/>
        <v/>
      </c>
    </row>
    <row r="3352" spans="5:7" x14ac:dyDescent="0.2">
      <c r="E3352" s="93" t="str">
        <f>IF(ISBLANK(A3352),"",VLOOKUP(A3352,'Tabla de equipos'!$B$3:$D$107,3,FALSE))</f>
        <v/>
      </c>
      <c r="G3352" s="135" t="str">
        <f t="shared" si="53"/>
        <v/>
      </c>
    </row>
    <row r="3353" spans="5:7" x14ac:dyDescent="0.2">
      <c r="E3353" s="93" t="str">
        <f>IF(ISBLANK(A3353),"",VLOOKUP(A3353,'Tabla de equipos'!$B$3:$D$107,3,FALSE))</f>
        <v/>
      </c>
      <c r="G3353" s="135" t="str">
        <f t="shared" si="53"/>
        <v/>
      </c>
    </row>
    <row r="3354" spans="5:7" x14ac:dyDescent="0.2">
      <c r="E3354" s="93" t="str">
        <f>IF(ISBLANK(A3354),"",VLOOKUP(A3354,'Tabla de equipos'!$B$3:$D$107,3,FALSE))</f>
        <v/>
      </c>
      <c r="G3354" s="135" t="str">
        <f t="shared" si="53"/>
        <v/>
      </c>
    </row>
    <row r="3355" spans="5:7" x14ac:dyDescent="0.2">
      <c r="E3355" s="93" t="str">
        <f>IF(ISBLANK(A3355),"",VLOOKUP(A3355,'Tabla de equipos'!$B$3:$D$107,3,FALSE))</f>
        <v/>
      </c>
      <c r="G3355" s="135" t="str">
        <f t="shared" si="53"/>
        <v/>
      </c>
    </row>
    <row r="3356" spans="5:7" x14ac:dyDescent="0.2">
      <c r="E3356" s="93" t="str">
        <f>IF(ISBLANK(A3356),"",VLOOKUP(A3356,'Tabla de equipos'!$B$3:$D$107,3,FALSE))</f>
        <v/>
      </c>
      <c r="G3356" s="135" t="str">
        <f t="shared" si="53"/>
        <v/>
      </c>
    </row>
    <row r="3357" spans="5:7" x14ac:dyDescent="0.2">
      <c r="E3357" s="93" t="str">
        <f>IF(ISBLANK(A3357),"",VLOOKUP(A3357,'Tabla de equipos'!$B$3:$D$107,3,FALSE))</f>
        <v/>
      </c>
      <c r="G3357" s="135" t="str">
        <f t="shared" si="53"/>
        <v/>
      </c>
    </row>
    <row r="3358" spans="5:7" x14ac:dyDescent="0.2">
      <c r="E3358" s="93" t="str">
        <f>IF(ISBLANK(A3358),"",VLOOKUP(A3358,'Tabla de equipos'!$B$3:$D$107,3,FALSE))</f>
        <v/>
      </c>
      <c r="G3358" s="135" t="str">
        <f t="shared" si="53"/>
        <v/>
      </c>
    </row>
    <row r="3359" spans="5:7" x14ac:dyDescent="0.2">
      <c r="E3359" s="93" t="str">
        <f>IF(ISBLANK(A3359),"",VLOOKUP(A3359,'Tabla de equipos'!$B$3:$D$107,3,FALSE))</f>
        <v/>
      </c>
      <c r="G3359" s="135" t="str">
        <f t="shared" si="53"/>
        <v/>
      </c>
    </row>
    <row r="3360" spans="5:7" x14ac:dyDescent="0.2">
      <c r="E3360" s="93" t="str">
        <f>IF(ISBLANK(A3360),"",VLOOKUP(A3360,'Tabla de equipos'!$B$3:$D$107,3,FALSE))</f>
        <v/>
      </c>
      <c r="G3360" s="135" t="str">
        <f t="shared" si="53"/>
        <v/>
      </c>
    </row>
    <row r="3361" spans="5:7" x14ac:dyDescent="0.2">
      <c r="E3361" s="93" t="str">
        <f>IF(ISBLANK(A3361),"",VLOOKUP(A3361,'Tabla de equipos'!$B$3:$D$107,3,FALSE))</f>
        <v/>
      </c>
      <c r="G3361" s="135" t="str">
        <f t="shared" si="53"/>
        <v/>
      </c>
    </row>
    <row r="3362" spans="5:7" x14ac:dyDescent="0.2">
      <c r="E3362" s="93" t="str">
        <f>IF(ISBLANK(A3362),"",VLOOKUP(A3362,'Tabla de equipos'!$B$3:$D$107,3,FALSE))</f>
        <v/>
      </c>
      <c r="G3362" s="135" t="str">
        <f t="shared" si="53"/>
        <v/>
      </c>
    </row>
    <row r="3363" spans="5:7" x14ac:dyDescent="0.2">
      <c r="E3363" s="93" t="str">
        <f>IF(ISBLANK(A3363),"",VLOOKUP(A3363,'Tabla de equipos'!$B$3:$D$107,3,FALSE))</f>
        <v/>
      </c>
      <c r="G3363" s="135" t="str">
        <f t="shared" si="53"/>
        <v/>
      </c>
    </row>
    <row r="3364" spans="5:7" x14ac:dyDescent="0.2">
      <c r="E3364" s="93" t="str">
        <f>IF(ISBLANK(A3364),"",VLOOKUP(A3364,'Tabla de equipos'!$B$3:$D$107,3,FALSE))</f>
        <v/>
      </c>
      <c r="G3364" s="135" t="str">
        <f t="shared" si="53"/>
        <v/>
      </c>
    </row>
    <row r="3365" spans="5:7" x14ac:dyDescent="0.2">
      <c r="E3365" s="93" t="str">
        <f>IF(ISBLANK(A3365),"",VLOOKUP(A3365,'Tabla de equipos'!$B$3:$D$107,3,FALSE))</f>
        <v/>
      </c>
      <c r="G3365" s="135" t="str">
        <f t="shared" ref="G3365:G3428" si="54">IF(AND(F3365="",A3365=""),"",IF(AND(A3365&lt;&gt;"",F3365=""),"Falta incluir unidades",IF(AND(A3365&lt;&gt;"",F3365&gt;0),"","Falta elegir equipo/soporte")))</f>
        <v/>
      </c>
    </row>
    <row r="3366" spans="5:7" x14ac:dyDescent="0.2">
      <c r="E3366" s="93" t="str">
        <f>IF(ISBLANK(A3366),"",VLOOKUP(A3366,'Tabla de equipos'!$B$3:$D$107,3,FALSE))</f>
        <v/>
      </c>
      <c r="G3366" s="135" t="str">
        <f t="shared" si="54"/>
        <v/>
      </c>
    </row>
    <row r="3367" spans="5:7" x14ac:dyDescent="0.2">
      <c r="E3367" s="93" t="str">
        <f>IF(ISBLANK(A3367),"",VLOOKUP(A3367,'Tabla de equipos'!$B$3:$D$107,3,FALSE))</f>
        <v/>
      </c>
      <c r="G3367" s="135" t="str">
        <f t="shared" si="54"/>
        <v/>
      </c>
    </row>
    <row r="3368" spans="5:7" x14ac:dyDescent="0.2">
      <c r="E3368" s="93" t="str">
        <f>IF(ISBLANK(A3368),"",VLOOKUP(A3368,'Tabla de equipos'!$B$3:$D$107,3,FALSE))</f>
        <v/>
      </c>
      <c r="G3368" s="135" t="str">
        <f t="shared" si="54"/>
        <v/>
      </c>
    </row>
    <row r="3369" spans="5:7" x14ac:dyDescent="0.2">
      <c r="E3369" s="93" t="str">
        <f>IF(ISBLANK(A3369),"",VLOOKUP(A3369,'Tabla de equipos'!$B$3:$D$107,3,FALSE))</f>
        <v/>
      </c>
      <c r="G3369" s="135" t="str">
        <f t="shared" si="54"/>
        <v/>
      </c>
    </row>
    <row r="3370" spans="5:7" x14ac:dyDescent="0.2">
      <c r="E3370" s="93" t="str">
        <f>IF(ISBLANK(A3370),"",VLOOKUP(A3370,'Tabla de equipos'!$B$3:$D$107,3,FALSE))</f>
        <v/>
      </c>
      <c r="G3370" s="135" t="str">
        <f t="shared" si="54"/>
        <v/>
      </c>
    </row>
    <row r="3371" spans="5:7" x14ac:dyDescent="0.2">
      <c r="E3371" s="93" t="str">
        <f>IF(ISBLANK(A3371),"",VLOOKUP(A3371,'Tabla de equipos'!$B$3:$D$107,3,FALSE))</f>
        <v/>
      </c>
      <c r="G3371" s="135" t="str">
        <f t="shared" si="54"/>
        <v/>
      </c>
    </row>
    <row r="3372" spans="5:7" x14ac:dyDescent="0.2">
      <c r="E3372" s="93" t="str">
        <f>IF(ISBLANK(A3372),"",VLOOKUP(A3372,'Tabla de equipos'!$B$3:$D$107,3,FALSE))</f>
        <v/>
      </c>
      <c r="G3372" s="135" t="str">
        <f t="shared" si="54"/>
        <v/>
      </c>
    </row>
    <row r="3373" spans="5:7" x14ac:dyDescent="0.2">
      <c r="E3373" s="93" t="str">
        <f>IF(ISBLANK(A3373),"",VLOOKUP(A3373,'Tabla de equipos'!$B$3:$D$107,3,FALSE))</f>
        <v/>
      </c>
      <c r="G3373" s="135" t="str">
        <f t="shared" si="54"/>
        <v/>
      </c>
    </row>
    <row r="3374" spans="5:7" x14ac:dyDescent="0.2">
      <c r="E3374" s="93" t="str">
        <f>IF(ISBLANK(A3374),"",VLOOKUP(A3374,'Tabla de equipos'!$B$3:$D$107,3,FALSE))</f>
        <v/>
      </c>
      <c r="G3374" s="135" t="str">
        <f t="shared" si="54"/>
        <v/>
      </c>
    </row>
    <row r="3375" spans="5:7" x14ac:dyDescent="0.2">
      <c r="E3375" s="93" t="str">
        <f>IF(ISBLANK(A3375),"",VLOOKUP(A3375,'Tabla de equipos'!$B$3:$D$107,3,FALSE))</f>
        <v/>
      </c>
      <c r="G3375" s="135" t="str">
        <f t="shared" si="54"/>
        <v/>
      </c>
    </row>
    <row r="3376" spans="5:7" x14ac:dyDescent="0.2">
      <c r="E3376" s="93" t="str">
        <f>IF(ISBLANK(A3376),"",VLOOKUP(A3376,'Tabla de equipos'!$B$3:$D$107,3,FALSE))</f>
        <v/>
      </c>
      <c r="G3376" s="135" t="str">
        <f t="shared" si="54"/>
        <v/>
      </c>
    </row>
    <row r="3377" spans="5:7" x14ac:dyDescent="0.2">
      <c r="E3377" s="93" t="str">
        <f>IF(ISBLANK(A3377),"",VLOOKUP(A3377,'Tabla de equipos'!$B$3:$D$107,3,FALSE))</f>
        <v/>
      </c>
      <c r="G3377" s="135" t="str">
        <f t="shared" si="54"/>
        <v/>
      </c>
    </row>
    <row r="3378" spans="5:7" x14ac:dyDescent="0.2">
      <c r="E3378" s="93" t="str">
        <f>IF(ISBLANK(A3378),"",VLOOKUP(A3378,'Tabla de equipos'!$B$3:$D$107,3,FALSE))</f>
        <v/>
      </c>
      <c r="G3378" s="135" t="str">
        <f t="shared" si="54"/>
        <v/>
      </c>
    </row>
    <row r="3379" spans="5:7" x14ac:dyDescent="0.2">
      <c r="E3379" s="93" t="str">
        <f>IF(ISBLANK(A3379),"",VLOOKUP(A3379,'Tabla de equipos'!$B$3:$D$107,3,FALSE))</f>
        <v/>
      </c>
      <c r="G3379" s="135" t="str">
        <f t="shared" si="54"/>
        <v/>
      </c>
    </row>
    <row r="3380" spans="5:7" x14ac:dyDescent="0.2">
      <c r="E3380" s="93" t="str">
        <f>IF(ISBLANK(A3380),"",VLOOKUP(A3380,'Tabla de equipos'!$B$3:$D$107,3,FALSE))</f>
        <v/>
      </c>
      <c r="G3380" s="135" t="str">
        <f t="shared" si="54"/>
        <v/>
      </c>
    </row>
    <row r="3381" spans="5:7" x14ac:dyDescent="0.2">
      <c r="E3381" s="93" t="str">
        <f>IF(ISBLANK(A3381),"",VLOOKUP(A3381,'Tabla de equipos'!$B$3:$D$107,3,FALSE))</f>
        <v/>
      </c>
      <c r="G3381" s="135" t="str">
        <f t="shared" si="54"/>
        <v/>
      </c>
    </row>
    <row r="3382" spans="5:7" x14ac:dyDescent="0.2">
      <c r="E3382" s="93" t="str">
        <f>IF(ISBLANK(A3382),"",VLOOKUP(A3382,'Tabla de equipos'!$B$3:$D$107,3,FALSE))</f>
        <v/>
      </c>
      <c r="G3382" s="135" t="str">
        <f t="shared" si="54"/>
        <v/>
      </c>
    </row>
    <row r="3383" spans="5:7" x14ac:dyDescent="0.2">
      <c r="E3383" s="93" t="str">
        <f>IF(ISBLANK(A3383),"",VLOOKUP(A3383,'Tabla de equipos'!$B$3:$D$107,3,FALSE))</f>
        <v/>
      </c>
      <c r="G3383" s="135" t="str">
        <f t="shared" si="54"/>
        <v/>
      </c>
    </row>
    <row r="3384" spans="5:7" x14ac:dyDescent="0.2">
      <c r="E3384" s="93" t="str">
        <f>IF(ISBLANK(A3384),"",VLOOKUP(A3384,'Tabla de equipos'!$B$3:$D$107,3,FALSE))</f>
        <v/>
      </c>
      <c r="G3384" s="135" t="str">
        <f t="shared" si="54"/>
        <v/>
      </c>
    </row>
    <row r="3385" spans="5:7" x14ac:dyDescent="0.2">
      <c r="E3385" s="93" t="str">
        <f>IF(ISBLANK(A3385),"",VLOOKUP(A3385,'Tabla de equipos'!$B$3:$D$107,3,FALSE))</f>
        <v/>
      </c>
      <c r="G3385" s="135" t="str">
        <f t="shared" si="54"/>
        <v/>
      </c>
    </row>
    <row r="3386" spans="5:7" x14ac:dyDescent="0.2">
      <c r="E3386" s="93" t="str">
        <f>IF(ISBLANK(A3386),"",VLOOKUP(A3386,'Tabla de equipos'!$B$3:$D$107,3,FALSE))</f>
        <v/>
      </c>
      <c r="G3386" s="135" t="str">
        <f t="shared" si="54"/>
        <v/>
      </c>
    </row>
    <row r="3387" spans="5:7" x14ac:dyDescent="0.2">
      <c r="E3387" s="93" t="str">
        <f>IF(ISBLANK(A3387),"",VLOOKUP(A3387,'Tabla de equipos'!$B$3:$D$107,3,FALSE))</f>
        <v/>
      </c>
      <c r="G3387" s="135" t="str">
        <f t="shared" si="54"/>
        <v/>
      </c>
    </row>
    <row r="3388" spans="5:7" x14ac:dyDescent="0.2">
      <c r="E3388" s="93" t="str">
        <f>IF(ISBLANK(A3388),"",VLOOKUP(A3388,'Tabla de equipos'!$B$3:$D$107,3,FALSE))</f>
        <v/>
      </c>
      <c r="G3388" s="135" t="str">
        <f t="shared" si="54"/>
        <v/>
      </c>
    </row>
    <row r="3389" spans="5:7" x14ac:dyDescent="0.2">
      <c r="E3389" s="93" t="str">
        <f>IF(ISBLANK(A3389),"",VLOOKUP(A3389,'Tabla de equipos'!$B$3:$D$107,3,FALSE))</f>
        <v/>
      </c>
      <c r="G3389" s="135" t="str">
        <f t="shared" si="54"/>
        <v/>
      </c>
    </row>
    <row r="3390" spans="5:7" x14ac:dyDescent="0.2">
      <c r="E3390" s="93" t="str">
        <f>IF(ISBLANK(A3390),"",VLOOKUP(A3390,'Tabla de equipos'!$B$3:$D$107,3,FALSE))</f>
        <v/>
      </c>
      <c r="G3390" s="135" t="str">
        <f t="shared" si="54"/>
        <v/>
      </c>
    </row>
    <row r="3391" spans="5:7" x14ac:dyDescent="0.2">
      <c r="E3391" s="93" t="str">
        <f>IF(ISBLANK(A3391),"",VLOOKUP(A3391,'Tabla de equipos'!$B$3:$D$107,3,FALSE))</f>
        <v/>
      </c>
      <c r="G3391" s="135" t="str">
        <f t="shared" si="54"/>
        <v/>
      </c>
    </row>
    <row r="3392" spans="5:7" x14ac:dyDescent="0.2">
      <c r="E3392" s="93" t="str">
        <f>IF(ISBLANK(A3392),"",VLOOKUP(A3392,'Tabla de equipos'!$B$3:$D$107,3,FALSE))</f>
        <v/>
      </c>
      <c r="G3392" s="135" t="str">
        <f t="shared" si="54"/>
        <v/>
      </c>
    </row>
    <row r="3393" spans="5:7" x14ac:dyDescent="0.2">
      <c r="E3393" s="93" t="str">
        <f>IF(ISBLANK(A3393),"",VLOOKUP(A3393,'Tabla de equipos'!$B$3:$D$107,3,FALSE))</f>
        <v/>
      </c>
      <c r="G3393" s="135" t="str">
        <f t="shared" si="54"/>
        <v/>
      </c>
    </row>
    <row r="3394" spans="5:7" x14ac:dyDescent="0.2">
      <c r="E3394" s="93" t="str">
        <f>IF(ISBLANK(A3394),"",VLOOKUP(A3394,'Tabla de equipos'!$B$3:$D$107,3,FALSE))</f>
        <v/>
      </c>
      <c r="G3394" s="135" t="str">
        <f t="shared" si="54"/>
        <v/>
      </c>
    </row>
    <row r="3395" spans="5:7" x14ac:dyDescent="0.2">
      <c r="E3395" s="93" t="str">
        <f>IF(ISBLANK(A3395),"",VLOOKUP(A3395,'Tabla de equipos'!$B$3:$D$107,3,FALSE))</f>
        <v/>
      </c>
      <c r="G3395" s="135" t="str">
        <f t="shared" si="54"/>
        <v/>
      </c>
    </row>
    <row r="3396" spans="5:7" x14ac:dyDescent="0.2">
      <c r="E3396" s="93" t="str">
        <f>IF(ISBLANK(A3396),"",VLOOKUP(A3396,'Tabla de equipos'!$B$3:$D$107,3,FALSE))</f>
        <v/>
      </c>
      <c r="G3396" s="135" t="str">
        <f t="shared" si="54"/>
        <v/>
      </c>
    </row>
    <row r="3397" spans="5:7" x14ac:dyDescent="0.2">
      <c r="E3397" s="93" t="str">
        <f>IF(ISBLANK(A3397),"",VLOOKUP(A3397,'Tabla de equipos'!$B$3:$D$107,3,FALSE))</f>
        <v/>
      </c>
      <c r="G3397" s="135" t="str">
        <f t="shared" si="54"/>
        <v/>
      </c>
    </row>
    <row r="3398" spans="5:7" x14ac:dyDescent="0.2">
      <c r="E3398" s="93" t="str">
        <f>IF(ISBLANK(A3398),"",VLOOKUP(A3398,'Tabla de equipos'!$B$3:$D$107,3,FALSE))</f>
        <v/>
      </c>
      <c r="G3398" s="135" t="str">
        <f t="shared" si="54"/>
        <v/>
      </c>
    </row>
    <row r="3399" spans="5:7" x14ac:dyDescent="0.2">
      <c r="E3399" s="93" t="str">
        <f>IF(ISBLANK(A3399),"",VLOOKUP(A3399,'Tabla de equipos'!$B$3:$D$107,3,FALSE))</f>
        <v/>
      </c>
      <c r="G3399" s="135" t="str">
        <f t="shared" si="54"/>
        <v/>
      </c>
    </row>
    <row r="3400" spans="5:7" x14ac:dyDescent="0.2">
      <c r="E3400" s="93" t="str">
        <f>IF(ISBLANK(A3400),"",VLOOKUP(A3400,'Tabla de equipos'!$B$3:$D$107,3,FALSE))</f>
        <v/>
      </c>
      <c r="G3400" s="135" t="str">
        <f t="shared" si="54"/>
        <v/>
      </c>
    </row>
    <row r="3401" spans="5:7" x14ac:dyDescent="0.2">
      <c r="E3401" s="93" t="str">
        <f>IF(ISBLANK(A3401),"",VLOOKUP(A3401,'Tabla de equipos'!$B$3:$D$107,3,FALSE))</f>
        <v/>
      </c>
      <c r="G3401" s="135" t="str">
        <f t="shared" si="54"/>
        <v/>
      </c>
    </row>
    <row r="3402" spans="5:7" x14ac:dyDescent="0.2">
      <c r="E3402" s="93" t="str">
        <f>IF(ISBLANK(A3402),"",VLOOKUP(A3402,'Tabla de equipos'!$B$3:$D$107,3,FALSE))</f>
        <v/>
      </c>
      <c r="G3402" s="135" t="str">
        <f t="shared" si="54"/>
        <v/>
      </c>
    </row>
    <row r="3403" spans="5:7" x14ac:dyDescent="0.2">
      <c r="E3403" s="93" t="str">
        <f>IF(ISBLANK(A3403),"",VLOOKUP(A3403,'Tabla de equipos'!$B$3:$D$107,3,FALSE))</f>
        <v/>
      </c>
      <c r="G3403" s="135" t="str">
        <f t="shared" si="54"/>
        <v/>
      </c>
    </row>
    <row r="3404" spans="5:7" x14ac:dyDescent="0.2">
      <c r="E3404" s="93" t="str">
        <f>IF(ISBLANK(A3404),"",VLOOKUP(A3404,'Tabla de equipos'!$B$3:$D$107,3,FALSE))</f>
        <v/>
      </c>
      <c r="G3404" s="135" t="str">
        <f t="shared" si="54"/>
        <v/>
      </c>
    </row>
    <row r="3405" spans="5:7" x14ac:dyDescent="0.2">
      <c r="E3405" s="93" t="str">
        <f>IF(ISBLANK(A3405),"",VLOOKUP(A3405,'Tabla de equipos'!$B$3:$D$107,3,FALSE))</f>
        <v/>
      </c>
      <c r="G3405" s="135" t="str">
        <f t="shared" si="54"/>
        <v/>
      </c>
    </row>
    <row r="3406" spans="5:7" x14ac:dyDescent="0.2">
      <c r="E3406" s="93" t="str">
        <f>IF(ISBLANK(A3406),"",VLOOKUP(A3406,'Tabla de equipos'!$B$3:$D$107,3,FALSE))</f>
        <v/>
      </c>
      <c r="G3406" s="135" t="str">
        <f t="shared" si="54"/>
        <v/>
      </c>
    </row>
    <row r="3407" spans="5:7" x14ac:dyDescent="0.2">
      <c r="E3407" s="93" t="str">
        <f>IF(ISBLANK(A3407),"",VLOOKUP(A3407,'Tabla de equipos'!$B$3:$D$107,3,FALSE))</f>
        <v/>
      </c>
      <c r="G3407" s="135" t="str">
        <f t="shared" si="54"/>
        <v/>
      </c>
    </row>
    <row r="3408" spans="5:7" x14ac:dyDescent="0.2">
      <c r="E3408" s="93" t="str">
        <f>IF(ISBLANK(A3408),"",VLOOKUP(A3408,'Tabla de equipos'!$B$3:$D$107,3,FALSE))</f>
        <v/>
      </c>
      <c r="G3408" s="135" t="str">
        <f t="shared" si="54"/>
        <v/>
      </c>
    </row>
    <row r="3409" spans="5:7" x14ac:dyDescent="0.2">
      <c r="E3409" s="93" t="str">
        <f>IF(ISBLANK(A3409),"",VLOOKUP(A3409,'Tabla de equipos'!$B$3:$D$107,3,FALSE))</f>
        <v/>
      </c>
      <c r="G3409" s="135" t="str">
        <f t="shared" si="54"/>
        <v/>
      </c>
    </row>
    <row r="3410" spans="5:7" x14ac:dyDescent="0.2">
      <c r="E3410" s="93" t="str">
        <f>IF(ISBLANK(A3410),"",VLOOKUP(A3410,'Tabla de equipos'!$B$3:$D$107,3,FALSE))</f>
        <v/>
      </c>
      <c r="G3410" s="135" t="str">
        <f t="shared" si="54"/>
        <v/>
      </c>
    </row>
    <row r="3411" spans="5:7" x14ac:dyDescent="0.2">
      <c r="E3411" s="93" t="str">
        <f>IF(ISBLANK(A3411),"",VLOOKUP(A3411,'Tabla de equipos'!$B$3:$D$107,3,FALSE))</f>
        <v/>
      </c>
      <c r="G3411" s="135" t="str">
        <f t="shared" si="54"/>
        <v/>
      </c>
    </row>
    <row r="3412" spans="5:7" x14ac:dyDescent="0.2">
      <c r="E3412" s="93" t="str">
        <f>IF(ISBLANK(A3412),"",VLOOKUP(A3412,'Tabla de equipos'!$B$3:$D$107,3,FALSE))</f>
        <v/>
      </c>
      <c r="G3412" s="135" t="str">
        <f t="shared" si="54"/>
        <v/>
      </c>
    </row>
    <row r="3413" spans="5:7" x14ac:dyDescent="0.2">
      <c r="E3413" s="93" t="str">
        <f>IF(ISBLANK(A3413),"",VLOOKUP(A3413,'Tabla de equipos'!$B$3:$D$107,3,FALSE))</f>
        <v/>
      </c>
      <c r="G3413" s="135" t="str">
        <f t="shared" si="54"/>
        <v/>
      </c>
    </row>
    <row r="3414" spans="5:7" x14ac:dyDescent="0.2">
      <c r="E3414" s="93" t="str">
        <f>IF(ISBLANK(A3414),"",VLOOKUP(A3414,'Tabla de equipos'!$B$3:$D$107,3,FALSE))</f>
        <v/>
      </c>
      <c r="G3414" s="135" t="str">
        <f t="shared" si="54"/>
        <v/>
      </c>
    </row>
    <row r="3415" spans="5:7" x14ac:dyDescent="0.2">
      <c r="E3415" s="93" t="str">
        <f>IF(ISBLANK(A3415),"",VLOOKUP(A3415,'Tabla de equipos'!$B$3:$D$107,3,FALSE))</f>
        <v/>
      </c>
      <c r="G3415" s="135" t="str">
        <f t="shared" si="54"/>
        <v/>
      </c>
    </row>
    <row r="3416" spans="5:7" x14ac:dyDescent="0.2">
      <c r="E3416" s="93" t="str">
        <f>IF(ISBLANK(A3416),"",VLOOKUP(A3416,'Tabla de equipos'!$B$3:$D$107,3,FALSE))</f>
        <v/>
      </c>
      <c r="G3416" s="135" t="str">
        <f t="shared" si="54"/>
        <v/>
      </c>
    </row>
    <row r="3417" spans="5:7" x14ac:dyDescent="0.2">
      <c r="E3417" s="93" t="str">
        <f>IF(ISBLANK(A3417),"",VLOOKUP(A3417,'Tabla de equipos'!$B$3:$D$107,3,FALSE))</f>
        <v/>
      </c>
      <c r="G3417" s="135" t="str">
        <f t="shared" si="54"/>
        <v/>
      </c>
    </row>
    <row r="3418" spans="5:7" x14ac:dyDescent="0.2">
      <c r="E3418" s="93" t="str">
        <f>IF(ISBLANK(A3418),"",VLOOKUP(A3418,'Tabla de equipos'!$B$3:$D$107,3,FALSE))</f>
        <v/>
      </c>
      <c r="G3418" s="135" t="str">
        <f t="shared" si="54"/>
        <v/>
      </c>
    </row>
    <row r="3419" spans="5:7" x14ac:dyDescent="0.2">
      <c r="E3419" s="93" t="str">
        <f>IF(ISBLANK(A3419),"",VLOOKUP(A3419,'Tabla de equipos'!$B$3:$D$107,3,FALSE))</f>
        <v/>
      </c>
      <c r="G3419" s="135" t="str">
        <f t="shared" si="54"/>
        <v/>
      </c>
    </row>
    <row r="3420" spans="5:7" x14ac:dyDescent="0.2">
      <c r="E3420" s="93" t="str">
        <f>IF(ISBLANK(A3420),"",VLOOKUP(A3420,'Tabla de equipos'!$B$3:$D$107,3,FALSE))</f>
        <v/>
      </c>
      <c r="G3420" s="135" t="str">
        <f t="shared" si="54"/>
        <v/>
      </c>
    </row>
    <row r="3421" spans="5:7" x14ac:dyDescent="0.2">
      <c r="E3421" s="93" t="str">
        <f>IF(ISBLANK(A3421),"",VLOOKUP(A3421,'Tabla de equipos'!$B$3:$D$107,3,FALSE))</f>
        <v/>
      </c>
      <c r="G3421" s="135" t="str">
        <f t="shared" si="54"/>
        <v/>
      </c>
    </row>
    <row r="3422" spans="5:7" x14ac:dyDescent="0.2">
      <c r="E3422" s="93" t="str">
        <f>IF(ISBLANK(A3422),"",VLOOKUP(A3422,'Tabla de equipos'!$B$3:$D$107,3,FALSE))</f>
        <v/>
      </c>
      <c r="G3422" s="135" t="str">
        <f t="shared" si="54"/>
        <v/>
      </c>
    </row>
    <row r="3423" spans="5:7" x14ac:dyDescent="0.2">
      <c r="E3423" s="93" t="str">
        <f>IF(ISBLANK(A3423),"",VLOOKUP(A3423,'Tabla de equipos'!$B$3:$D$107,3,FALSE))</f>
        <v/>
      </c>
      <c r="G3423" s="135" t="str">
        <f t="shared" si="54"/>
        <v/>
      </c>
    </row>
    <row r="3424" spans="5:7" x14ac:dyDescent="0.2">
      <c r="E3424" s="93" t="str">
        <f>IF(ISBLANK(A3424),"",VLOOKUP(A3424,'Tabla de equipos'!$B$3:$D$107,3,FALSE))</f>
        <v/>
      </c>
      <c r="G3424" s="135" t="str">
        <f t="shared" si="54"/>
        <v/>
      </c>
    </row>
    <row r="3425" spans="5:7" x14ac:dyDescent="0.2">
      <c r="E3425" s="93" t="str">
        <f>IF(ISBLANK(A3425),"",VLOOKUP(A3425,'Tabla de equipos'!$B$3:$D$107,3,FALSE))</f>
        <v/>
      </c>
      <c r="G3425" s="135" t="str">
        <f t="shared" si="54"/>
        <v/>
      </c>
    </row>
    <row r="3426" spans="5:7" x14ac:dyDescent="0.2">
      <c r="E3426" s="93" t="str">
        <f>IF(ISBLANK(A3426),"",VLOOKUP(A3426,'Tabla de equipos'!$B$3:$D$107,3,FALSE))</f>
        <v/>
      </c>
      <c r="G3426" s="135" t="str">
        <f t="shared" si="54"/>
        <v/>
      </c>
    </row>
    <row r="3427" spans="5:7" x14ac:dyDescent="0.2">
      <c r="E3427" s="93" t="str">
        <f>IF(ISBLANK(A3427),"",VLOOKUP(A3427,'Tabla de equipos'!$B$3:$D$107,3,FALSE))</f>
        <v/>
      </c>
      <c r="G3427" s="135" t="str">
        <f t="shared" si="54"/>
        <v/>
      </c>
    </row>
    <row r="3428" spans="5:7" x14ac:dyDescent="0.2">
      <c r="E3428" s="93" t="str">
        <f>IF(ISBLANK(A3428),"",VLOOKUP(A3428,'Tabla de equipos'!$B$3:$D$107,3,FALSE))</f>
        <v/>
      </c>
      <c r="G3428" s="135" t="str">
        <f t="shared" si="54"/>
        <v/>
      </c>
    </row>
    <row r="3429" spans="5:7" x14ac:dyDescent="0.2">
      <c r="E3429" s="93" t="str">
        <f>IF(ISBLANK(A3429),"",VLOOKUP(A3429,'Tabla de equipos'!$B$3:$D$107,3,FALSE))</f>
        <v/>
      </c>
      <c r="G3429" s="135" t="str">
        <f t="shared" ref="G3429:G3492" si="55">IF(AND(F3429="",A3429=""),"",IF(AND(A3429&lt;&gt;"",F3429=""),"Falta incluir unidades",IF(AND(A3429&lt;&gt;"",F3429&gt;0),"","Falta elegir equipo/soporte")))</f>
        <v/>
      </c>
    </row>
    <row r="3430" spans="5:7" x14ac:dyDescent="0.2">
      <c r="E3430" s="93" t="str">
        <f>IF(ISBLANK(A3430),"",VLOOKUP(A3430,'Tabla de equipos'!$B$3:$D$107,3,FALSE))</f>
        <v/>
      </c>
      <c r="G3430" s="135" t="str">
        <f t="shared" si="55"/>
        <v/>
      </c>
    </row>
    <row r="3431" spans="5:7" x14ac:dyDescent="0.2">
      <c r="E3431" s="93" t="str">
        <f>IF(ISBLANK(A3431),"",VLOOKUP(A3431,'Tabla de equipos'!$B$3:$D$107,3,FALSE))</f>
        <v/>
      </c>
      <c r="G3431" s="135" t="str">
        <f t="shared" si="55"/>
        <v/>
      </c>
    </row>
    <row r="3432" spans="5:7" x14ac:dyDescent="0.2">
      <c r="E3432" s="93" t="str">
        <f>IF(ISBLANK(A3432),"",VLOOKUP(A3432,'Tabla de equipos'!$B$3:$D$107,3,FALSE))</f>
        <v/>
      </c>
      <c r="G3432" s="135" t="str">
        <f t="shared" si="55"/>
        <v/>
      </c>
    </row>
    <row r="3433" spans="5:7" x14ac:dyDescent="0.2">
      <c r="E3433" s="93" t="str">
        <f>IF(ISBLANK(A3433),"",VLOOKUP(A3433,'Tabla de equipos'!$B$3:$D$107,3,FALSE))</f>
        <v/>
      </c>
      <c r="G3433" s="135" t="str">
        <f t="shared" si="55"/>
        <v/>
      </c>
    </row>
    <row r="3434" spans="5:7" x14ac:dyDescent="0.2">
      <c r="E3434" s="93" t="str">
        <f>IF(ISBLANK(A3434),"",VLOOKUP(A3434,'Tabla de equipos'!$B$3:$D$107,3,FALSE))</f>
        <v/>
      </c>
      <c r="G3434" s="135" t="str">
        <f t="shared" si="55"/>
        <v/>
      </c>
    </row>
    <row r="3435" spans="5:7" x14ac:dyDescent="0.2">
      <c r="E3435" s="93" t="str">
        <f>IF(ISBLANK(A3435),"",VLOOKUP(A3435,'Tabla de equipos'!$B$3:$D$107,3,FALSE))</f>
        <v/>
      </c>
      <c r="G3435" s="135" t="str">
        <f t="shared" si="55"/>
        <v/>
      </c>
    </row>
    <row r="3436" spans="5:7" x14ac:dyDescent="0.2">
      <c r="E3436" s="93" t="str">
        <f>IF(ISBLANK(A3436),"",VLOOKUP(A3436,'Tabla de equipos'!$B$3:$D$107,3,FALSE))</f>
        <v/>
      </c>
      <c r="G3436" s="135" t="str">
        <f t="shared" si="55"/>
        <v/>
      </c>
    </row>
    <row r="3437" spans="5:7" x14ac:dyDescent="0.2">
      <c r="E3437" s="93" t="str">
        <f>IF(ISBLANK(A3437),"",VLOOKUP(A3437,'Tabla de equipos'!$B$3:$D$107,3,FALSE))</f>
        <v/>
      </c>
      <c r="G3437" s="135" t="str">
        <f t="shared" si="55"/>
        <v/>
      </c>
    </row>
    <row r="3438" spans="5:7" x14ac:dyDescent="0.2">
      <c r="E3438" s="93" t="str">
        <f>IF(ISBLANK(A3438),"",VLOOKUP(A3438,'Tabla de equipos'!$B$3:$D$107,3,FALSE))</f>
        <v/>
      </c>
      <c r="G3438" s="135" t="str">
        <f t="shared" si="55"/>
        <v/>
      </c>
    </row>
    <row r="3439" spans="5:7" x14ac:dyDescent="0.2">
      <c r="E3439" s="93" t="str">
        <f>IF(ISBLANK(A3439),"",VLOOKUP(A3439,'Tabla de equipos'!$B$3:$D$107,3,FALSE))</f>
        <v/>
      </c>
      <c r="G3439" s="135" t="str">
        <f t="shared" si="55"/>
        <v/>
      </c>
    </row>
    <row r="3440" spans="5:7" x14ac:dyDescent="0.2">
      <c r="E3440" s="93" t="str">
        <f>IF(ISBLANK(A3440),"",VLOOKUP(A3440,'Tabla de equipos'!$B$3:$D$107,3,FALSE))</f>
        <v/>
      </c>
      <c r="G3440" s="135" t="str">
        <f t="shared" si="55"/>
        <v/>
      </c>
    </row>
    <row r="3441" spans="5:7" x14ac:dyDescent="0.2">
      <c r="E3441" s="93" t="str">
        <f>IF(ISBLANK(A3441),"",VLOOKUP(A3441,'Tabla de equipos'!$B$3:$D$107,3,FALSE))</f>
        <v/>
      </c>
      <c r="G3441" s="135" t="str">
        <f t="shared" si="55"/>
        <v/>
      </c>
    </row>
    <row r="3442" spans="5:7" x14ac:dyDescent="0.2">
      <c r="E3442" s="93" t="str">
        <f>IF(ISBLANK(A3442),"",VLOOKUP(A3442,'Tabla de equipos'!$B$3:$D$107,3,FALSE))</f>
        <v/>
      </c>
      <c r="G3442" s="135" t="str">
        <f t="shared" si="55"/>
        <v/>
      </c>
    </row>
    <row r="3443" spans="5:7" x14ac:dyDescent="0.2">
      <c r="E3443" s="93" t="str">
        <f>IF(ISBLANK(A3443),"",VLOOKUP(A3443,'Tabla de equipos'!$B$3:$D$107,3,FALSE))</f>
        <v/>
      </c>
      <c r="G3443" s="135" t="str">
        <f t="shared" si="55"/>
        <v/>
      </c>
    </row>
    <row r="3444" spans="5:7" x14ac:dyDescent="0.2">
      <c r="E3444" s="93" t="str">
        <f>IF(ISBLANK(A3444),"",VLOOKUP(A3444,'Tabla de equipos'!$B$3:$D$107,3,FALSE))</f>
        <v/>
      </c>
      <c r="G3444" s="135" t="str">
        <f t="shared" si="55"/>
        <v/>
      </c>
    </row>
    <row r="3445" spans="5:7" x14ac:dyDescent="0.2">
      <c r="E3445" s="93" t="str">
        <f>IF(ISBLANK(A3445),"",VLOOKUP(A3445,'Tabla de equipos'!$B$3:$D$107,3,FALSE))</f>
        <v/>
      </c>
      <c r="G3445" s="135" t="str">
        <f t="shared" si="55"/>
        <v/>
      </c>
    </row>
    <row r="3446" spans="5:7" x14ac:dyDescent="0.2">
      <c r="E3446" s="93" t="str">
        <f>IF(ISBLANK(A3446),"",VLOOKUP(A3446,'Tabla de equipos'!$B$3:$D$107,3,FALSE))</f>
        <v/>
      </c>
      <c r="G3446" s="135" t="str">
        <f t="shared" si="55"/>
        <v/>
      </c>
    </row>
    <row r="3447" spans="5:7" x14ac:dyDescent="0.2">
      <c r="E3447" s="93" t="str">
        <f>IF(ISBLANK(A3447),"",VLOOKUP(A3447,'Tabla de equipos'!$B$3:$D$107,3,FALSE))</f>
        <v/>
      </c>
      <c r="G3447" s="135" t="str">
        <f t="shared" si="55"/>
        <v/>
      </c>
    </row>
    <row r="3448" spans="5:7" x14ac:dyDescent="0.2">
      <c r="E3448" s="93" t="str">
        <f>IF(ISBLANK(A3448),"",VLOOKUP(A3448,'Tabla de equipos'!$B$3:$D$107,3,FALSE))</f>
        <v/>
      </c>
      <c r="G3448" s="135" t="str">
        <f t="shared" si="55"/>
        <v/>
      </c>
    </row>
    <row r="3449" spans="5:7" x14ac:dyDescent="0.2">
      <c r="E3449" s="93" t="str">
        <f>IF(ISBLANK(A3449),"",VLOOKUP(A3449,'Tabla de equipos'!$B$3:$D$107,3,FALSE))</f>
        <v/>
      </c>
      <c r="G3449" s="135" t="str">
        <f t="shared" si="55"/>
        <v/>
      </c>
    </row>
    <row r="3450" spans="5:7" x14ac:dyDescent="0.2">
      <c r="E3450" s="93" t="str">
        <f>IF(ISBLANK(A3450),"",VLOOKUP(A3450,'Tabla de equipos'!$B$3:$D$107,3,FALSE))</f>
        <v/>
      </c>
      <c r="G3450" s="135" t="str">
        <f t="shared" si="55"/>
        <v/>
      </c>
    </row>
    <row r="3451" spans="5:7" x14ac:dyDescent="0.2">
      <c r="E3451" s="93" t="str">
        <f>IF(ISBLANK(A3451),"",VLOOKUP(A3451,'Tabla de equipos'!$B$3:$D$107,3,FALSE))</f>
        <v/>
      </c>
      <c r="G3451" s="135" t="str">
        <f t="shared" si="55"/>
        <v/>
      </c>
    </row>
    <row r="3452" spans="5:7" x14ac:dyDescent="0.2">
      <c r="E3452" s="93" t="str">
        <f>IF(ISBLANK(A3452),"",VLOOKUP(A3452,'Tabla de equipos'!$B$3:$D$107,3,FALSE))</f>
        <v/>
      </c>
      <c r="G3452" s="135" t="str">
        <f t="shared" si="55"/>
        <v/>
      </c>
    </row>
    <row r="3453" spans="5:7" x14ac:dyDescent="0.2">
      <c r="E3453" s="93" t="str">
        <f>IF(ISBLANK(A3453),"",VLOOKUP(A3453,'Tabla de equipos'!$B$3:$D$107,3,FALSE))</f>
        <v/>
      </c>
      <c r="G3453" s="135" t="str">
        <f t="shared" si="55"/>
        <v/>
      </c>
    </row>
    <row r="3454" spans="5:7" x14ac:dyDescent="0.2">
      <c r="E3454" s="93" t="str">
        <f>IF(ISBLANK(A3454),"",VLOOKUP(A3454,'Tabla de equipos'!$B$3:$D$107,3,FALSE))</f>
        <v/>
      </c>
      <c r="G3454" s="135" t="str">
        <f t="shared" si="55"/>
        <v/>
      </c>
    </row>
    <row r="3455" spans="5:7" x14ac:dyDescent="0.2">
      <c r="E3455" s="93" t="str">
        <f>IF(ISBLANK(A3455),"",VLOOKUP(A3455,'Tabla de equipos'!$B$3:$D$107,3,FALSE))</f>
        <v/>
      </c>
      <c r="G3455" s="135" t="str">
        <f t="shared" si="55"/>
        <v/>
      </c>
    </row>
    <row r="3456" spans="5:7" x14ac:dyDescent="0.2">
      <c r="E3456" s="93" t="str">
        <f>IF(ISBLANK(A3456),"",VLOOKUP(A3456,'Tabla de equipos'!$B$3:$D$107,3,FALSE))</f>
        <v/>
      </c>
      <c r="G3456" s="135" t="str">
        <f t="shared" si="55"/>
        <v/>
      </c>
    </row>
    <row r="3457" spans="5:7" x14ac:dyDescent="0.2">
      <c r="E3457" s="93" t="str">
        <f>IF(ISBLANK(A3457),"",VLOOKUP(A3457,'Tabla de equipos'!$B$3:$D$107,3,FALSE))</f>
        <v/>
      </c>
      <c r="G3457" s="135" t="str">
        <f t="shared" si="55"/>
        <v/>
      </c>
    </row>
    <row r="3458" spans="5:7" x14ac:dyDescent="0.2">
      <c r="E3458" s="93" t="str">
        <f>IF(ISBLANK(A3458),"",VLOOKUP(A3458,'Tabla de equipos'!$B$3:$D$107,3,FALSE))</f>
        <v/>
      </c>
      <c r="G3458" s="135" t="str">
        <f t="shared" si="55"/>
        <v/>
      </c>
    </row>
    <row r="3459" spans="5:7" x14ac:dyDescent="0.2">
      <c r="E3459" s="93" t="str">
        <f>IF(ISBLANK(A3459),"",VLOOKUP(A3459,'Tabla de equipos'!$B$3:$D$107,3,FALSE))</f>
        <v/>
      </c>
      <c r="G3459" s="135" t="str">
        <f t="shared" si="55"/>
        <v/>
      </c>
    </row>
    <row r="3460" spans="5:7" x14ac:dyDescent="0.2">
      <c r="E3460" s="93" t="str">
        <f>IF(ISBLANK(A3460),"",VLOOKUP(A3460,'Tabla de equipos'!$B$3:$D$107,3,FALSE))</f>
        <v/>
      </c>
      <c r="G3460" s="135" t="str">
        <f t="shared" si="55"/>
        <v/>
      </c>
    </row>
    <row r="3461" spans="5:7" x14ac:dyDescent="0.2">
      <c r="E3461" s="93" t="str">
        <f>IF(ISBLANK(A3461),"",VLOOKUP(A3461,'Tabla de equipos'!$B$3:$D$107,3,FALSE))</f>
        <v/>
      </c>
      <c r="G3461" s="135" t="str">
        <f t="shared" si="55"/>
        <v/>
      </c>
    </row>
    <row r="3462" spans="5:7" x14ac:dyDescent="0.2">
      <c r="E3462" s="93" t="str">
        <f>IF(ISBLANK(A3462),"",VLOOKUP(A3462,'Tabla de equipos'!$B$3:$D$107,3,FALSE))</f>
        <v/>
      </c>
      <c r="G3462" s="135" t="str">
        <f t="shared" si="55"/>
        <v/>
      </c>
    </row>
    <row r="3463" spans="5:7" x14ac:dyDescent="0.2">
      <c r="E3463" s="93" t="str">
        <f>IF(ISBLANK(A3463),"",VLOOKUP(A3463,'Tabla de equipos'!$B$3:$D$107,3,FALSE))</f>
        <v/>
      </c>
      <c r="G3463" s="135" t="str">
        <f t="shared" si="55"/>
        <v/>
      </c>
    </row>
    <row r="3464" spans="5:7" x14ac:dyDescent="0.2">
      <c r="E3464" s="93" t="str">
        <f>IF(ISBLANK(A3464),"",VLOOKUP(A3464,'Tabla de equipos'!$B$3:$D$107,3,FALSE))</f>
        <v/>
      </c>
      <c r="G3464" s="135" t="str">
        <f t="shared" si="55"/>
        <v/>
      </c>
    </row>
    <row r="3465" spans="5:7" x14ac:dyDescent="0.2">
      <c r="E3465" s="93" t="str">
        <f>IF(ISBLANK(A3465),"",VLOOKUP(A3465,'Tabla de equipos'!$B$3:$D$107,3,FALSE))</f>
        <v/>
      </c>
      <c r="G3465" s="135" t="str">
        <f t="shared" si="55"/>
        <v/>
      </c>
    </row>
    <row r="3466" spans="5:7" x14ac:dyDescent="0.2">
      <c r="E3466" s="93" t="str">
        <f>IF(ISBLANK(A3466),"",VLOOKUP(A3466,'Tabla de equipos'!$B$3:$D$107,3,FALSE))</f>
        <v/>
      </c>
      <c r="G3466" s="135" t="str">
        <f t="shared" si="55"/>
        <v/>
      </c>
    </row>
    <row r="3467" spans="5:7" x14ac:dyDescent="0.2">
      <c r="E3467" s="93" t="str">
        <f>IF(ISBLANK(A3467),"",VLOOKUP(A3467,'Tabla de equipos'!$B$3:$D$107,3,FALSE))</f>
        <v/>
      </c>
      <c r="G3467" s="135" t="str">
        <f t="shared" si="55"/>
        <v/>
      </c>
    </row>
    <row r="3468" spans="5:7" x14ac:dyDescent="0.2">
      <c r="E3468" s="93" t="str">
        <f>IF(ISBLANK(A3468),"",VLOOKUP(A3468,'Tabla de equipos'!$B$3:$D$107,3,FALSE))</f>
        <v/>
      </c>
      <c r="G3468" s="135" t="str">
        <f t="shared" si="55"/>
        <v/>
      </c>
    </row>
    <row r="3469" spans="5:7" x14ac:dyDescent="0.2">
      <c r="E3469" s="93" t="str">
        <f>IF(ISBLANK(A3469),"",VLOOKUP(A3469,'Tabla de equipos'!$B$3:$D$107,3,FALSE))</f>
        <v/>
      </c>
      <c r="G3469" s="135" t="str">
        <f t="shared" si="55"/>
        <v/>
      </c>
    </row>
    <row r="3470" spans="5:7" x14ac:dyDescent="0.2">
      <c r="E3470" s="93" t="str">
        <f>IF(ISBLANK(A3470),"",VLOOKUP(A3470,'Tabla de equipos'!$B$3:$D$107,3,FALSE))</f>
        <v/>
      </c>
      <c r="G3470" s="135" t="str">
        <f t="shared" si="55"/>
        <v/>
      </c>
    </row>
    <row r="3471" spans="5:7" x14ac:dyDescent="0.2">
      <c r="E3471" s="93" t="str">
        <f>IF(ISBLANK(A3471),"",VLOOKUP(A3471,'Tabla de equipos'!$B$3:$D$107,3,FALSE))</f>
        <v/>
      </c>
      <c r="G3471" s="135" t="str">
        <f t="shared" si="55"/>
        <v/>
      </c>
    </row>
    <row r="3472" spans="5:7" x14ac:dyDescent="0.2">
      <c r="E3472" s="93" t="str">
        <f>IF(ISBLANK(A3472),"",VLOOKUP(A3472,'Tabla de equipos'!$B$3:$D$107,3,FALSE))</f>
        <v/>
      </c>
      <c r="G3472" s="135" t="str">
        <f t="shared" si="55"/>
        <v/>
      </c>
    </row>
    <row r="3473" spans="5:7" x14ac:dyDescent="0.2">
      <c r="E3473" s="93" t="str">
        <f>IF(ISBLANK(A3473),"",VLOOKUP(A3473,'Tabla de equipos'!$B$3:$D$107,3,FALSE))</f>
        <v/>
      </c>
      <c r="G3473" s="135" t="str">
        <f t="shared" si="55"/>
        <v/>
      </c>
    </row>
    <row r="3474" spans="5:7" x14ac:dyDescent="0.2">
      <c r="E3474" s="93" t="str">
        <f>IF(ISBLANK(A3474),"",VLOOKUP(A3474,'Tabla de equipos'!$B$3:$D$107,3,FALSE))</f>
        <v/>
      </c>
      <c r="G3474" s="135" t="str">
        <f t="shared" si="55"/>
        <v/>
      </c>
    </row>
    <row r="3475" spans="5:7" x14ac:dyDescent="0.2">
      <c r="E3475" s="93" t="str">
        <f>IF(ISBLANK(A3475),"",VLOOKUP(A3475,'Tabla de equipos'!$B$3:$D$107,3,FALSE))</f>
        <v/>
      </c>
      <c r="G3475" s="135" t="str">
        <f t="shared" si="55"/>
        <v/>
      </c>
    </row>
    <row r="3476" spans="5:7" x14ac:dyDescent="0.2">
      <c r="E3476" s="93" t="str">
        <f>IF(ISBLANK(A3476),"",VLOOKUP(A3476,'Tabla de equipos'!$B$3:$D$107,3,FALSE))</f>
        <v/>
      </c>
      <c r="G3476" s="135" t="str">
        <f t="shared" si="55"/>
        <v/>
      </c>
    </row>
    <row r="3477" spans="5:7" x14ac:dyDescent="0.2">
      <c r="E3477" s="93" t="str">
        <f>IF(ISBLANK(A3477),"",VLOOKUP(A3477,'Tabla de equipos'!$B$3:$D$107,3,FALSE))</f>
        <v/>
      </c>
      <c r="G3477" s="135" t="str">
        <f t="shared" si="55"/>
        <v/>
      </c>
    </row>
    <row r="3478" spans="5:7" x14ac:dyDescent="0.2">
      <c r="E3478" s="93" t="str">
        <f>IF(ISBLANK(A3478),"",VLOOKUP(A3478,'Tabla de equipos'!$B$3:$D$107,3,FALSE))</f>
        <v/>
      </c>
      <c r="G3478" s="135" t="str">
        <f t="shared" si="55"/>
        <v/>
      </c>
    </row>
    <row r="3479" spans="5:7" x14ac:dyDescent="0.2">
      <c r="E3479" s="93" t="str">
        <f>IF(ISBLANK(A3479),"",VLOOKUP(A3479,'Tabla de equipos'!$B$3:$D$107,3,FALSE))</f>
        <v/>
      </c>
      <c r="G3479" s="135" t="str">
        <f t="shared" si="55"/>
        <v/>
      </c>
    </row>
    <row r="3480" spans="5:7" x14ac:dyDescent="0.2">
      <c r="E3480" s="93" t="str">
        <f>IF(ISBLANK(A3480),"",VLOOKUP(A3480,'Tabla de equipos'!$B$3:$D$107,3,FALSE))</f>
        <v/>
      </c>
      <c r="G3480" s="135" t="str">
        <f t="shared" si="55"/>
        <v/>
      </c>
    </row>
    <row r="3481" spans="5:7" x14ac:dyDescent="0.2">
      <c r="E3481" s="93" t="str">
        <f>IF(ISBLANK(A3481),"",VLOOKUP(A3481,'Tabla de equipos'!$B$3:$D$107,3,FALSE))</f>
        <v/>
      </c>
      <c r="G3481" s="135" t="str">
        <f t="shared" si="55"/>
        <v/>
      </c>
    </row>
    <row r="3482" spans="5:7" x14ac:dyDescent="0.2">
      <c r="E3482" s="93" t="str">
        <f>IF(ISBLANK(A3482),"",VLOOKUP(A3482,'Tabla de equipos'!$B$3:$D$107,3,FALSE))</f>
        <v/>
      </c>
      <c r="G3482" s="135" t="str">
        <f t="shared" si="55"/>
        <v/>
      </c>
    </row>
    <row r="3483" spans="5:7" x14ac:dyDescent="0.2">
      <c r="E3483" s="93" t="str">
        <f>IF(ISBLANK(A3483),"",VLOOKUP(A3483,'Tabla de equipos'!$B$3:$D$107,3,FALSE))</f>
        <v/>
      </c>
      <c r="G3483" s="135" t="str">
        <f t="shared" si="55"/>
        <v/>
      </c>
    </row>
    <row r="3484" spans="5:7" x14ac:dyDescent="0.2">
      <c r="E3484" s="93" t="str">
        <f>IF(ISBLANK(A3484),"",VLOOKUP(A3484,'Tabla de equipos'!$B$3:$D$107,3,FALSE))</f>
        <v/>
      </c>
      <c r="G3484" s="135" t="str">
        <f t="shared" si="55"/>
        <v/>
      </c>
    </row>
    <row r="3485" spans="5:7" x14ac:dyDescent="0.2">
      <c r="E3485" s="93" t="str">
        <f>IF(ISBLANK(A3485),"",VLOOKUP(A3485,'Tabla de equipos'!$B$3:$D$107,3,FALSE))</f>
        <v/>
      </c>
      <c r="G3485" s="135" t="str">
        <f t="shared" si="55"/>
        <v/>
      </c>
    </row>
    <row r="3486" spans="5:7" x14ac:dyDescent="0.2">
      <c r="E3486" s="93" t="str">
        <f>IF(ISBLANK(A3486),"",VLOOKUP(A3486,'Tabla de equipos'!$B$3:$D$107,3,FALSE))</f>
        <v/>
      </c>
      <c r="G3486" s="135" t="str">
        <f t="shared" si="55"/>
        <v/>
      </c>
    </row>
    <row r="3487" spans="5:7" x14ac:dyDescent="0.2">
      <c r="E3487" s="93" t="str">
        <f>IF(ISBLANK(A3487),"",VLOOKUP(A3487,'Tabla de equipos'!$B$3:$D$107,3,FALSE))</f>
        <v/>
      </c>
      <c r="G3487" s="135" t="str">
        <f t="shared" si="55"/>
        <v/>
      </c>
    </row>
    <row r="3488" spans="5:7" x14ac:dyDescent="0.2">
      <c r="E3488" s="93" t="str">
        <f>IF(ISBLANK(A3488),"",VLOOKUP(A3488,'Tabla de equipos'!$B$3:$D$107,3,FALSE))</f>
        <v/>
      </c>
      <c r="G3488" s="135" t="str">
        <f t="shared" si="55"/>
        <v/>
      </c>
    </row>
    <row r="3489" spans="5:7" x14ac:dyDescent="0.2">
      <c r="E3489" s="93" t="str">
        <f>IF(ISBLANK(A3489),"",VLOOKUP(A3489,'Tabla de equipos'!$B$3:$D$107,3,FALSE))</f>
        <v/>
      </c>
      <c r="G3489" s="135" t="str">
        <f t="shared" si="55"/>
        <v/>
      </c>
    </row>
    <row r="3490" spans="5:7" x14ac:dyDescent="0.2">
      <c r="E3490" s="93" t="str">
        <f>IF(ISBLANK(A3490),"",VLOOKUP(A3490,'Tabla de equipos'!$B$3:$D$107,3,FALSE))</f>
        <v/>
      </c>
      <c r="G3490" s="135" t="str">
        <f t="shared" si="55"/>
        <v/>
      </c>
    </row>
    <row r="3491" spans="5:7" x14ac:dyDescent="0.2">
      <c r="E3491" s="93" t="str">
        <f>IF(ISBLANK(A3491),"",VLOOKUP(A3491,'Tabla de equipos'!$B$3:$D$107,3,FALSE))</f>
        <v/>
      </c>
      <c r="G3491" s="135" t="str">
        <f t="shared" si="55"/>
        <v/>
      </c>
    </row>
    <row r="3492" spans="5:7" x14ac:dyDescent="0.2">
      <c r="E3492" s="93" t="str">
        <f>IF(ISBLANK(A3492),"",VLOOKUP(A3492,'Tabla de equipos'!$B$3:$D$107,3,FALSE))</f>
        <v/>
      </c>
      <c r="G3492" s="135" t="str">
        <f t="shared" si="55"/>
        <v/>
      </c>
    </row>
    <row r="3493" spans="5:7" x14ac:dyDescent="0.2">
      <c r="E3493" s="93" t="str">
        <f>IF(ISBLANK(A3493),"",VLOOKUP(A3493,'Tabla de equipos'!$B$3:$D$107,3,FALSE))</f>
        <v/>
      </c>
      <c r="G3493" s="135" t="str">
        <f t="shared" ref="G3493:G3556" si="56">IF(AND(F3493="",A3493=""),"",IF(AND(A3493&lt;&gt;"",F3493=""),"Falta incluir unidades",IF(AND(A3493&lt;&gt;"",F3493&gt;0),"","Falta elegir equipo/soporte")))</f>
        <v/>
      </c>
    </row>
    <row r="3494" spans="5:7" x14ac:dyDescent="0.2">
      <c r="E3494" s="93" t="str">
        <f>IF(ISBLANK(A3494),"",VLOOKUP(A3494,'Tabla de equipos'!$B$3:$D$107,3,FALSE))</f>
        <v/>
      </c>
      <c r="G3494" s="135" t="str">
        <f t="shared" si="56"/>
        <v/>
      </c>
    </row>
    <row r="3495" spans="5:7" x14ac:dyDescent="0.2">
      <c r="E3495" s="93" t="str">
        <f>IF(ISBLANK(A3495),"",VLOOKUP(A3495,'Tabla de equipos'!$B$3:$D$107,3,FALSE))</f>
        <v/>
      </c>
      <c r="G3495" s="135" t="str">
        <f t="shared" si="56"/>
        <v/>
      </c>
    </row>
    <row r="3496" spans="5:7" x14ac:dyDescent="0.2">
      <c r="E3496" s="93" t="str">
        <f>IF(ISBLANK(A3496),"",VLOOKUP(A3496,'Tabla de equipos'!$B$3:$D$107,3,FALSE))</f>
        <v/>
      </c>
      <c r="G3496" s="135" t="str">
        <f t="shared" si="56"/>
        <v/>
      </c>
    </row>
    <row r="3497" spans="5:7" x14ac:dyDescent="0.2">
      <c r="E3497" s="93" t="str">
        <f>IF(ISBLANK(A3497),"",VLOOKUP(A3497,'Tabla de equipos'!$B$3:$D$107,3,FALSE))</f>
        <v/>
      </c>
      <c r="G3497" s="135" t="str">
        <f t="shared" si="56"/>
        <v/>
      </c>
    </row>
    <row r="3498" spans="5:7" x14ac:dyDescent="0.2">
      <c r="E3498" s="93" t="str">
        <f>IF(ISBLANK(A3498),"",VLOOKUP(A3498,'Tabla de equipos'!$B$3:$D$107,3,FALSE))</f>
        <v/>
      </c>
      <c r="G3498" s="135" t="str">
        <f t="shared" si="56"/>
        <v/>
      </c>
    </row>
    <row r="3499" spans="5:7" x14ac:dyDescent="0.2">
      <c r="E3499" s="93" t="str">
        <f>IF(ISBLANK(A3499),"",VLOOKUP(A3499,'Tabla de equipos'!$B$3:$D$107,3,FALSE))</f>
        <v/>
      </c>
      <c r="G3499" s="135" t="str">
        <f t="shared" si="56"/>
        <v/>
      </c>
    </row>
    <row r="3500" spans="5:7" x14ac:dyDescent="0.2">
      <c r="E3500" s="93" t="str">
        <f>IF(ISBLANK(A3500),"",VLOOKUP(A3500,'Tabla de equipos'!$B$3:$D$107,3,FALSE))</f>
        <v/>
      </c>
      <c r="G3500" s="135" t="str">
        <f t="shared" si="56"/>
        <v/>
      </c>
    </row>
    <row r="3501" spans="5:7" x14ac:dyDescent="0.2">
      <c r="E3501" s="93" t="str">
        <f>IF(ISBLANK(A3501),"",VLOOKUP(A3501,'Tabla de equipos'!$B$3:$D$107,3,FALSE))</f>
        <v/>
      </c>
      <c r="G3501" s="135" t="str">
        <f t="shared" si="56"/>
        <v/>
      </c>
    </row>
    <row r="3502" spans="5:7" x14ac:dyDescent="0.2">
      <c r="E3502" s="93" t="str">
        <f>IF(ISBLANK(A3502),"",VLOOKUP(A3502,'Tabla de equipos'!$B$3:$D$107,3,FALSE))</f>
        <v/>
      </c>
      <c r="G3502" s="135" t="str">
        <f t="shared" si="56"/>
        <v/>
      </c>
    </row>
    <row r="3503" spans="5:7" x14ac:dyDescent="0.2">
      <c r="E3503" s="93" t="str">
        <f>IF(ISBLANK(A3503),"",VLOOKUP(A3503,'Tabla de equipos'!$B$3:$D$107,3,FALSE))</f>
        <v/>
      </c>
      <c r="G3503" s="135" t="str">
        <f t="shared" si="56"/>
        <v/>
      </c>
    </row>
    <row r="3504" spans="5:7" x14ac:dyDescent="0.2">
      <c r="E3504" s="93" t="str">
        <f>IF(ISBLANK(A3504),"",VLOOKUP(A3504,'Tabla de equipos'!$B$3:$D$107,3,FALSE))</f>
        <v/>
      </c>
      <c r="G3504" s="135" t="str">
        <f t="shared" si="56"/>
        <v/>
      </c>
    </row>
    <row r="3505" spans="5:7" x14ac:dyDescent="0.2">
      <c r="E3505" s="93" t="str">
        <f>IF(ISBLANK(A3505),"",VLOOKUP(A3505,'Tabla de equipos'!$B$3:$D$107,3,FALSE))</f>
        <v/>
      </c>
      <c r="G3505" s="135" t="str">
        <f t="shared" si="56"/>
        <v/>
      </c>
    </row>
    <row r="3506" spans="5:7" x14ac:dyDescent="0.2">
      <c r="E3506" s="93" t="str">
        <f>IF(ISBLANK(A3506),"",VLOOKUP(A3506,'Tabla de equipos'!$B$3:$D$107,3,FALSE))</f>
        <v/>
      </c>
      <c r="G3506" s="135" t="str">
        <f t="shared" si="56"/>
        <v/>
      </c>
    </row>
    <row r="3507" spans="5:7" x14ac:dyDescent="0.2">
      <c r="E3507" s="93" t="str">
        <f>IF(ISBLANK(A3507),"",VLOOKUP(A3507,'Tabla de equipos'!$B$3:$D$107,3,FALSE))</f>
        <v/>
      </c>
      <c r="G3507" s="135" t="str">
        <f t="shared" si="56"/>
        <v/>
      </c>
    </row>
    <row r="3508" spans="5:7" x14ac:dyDescent="0.2">
      <c r="E3508" s="93" t="str">
        <f>IF(ISBLANK(A3508),"",VLOOKUP(A3508,'Tabla de equipos'!$B$3:$D$107,3,FALSE))</f>
        <v/>
      </c>
      <c r="G3508" s="135" t="str">
        <f t="shared" si="56"/>
        <v/>
      </c>
    </row>
    <row r="3509" spans="5:7" x14ac:dyDescent="0.2">
      <c r="E3509" s="93" t="str">
        <f>IF(ISBLANK(A3509),"",VLOOKUP(A3509,'Tabla de equipos'!$B$3:$D$107,3,FALSE))</f>
        <v/>
      </c>
      <c r="G3509" s="135" t="str">
        <f t="shared" si="56"/>
        <v/>
      </c>
    </row>
    <row r="3510" spans="5:7" x14ac:dyDescent="0.2">
      <c r="E3510" s="93" t="str">
        <f>IF(ISBLANK(A3510),"",VLOOKUP(A3510,'Tabla de equipos'!$B$3:$D$107,3,FALSE))</f>
        <v/>
      </c>
      <c r="G3510" s="135" t="str">
        <f t="shared" si="56"/>
        <v/>
      </c>
    </row>
    <row r="3511" spans="5:7" x14ac:dyDescent="0.2">
      <c r="E3511" s="93" t="str">
        <f>IF(ISBLANK(A3511),"",VLOOKUP(A3511,'Tabla de equipos'!$B$3:$D$107,3,FALSE))</f>
        <v/>
      </c>
      <c r="G3511" s="135" t="str">
        <f t="shared" si="56"/>
        <v/>
      </c>
    </row>
    <row r="3512" spans="5:7" x14ac:dyDescent="0.2">
      <c r="E3512" s="93" t="str">
        <f>IF(ISBLANK(A3512),"",VLOOKUP(A3512,'Tabla de equipos'!$B$3:$D$107,3,FALSE))</f>
        <v/>
      </c>
      <c r="G3512" s="135" t="str">
        <f t="shared" si="56"/>
        <v/>
      </c>
    </row>
    <row r="3513" spans="5:7" x14ac:dyDescent="0.2">
      <c r="E3513" s="93" t="str">
        <f>IF(ISBLANK(A3513),"",VLOOKUP(A3513,'Tabla de equipos'!$B$3:$D$107,3,FALSE))</f>
        <v/>
      </c>
      <c r="G3513" s="135" t="str">
        <f t="shared" si="56"/>
        <v/>
      </c>
    </row>
    <row r="3514" spans="5:7" x14ac:dyDescent="0.2">
      <c r="E3514" s="93" t="str">
        <f>IF(ISBLANK(A3514),"",VLOOKUP(A3514,'Tabla de equipos'!$B$3:$D$107,3,FALSE))</f>
        <v/>
      </c>
      <c r="G3514" s="135" t="str">
        <f t="shared" si="56"/>
        <v/>
      </c>
    </row>
    <row r="3515" spans="5:7" x14ac:dyDescent="0.2">
      <c r="E3515" s="93" t="str">
        <f>IF(ISBLANK(A3515),"",VLOOKUP(A3515,'Tabla de equipos'!$B$3:$D$107,3,FALSE))</f>
        <v/>
      </c>
      <c r="G3515" s="135" t="str">
        <f t="shared" si="56"/>
        <v/>
      </c>
    </row>
    <row r="3516" spans="5:7" x14ac:dyDescent="0.2">
      <c r="E3516" s="93" t="str">
        <f>IF(ISBLANK(A3516),"",VLOOKUP(A3516,'Tabla de equipos'!$B$3:$D$107,3,FALSE))</f>
        <v/>
      </c>
      <c r="G3516" s="135" t="str">
        <f t="shared" si="56"/>
        <v/>
      </c>
    </row>
    <row r="3517" spans="5:7" x14ac:dyDescent="0.2">
      <c r="E3517" s="93" t="str">
        <f>IF(ISBLANK(A3517),"",VLOOKUP(A3517,'Tabla de equipos'!$B$3:$D$107,3,FALSE))</f>
        <v/>
      </c>
      <c r="G3517" s="135" t="str">
        <f t="shared" si="56"/>
        <v/>
      </c>
    </row>
    <row r="3518" spans="5:7" x14ac:dyDescent="0.2">
      <c r="E3518" s="93" t="str">
        <f>IF(ISBLANK(A3518),"",VLOOKUP(A3518,'Tabla de equipos'!$B$3:$D$107,3,FALSE))</f>
        <v/>
      </c>
      <c r="G3518" s="135" t="str">
        <f t="shared" si="56"/>
        <v/>
      </c>
    </row>
    <row r="3519" spans="5:7" x14ac:dyDescent="0.2">
      <c r="E3519" s="93" t="str">
        <f>IF(ISBLANK(A3519),"",VLOOKUP(A3519,'Tabla de equipos'!$B$3:$D$107,3,FALSE))</f>
        <v/>
      </c>
      <c r="G3519" s="135" t="str">
        <f t="shared" si="56"/>
        <v/>
      </c>
    </row>
    <row r="3520" spans="5:7" x14ac:dyDescent="0.2">
      <c r="E3520" s="93" t="str">
        <f>IF(ISBLANK(A3520),"",VLOOKUP(A3520,'Tabla de equipos'!$B$3:$D$107,3,FALSE))</f>
        <v/>
      </c>
      <c r="G3520" s="135" t="str">
        <f t="shared" si="56"/>
        <v/>
      </c>
    </row>
    <row r="3521" spans="5:7" x14ac:dyDescent="0.2">
      <c r="E3521" s="93" t="str">
        <f>IF(ISBLANK(A3521),"",VLOOKUP(A3521,'Tabla de equipos'!$B$3:$D$107,3,FALSE))</f>
        <v/>
      </c>
      <c r="G3521" s="135" t="str">
        <f t="shared" si="56"/>
        <v/>
      </c>
    </row>
    <row r="3522" spans="5:7" x14ac:dyDescent="0.2">
      <c r="E3522" s="93" t="str">
        <f>IF(ISBLANK(A3522),"",VLOOKUP(A3522,'Tabla de equipos'!$B$3:$D$107,3,FALSE))</f>
        <v/>
      </c>
      <c r="G3522" s="135" t="str">
        <f t="shared" si="56"/>
        <v/>
      </c>
    </row>
    <row r="3523" spans="5:7" x14ac:dyDescent="0.2">
      <c r="E3523" s="93" t="str">
        <f>IF(ISBLANK(A3523),"",VLOOKUP(A3523,'Tabla de equipos'!$B$3:$D$107,3,FALSE))</f>
        <v/>
      </c>
      <c r="G3523" s="135" t="str">
        <f t="shared" si="56"/>
        <v/>
      </c>
    </row>
    <row r="3524" spans="5:7" x14ac:dyDescent="0.2">
      <c r="E3524" s="93" t="str">
        <f>IF(ISBLANK(A3524),"",VLOOKUP(A3524,'Tabla de equipos'!$B$3:$D$107,3,FALSE))</f>
        <v/>
      </c>
      <c r="G3524" s="135" t="str">
        <f t="shared" si="56"/>
        <v/>
      </c>
    </row>
    <row r="3525" spans="5:7" x14ac:dyDescent="0.2">
      <c r="E3525" s="93" t="str">
        <f>IF(ISBLANK(A3525),"",VLOOKUP(A3525,'Tabla de equipos'!$B$3:$D$107,3,FALSE))</f>
        <v/>
      </c>
      <c r="G3525" s="135" t="str">
        <f t="shared" si="56"/>
        <v/>
      </c>
    </row>
    <row r="3526" spans="5:7" x14ac:dyDescent="0.2">
      <c r="E3526" s="93" t="str">
        <f>IF(ISBLANK(A3526),"",VLOOKUP(A3526,'Tabla de equipos'!$B$3:$D$107,3,FALSE))</f>
        <v/>
      </c>
      <c r="G3526" s="135" t="str">
        <f t="shared" si="56"/>
        <v/>
      </c>
    </row>
    <row r="3527" spans="5:7" x14ac:dyDescent="0.2">
      <c r="E3527" s="93" t="str">
        <f>IF(ISBLANK(A3527),"",VLOOKUP(A3527,'Tabla de equipos'!$B$3:$D$107,3,FALSE))</f>
        <v/>
      </c>
      <c r="G3527" s="135" t="str">
        <f t="shared" si="56"/>
        <v/>
      </c>
    </row>
    <row r="3528" spans="5:7" x14ac:dyDescent="0.2">
      <c r="E3528" s="93" t="str">
        <f>IF(ISBLANK(A3528),"",VLOOKUP(A3528,'Tabla de equipos'!$B$3:$D$107,3,FALSE))</f>
        <v/>
      </c>
      <c r="G3528" s="135" t="str">
        <f t="shared" si="56"/>
        <v/>
      </c>
    </row>
    <row r="3529" spans="5:7" x14ac:dyDescent="0.2">
      <c r="E3529" s="93" t="str">
        <f>IF(ISBLANK(A3529),"",VLOOKUP(A3529,'Tabla de equipos'!$B$3:$D$107,3,FALSE))</f>
        <v/>
      </c>
      <c r="G3529" s="135" t="str">
        <f t="shared" si="56"/>
        <v/>
      </c>
    </row>
    <row r="3530" spans="5:7" x14ac:dyDescent="0.2">
      <c r="E3530" s="93" t="str">
        <f>IF(ISBLANK(A3530),"",VLOOKUP(A3530,'Tabla de equipos'!$B$3:$D$107,3,FALSE))</f>
        <v/>
      </c>
      <c r="G3530" s="135" t="str">
        <f t="shared" si="56"/>
        <v/>
      </c>
    </row>
    <row r="3531" spans="5:7" x14ac:dyDescent="0.2">
      <c r="E3531" s="93" t="str">
        <f>IF(ISBLANK(A3531),"",VLOOKUP(A3531,'Tabla de equipos'!$B$3:$D$107,3,FALSE))</f>
        <v/>
      </c>
      <c r="G3531" s="135" t="str">
        <f t="shared" si="56"/>
        <v/>
      </c>
    </row>
    <row r="3532" spans="5:7" x14ac:dyDescent="0.2">
      <c r="E3532" s="93" t="str">
        <f>IF(ISBLANK(A3532),"",VLOOKUP(A3532,'Tabla de equipos'!$B$3:$D$107,3,FALSE))</f>
        <v/>
      </c>
      <c r="G3532" s="135" t="str">
        <f t="shared" si="56"/>
        <v/>
      </c>
    </row>
    <row r="3533" spans="5:7" x14ac:dyDescent="0.2">
      <c r="E3533" s="93" t="str">
        <f>IF(ISBLANK(A3533),"",VLOOKUP(A3533,'Tabla de equipos'!$B$3:$D$107,3,FALSE))</f>
        <v/>
      </c>
      <c r="G3533" s="135" t="str">
        <f t="shared" si="56"/>
        <v/>
      </c>
    </row>
    <row r="3534" spans="5:7" x14ac:dyDescent="0.2">
      <c r="E3534" s="93" t="str">
        <f>IF(ISBLANK(A3534),"",VLOOKUP(A3534,'Tabla de equipos'!$B$3:$D$107,3,FALSE))</f>
        <v/>
      </c>
      <c r="G3534" s="135" t="str">
        <f t="shared" si="56"/>
        <v/>
      </c>
    </row>
    <row r="3535" spans="5:7" x14ac:dyDescent="0.2">
      <c r="E3535" s="93" t="str">
        <f>IF(ISBLANK(A3535),"",VLOOKUP(A3535,'Tabla de equipos'!$B$3:$D$107,3,FALSE))</f>
        <v/>
      </c>
      <c r="G3535" s="135" t="str">
        <f t="shared" si="56"/>
        <v/>
      </c>
    </row>
    <row r="3536" spans="5:7" x14ac:dyDescent="0.2">
      <c r="E3536" s="93" t="str">
        <f>IF(ISBLANK(A3536),"",VLOOKUP(A3536,'Tabla de equipos'!$B$3:$D$107,3,FALSE))</f>
        <v/>
      </c>
      <c r="G3536" s="135" t="str">
        <f t="shared" si="56"/>
        <v/>
      </c>
    </row>
    <row r="3537" spans="5:7" x14ac:dyDescent="0.2">
      <c r="E3537" s="93" t="str">
        <f>IF(ISBLANK(A3537),"",VLOOKUP(A3537,'Tabla de equipos'!$B$3:$D$107,3,FALSE))</f>
        <v/>
      </c>
      <c r="G3537" s="135" t="str">
        <f t="shared" si="56"/>
        <v/>
      </c>
    </row>
    <row r="3538" spans="5:7" x14ac:dyDescent="0.2">
      <c r="E3538" s="93" t="str">
        <f>IF(ISBLANK(A3538),"",VLOOKUP(A3538,'Tabla de equipos'!$B$3:$D$107,3,FALSE))</f>
        <v/>
      </c>
      <c r="G3538" s="135" t="str">
        <f t="shared" si="56"/>
        <v/>
      </c>
    </row>
    <row r="3539" spans="5:7" x14ac:dyDescent="0.2">
      <c r="E3539" s="93" t="str">
        <f>IF(ISBLANK(A3539),"",VLOOKUP(A3539,'Tabla de equipos'!$B$3:$D$107,3,FALSE))</f>
        <v/>
      </c>
      <c r="G3539" s="135" t="str">
        <f t="shared" si="56"/>
        <v/>
      </c>
    </row>
    <row r="3540" spans="5:7" x14ac:dyDescent="0.2">
      <c r="E3540" s="93" t="str">
        <f>IF(ISBLANK(A3540),"",VLOOKUP(A3540,'Tabla de equipos'!$B$3:$D$107,3,FALSE))</f>
        <v/>
      </c>
      <c r="G3540" s="135" t="str">
        <f t="shared" si="56"/>
        <v/>
      </c>
    </row>
    <row r="3541" spans="5:7" x14ac:dyDescent="0.2">
      <c r="E3541" s="93" t="str">
        <f>IF(ISBLANK(A3541),"",VLOOKUP(A3541,'Tabla de equipos'!$B$3:$D$107,3,FALSE))</f>
        <v/>
      </c>
      <c r="G3541" s="135" t="str">
        <f t="shared" si="56"/>
        <v/>
      </c>
    </row>
    <row r="3542" spans="5:7" x14ac:dyDescent="0.2">
      <c r="E3542" s="93" t="str">
        <f>IF(ISBLANK(A3542),"",VLOOKUP(A3542,'Tabla de equipos'!$B$3:$D$107,3,FALSE))</f>
        <v/>
      </c>
      <c r="G3542" s="135" t="str">
        <f t="shared" si="56"/>
        <v/>
      </c>
    </row>
    <row r="3543" spans="5:7" x14ac:dyDescent="0.2">
      <c r="E3543" s="93" t="str">
        <f>IF(ISBLANK(A3543),"",VLOOKUP(A3543,'Tabla de equipos'!$B$3:$D$107,3,FALSE))</f>
        <v/>
      </c>
      <c r="G3543" s="135" t="str">
        <f t="shared" si="56"/>
        <v/>
      </c>
    </row>
    <row r="3544" spans="5:7" x14ac:dyDescent="0.2">
      <c r="E3544" s="93" t="str">
        <f>IF(ISBLANK(A3544),"",VLOOKUP(A3544,'Tabla de equipos'!$B$3:$D$107,3,FALSE))</f>
        <v/>
      </c>
      <c r="G3544" s="135" t="str">
        <f t="shared" si="56"/>
        <v/>
      </c>
    </row>
    <row r="3545" spans="5:7" x14ac:dyDescent="0.2">
      <c r="E3545" s="93" t="str">
        <f>IF(ISBLANK(A3545),"",VLOOKUP(A3545,'Tabla de equipos'!$B$3:$D$107,3,FALSE))</f>
        <v/>
      </c>
      <c r="G3545" s="135" t="str">
        <f t="shared" si="56"/>
        <v/>
      </c>
    </row>
    <row r="3546" spans="5:7" x14ac:dyDescent="0.2">
      <c r="E3546" s="93" t="str">
        <f>IF(ISBLANK(A3546),"",VLOOKUP(A3546,'Tabla de equipos'!$B$3:$D$107,3,FALSE))</f>
        <v/>
      </c>
      <c r="G3546" s="135" t="str">
        <f t="shared" si="56"/>
        <v/>
      </c>
    </row>
    <row r="3547" spans="5:7" x14ac:dyDescent="0.2">
      <c r="E3547" s="93" t="str">
        <f>IF(ISBLANK(A3547),"",VLOOKUP(A3547,'Tabla de equipos'!$B$3:$D$107,3,FALSE))</f>
        <v/>
      </c>
      <c r="G3547" s="135" t="str">
        <f t="shared" si="56"/>
        <v/>
      </c>
    </row>
    <row r="3548" spans="5:7" x14ac:dyDescent="0.2">
      <c r="E3548" s="93" t="str">
        <f>IF(ISBLANK(A3548),"",VLOOKUP(A3548,'Tabla de equipos'!$B$3:$D$107,3,FALSE))</f>
        <v/>
      </c>
      <c r="G3548" s="135" t="str">
        <f t="shared" si="56"/>
        <v/>
      </c>
    </row>
    <row r="3549" spans="5:7" x14ac:dyDescent="0.2">
      <c r="E3549" s="93" t="str">
        <f>IF(ISBLANK(A3549),"",VLOOKUP(A3549,'Tabla de equipos'!$B$3:$D$107,3,FALSE))</f>
        <v/>
      </c>
      <c r="G3549" s="135" t="str">
        <f t="shared" si="56"/>
        <v/>
      </c>
    </row>
    <row r="3550" spans="5:7" x14ac:dyDescent="0.2">
      <c r="E3550" s="93" t="str">
        <f>IF(ISBLANK(A3550),"",VLOOKUP(A3550,'Tabla de equipos'!$B$3:$D$107,3,FALSE))</f>
        <v/>
      </c>
      <c r="G3550" s="135" t="str">
        <f t="shared" si="56"/>
        <v/>
      </c>
    </row>
    <row r="3551" spans="5:7" x14ac:dyDescent="0.2">
      <c r="E3551" s="93" t="str">
        <f>IF(ISBLANK(A3551),"",VLOOKUP(A3551,'Tabla de equipos'!$B$3:$D$107,3,FALSE))</f>
        <v/>
      </c>
      <c r="G3551" s="135" t="str">
        <f t="shared" si="56"/>
        <v/>
      </c>
    </row>
    <row r="3552" spans="5:7" x14ac:dyDescent="0.2">
      <c r="E3552" s="93" t="str">
        <f>IF(ISBLANK(A3552),"",VLOOKUP(A3552,'Tabla de equipos'!$B$3:$D$107,3,FALSE))</f>
        <v/>
      </c>
      <c r="G3552" s="135" t="str">
        <f t="shared" si="56"/>
        <v/>
      </c>
    </row>
    <row r="3553" spans="5:7" x14ac:dyDescent="0.2">
      <c r="E3553" s="93" t="str">
        <f>IF(ISBLANK(A3553),"",VLOOKUP(A3553,'Tabla de equipos'!$B$3:$D$107,3,FALSE))</f>
        <v/>
      </c>
      <c r="G3553" s="135" t="str">
        <f t="shared" si="56"/>
        <v/>
      </c>
    </row>
    <row r="3554" spans="5:7" x14ac:dyDescent="0.2">
      <c r="E3554" s="93" t="str">
        <f>IF(ISBLANK(A3554),"",VLOOKUP(A3554,'Tabla de equipos'!$B$3:$D$107,3,FALSE))</f>
        <v/>
      </c>
      <c r="G3554" s="135" t="str">
        <f t="shared" si="56"/>
        <v/>
      </c>
    </row>
    <row r="3555" spans="5:7" x14ac:dyDescent="0.2">
      <c r="E3555" s="93" t="str">
        <f>IF(ISBLANK(A3555),"",VLOOKUP(A3555,'Tabla de equipos'!$B$3:$D$107,3,FALSE))</f>
        <v/>
      </c>
      <c r="G3555" s="135" t="str">
        <f t="shared" si="56"/>
        <v/>
      </c>
    </row>
    <row r="3556" spans="5:7" x14ac:dyDescent="0.2">
      <c r="E3556" s="93" t="str">
        <f>IF(ISBLANK(A3556),"",VLOOKUP(A3556,'Tabla de equipos'!$B$3:$D$107,3,FALSE))</f>
        <v/>
      </c>
      <c r="G3556" s="135" t="str">
        <f t="shared" si="56"/>
        <v/>
      </c>
    </row>
    <row r="3557" spans="5:7" x14ac:dyDescent="0.2">
      <c r="E3557" s="93" t="str">
        <f>IF(ISBLANK(A3557),"",VLOOKUP(A3557,'Tabla de equipos'!$B$3:$D$107,3,FALSE))</f>
        <v/>
      </c>
      <c r="G3557" s="135" t="str">
        <f t="shared" ref="G3557:G3620" si="57">IF(AND(F3557="",A3557=""),"",IF(AND(A3557&lt;&gt;"",F3557=""),"Falta incluir unidades",IF(AND(A3557&lt;&gt;"",F3557&gt;0),"","Falta elegir equipo/soporte")))</f>
        <v/>
      </c>
    </row>
    <row r="3558" spans="5:7" x14ac:dyDescent="0.2">
      <c r="E3558" s="93" t="str">
        <f>IF(ISBLANK(A3558),"",VLOOKUP(A3558,'Tabla de equipos'!$B$3:$D$107,3,FALSE))</f>
        <v/>
      </c>
      <c r="G3558" s="135" t="str">
        <f t="shared" si="57"/>
        <v/>
      </c>
    </row>
    <row r="3559" spans="5:7" x14ac:dyDescent="0.2">
      <c r="E3559" s="93" t="str">
        <f>IF(ISBLANK(A3559),"",VLOOKUP(A3559,'Tabla de equipos'!$B$3:$D$107,3,FALSE))</f>
        <v/>
      </c>
      <c r="G3559" s="135" t="str">
        <f t="shared" si="57"/>
        <v/>
      </c>
    </row>
    <row r="3560" spans="5:7" x14ac:dyDescent="0.2">
      <c r="E3560" s="93" t="str">
        <f>IF(ISBLANK(A3560),"",VLOOKUP(A3560,'Tabla de equipos'!$B$3:$D$107,3,FALSE))</f>
        <v/>
      </c>
      <c r="G3560" s="135" t="str">
        <f t="shared" si="57"/>
        <v/>
      </c>
    </row>
    <row r="3561" spans="5:7" x14ac:dyDescent="0.2">
      <c r="E3561" s="93" t="str">
        <f>IF(ISBLANK(A3561),"",VLOOKUP(A3561,'Tabla de equipos'!$B$3:$D$107,3,FALSE))</f>
        <v/>
      </c>
      <c r="G3561" s="135" t="str">
        <f t="shared" si="57"/>
        <v/>
      </c>
    </row>
    <row r="3562" spans="5:7" x14ac:dyDescent="0.2">
      <c r="E3562" s="93" t="str">
        <f>IF(ISBLANK(A3562),"",VLOOKUP(A3562,'Tabla de equipos'!$B$3:$D$107,3,FALSE))</f>
        <v/>
      </c>
      <c r="G3562" s="135" t="str">
        <f t="shared" si="57"/>
        <v/>
      </c>
    </row>
    <row r="3563" spans="5:7" x14ac:dyDescent="0.2">
      <c r="E3563" s="93" t="str">
        <f>IF(ISBLANK(A3563),"",VLOOKUP(A3563,'Tabla de equipos'!$B$3:$D$107,3,FALSE))</f>
        <v/>
      </c>
      <c r="G3563" s="135" t="str">
        <f t="shared" si="57"/>
        <v/>
      </c>
    </row>
    <row r="3564" spans="5:7" x14ac:dyDescent="0.2">
      <c r="E3564" s="93" t="str">
        <f>IF(ISBLANK(A3564),"",VLOOKUP(A3564,'Tabla de equipos'!$B$3:$D$107,3,FALSE))</f>
        <v/>
      </c>
      <c r="G3564" s="135" t="str">
        <f t="shared" si="57"/>
        <v/>
      </c>
    </row>
    <row r="3565" spans="5:7" x14ac:dyDescent="0.2">
      <c r="E3565" s="93" t="str">
        <f>IF(ISBLANK(A3565),"",VLOOKUP(A3565,'Tabla de equipos'!$B$3:$D$107,3,FALSE))</f>
        <v/>
      </c>
      <c r="G3565" s="135" t="str">
        <f t="shared" si="57"/>
        <v/>
      </c>
    </row>
    <row r="3566" spans="5:7" x14ac:dyDescent="0.2">
      <c r="E3566" s="93" t="str">
        <f>IF(ISBLANK(A3566),"",VLOOKUP(A3566,'Tabla de equipos'!$B$3:$D$107,3,FALSE))</f>
        <v/>
      </c>
      <c r="G3566" s="135" t="str">
        <f t="shared" si="57"/>
        <v/>
      </c>
    </row>
    <row r="3567" spans="5:7" x14ac:dyDescent="0.2">
      <c r="E3567" s="93" t="str">
        <f>IF(ISBLANK(A3567),"",VLOOKUP(A3567,'Tabla de equipos'!$B$3:$D$107,3,FALSE))</f>
        <v/>
      </c>
      <c r="G3567" s="135" t="str">
        <f t="shared" si="57"/>
        <v/>
      </c>
    </row>
    <row r="3568" spans="5:7" x14ac:dyDescent="0.2">
      <c r="E3568" s="93" t="str">
        <f>IF(ISBLANK(A3568),"",VLOOKUP(A3568,'Tabla de equipos'!$B$3:$D$107,3,FALSE))</f>
        <v/>
      </c>
      <c r="G3568" s="135" t="str">
        <f t="shared" si="57"/>
        <v/>
      </c>
    </row>
    <row r="3569" spans="5:7" x14ac:dyDescent="0.2">
      <c r="E3569" s="93" t="str">
        <f>IF(ISBLANK(A3569),"",VLOOKUP(A3569,'Tabla de equipos'!$B$3:$D$107,3,FALSE))</f>
        <v/>
      </c>
      <c r="G3569" s="135" t="str">
        <f t="shared" si="57"/>
        <v/>
      </c>
    </row>
    <row r="3570" spans="5:7" x14ac:dyDescent="0.2">
      <c r="E3570" s="93" t="str">
        <f>IF(ISBLANK(A3570),"",VLOOKUP(A3570,'Tabla de equipos'!$B$3:$D$107,3,FALSE))</f>
        <v/>
      </c>
      <c r="G3570" s="135" t="str">
        <f t="shared" si="57"/>
        <v/>
      </c>
    </row>
    <row r="3571" spans="5:7" x14ac:dyDescent="0.2">
      <c r="E3571" s="93" t="str">
        <f>IF(ISBLANK(A3571),"",VLOOKUP(A3571,'Tabla de equipos'!$B$3:$D$107,3,FALSE))</f>
        <v/>
      </c>
      <c r="G3571" s="135" t="str">
        <f t="shared" si="57"/>
        <v/>
      </c>
    </row>
    <row r="3572" spans="5:7" x14ac:dyDescent="0.2">
      <c r="E3572" s="93" t="str">
        <f>IF(ISBLANK(A3572),"",VLOOKUP(A3572,'Tabla de equipos'!$B$3:$D$107,3,FALSE))</f>
        <v/>
      </c>
      <c r="G3572" s="135" t="str">
        <f t="shared" si="57"/>
        <v/>
      </c>
    </row>
    <row r="3573" spans="5:7" x14ac:dyDescent="0.2">
      <c r="E3573" s="93" t="str">
        <f>IF(ISBLANK(A3573),"",VLOOKUP(A3573,'Tabla de equipos'!$B$3:$D$107,3,FALSE))</f>
        <v/>
      </c>
      <c r="G3573" s="135" t="str">
        <f t="shared" si="57"/>
        <v/>
      </c>
    </row>
    <row r="3574" spans="5:7" x14ac:dyDescent="0.2">
      <c r="E3574" s="93" t="str">
        <f>IF(ISBLANK(A3574),"",VLOOKUP(A3574,'Tabla de equipos'!$B$3:$D$107,3,FALSE))</f>
        <v/>
      </c>
      <c r="G3574" s="135" t="str">
        <f t="shared" si="57"/>
        <v/>
      </c>
    </row>
    <row r="3575" spans="5:7" x14ac:dyDescent="0.2">
      <c r="E3575" s="93" t="str">
        <f>IF(ISBLANK(A3575),"",VLOOKUP(A3575,'Tabla de equipos'!$B$3:$D$107,3,FALSE))</f>
        <v/>
      </c>
      <c r="G3575" s="135" t="str">
        <f t="shared" si="57"/>
        <v/>
      </c>
    </row>
    <row r="3576" spans="5:7" x14ac:dyDescent="0.2">
      <c r="E3576" s="93" t="str">
        <f>IF(ISBLANK(A3576),"",VLOOKUP(A3576,'Tabla de equipos'!$B$3:$D$107,3,FALSE))</f>
        <v/>
      </c>
      <c r="G3576" s="135" t="str">
        <f t="shared" si="57"/>
        <v/>
      </c>
    </row>
    <row r="3577" spans="5:7" x14ac:dyDescent="0.2">
      <c r="E3577" s="93" t="str">
        <f>IF(ISBLANK(A3577),"",VLOOKUP(A3577,'Tabla de equipos'!$B$3:$D$107,3,FALSE))</f>
        <v/>
      </c>
      <c r="G3577" s="135" t="str">
        <f t="shared" si="57"/>
        <v/>
      </c>
    </row>
    <row r="3578" spans="5:7" x14ac:dyDescent="0.2">
      <c r="E3578" s="93" t="str">
        <f>IF(ISBLANK(A3578),"",VLOOKUP(A3578,'Tabla de equipos'!$B$3:$D$107,3,FALSE))</f>
        <v/>
      </c>
      <c r="G3578" s="135" t="str">
        <f t="shared" si="57"/>
        <v/>
      </c>
    </row>
    <row r="3579" spans="5:7" x14ac:dyDescent="0.2">
      <c r="E3579" s="93" t="str">
        <f>IF(ISBLANK(A3579),"",VLOOKUP(A3579,'Tabla de equipos'!$B$3:$D$107,3,FALSE))</f>
        <v/>
      </c>
      <c r="G3579" s="135" t="str">
        <f t="shared" si="57"/>
        <v/>
      </c>
    </row>
    <row r="3580" spans="5:7" x14ac:dyDescent="0.2">
      <c r="E3580" s="93" t="str">
        <f>IF(ISBLANK(A3580),"",VLOOKUP(A3580,'Tabla de equipos'!$B$3:$D$107,3,FALSE))</f>
        <v/>
      </c>
      <c r="G3580" s="135" t="str">
        <f t="shared" si="57"/>
        <v/>
      </c>
    </row>
    <row r="3581" spans="5:7" x14ac:dyDescent="0.2">
      <c r="E3581" s="93" t="str">
        <f>IF(ISBLANK(A3581),"",VLOOKUP(A3581,'Tabla de equipos'!$B$3:$D$107,3,FALSE))</f>
        <v/>
      </c>
      <c r="G3581" s="135" t="str">
        <f t="shared" si="57"/>
        <v/>
      </c>
    </row>
    <row r="3582" spans="5:7" x14ac:dyDescent="0.2">
      <c r="E3582" s="93" t="str">
        <f>IF(ISBLANK(A3582),"",VLOOKUP(A3582,'Tabla de equipos'!$B$3:$D$107,3,FALSE))</f>
        <v/>
      </c>
      <c r="G3582" s="135" t="str">
        <f t="shared" si="57"/>
        <v/>
      </c>
    </row>
    <row r="3583" spans="5:7" x14ac:dyDescent="0.2">
      <c r="E3583" s="93" t="str">
        <f>IF(ISBLANK(A3583),"",VLOOKUP(A3583,'Tabla de equipos'!$B$3:$D$107,3,FALSE))</f>
        <v/>
      </c>
      <c r="G3583" s="135" t="str">
        <f t="shared" si="57"/>
        <v/>
      </c>
    </row>
    <row r="3584" spans="5:7" x14ac:dyDescent="0.2">
      <c r="E3584" s="93" t="str">
        <f>IF(ISBLANK(A3584),"",VLOOKUP(A3584,'Tabla de equipos'!$B$3:$D$107,3,FALSE))</f>
        <v/>
      </c>
      <c r="G3584" s="135" t="str">
        <f t="shared" si="57"/>
        <v/>
      </c>
    </row>
    <row r="3585" spans="5:7" x14ac:dyDescent="0.2">
      <c r="E3585" s="93" t="str">
        <f>IF(ISBLANK(A3585),"",VLOOKUP(A3585,'Tabla de equipos'!$B$3:$D$107,3,FALSE))</f>
        <v/>
      </c>
      <c r="G3585" s="135" t="str">
        <f t="shared" si="57"/>
        <v/>
      </c>
    </row>
    <row r="3586" spans="5:7" x14ac:dyDescent="0.2">
      <c r="E3586" s="93" t="str">
        <f>IF(ISBLANK(A3586),"",VLOOKUP(A3586,'Tabla de equipos'!$B$3:$D$107,3,FALSE))</f>
        <v/>
      </c>
      <c r="G3586" s="135" t="str">
        <f t="shared" si="57"/>
        <v/>
      </c>
    </row>
    <row r="3587" spans="5:7" x14ac:dyDescent="0.2">
      <c r="E3587" s="93" t="str">
        <f>IF(ISBLANK(A3587),"",VLOOKUP(A3587,'Tabla de equipos'!$B$3:$D$107,3,FALSE))</f>
        <v/>
      </c>
      <c r="G3587" s="135" t="str">
        <f t="shared" si="57"/>
        <v/>
      </c>
    </row>
    <row r="3588" spans="5:7" x14ac:dyDescent="0.2">
      <c r="E3588" s="93" t="str">
        <f>IF(ISBLANK(A3588),"",VLOOKUP(A3588,'Tabla de equipos'!$B$3:$D$107,3,FALSE))</f>
        <v/>
      </c>
      <c r="G3588" s="135" t="str">
        <f t="shared" si="57"/>
        <v/>
      </c>
    </row>
    <row r="3589" spans="5:7" x14ac:dyDescent="0.2">
      <c r="E3589" s="93" t="str">
        <f>IF(ISBLANK(A3589),"",VLOOKUP(A3589,'Tabla de equipos'!$B$3:$D$107,3,FALSE))</f>
        <v/>
      </c>
      <c r="G3589" s="135" t="str">
        <f t="shared" si="57"/>
        <v/>
      </c>
    </row>
    <row r="3590" spans="5:7" x14ac:dyDescent="0.2">
      <c r="E3590" s="93" t="str">
        <f>IF(ISBLANK(A3590),"",VLOOKUP(A3590,'Tabla de equipos'!$B$3:$D$107,3,FALSE))</f>
        <v/>
      </c>
      <c r="G3590" s="135" t="str">
        <f t="shared" si="57"/>
        <v/>
      </c>
    </row>
    <row r="3591" spans="5:7" x14ac:dyDescent="0.2">
      <c r="E3591" s="93" t="str">
        <f>IF(ISBLANK(A3591),"",VLOOKUP(A3591,'Tabla de equipos'!$B$3:$D$107,3,FALSE))</f>
        <v/>
      </c>
      <c r="G3591" s="135" t="str">
        <f t="shared" si="57"/>
        <v/>
      </c>
    </row>
    <row r="3592" spans="5:7" x14ac:dyDescent="0.2">
      <c r="E3592" s="93" t="str">
        <f>IF(ISBLANK(A3592),"",VLOOKUP(A3592,'Tabla de equipos'!$B$3:$D$107,3,FALSE))</f>
        <v/>
      </c>
      <c r="G3592" s="135" t="str">
        <f t="shared" si="57"/>
        <v/>
      </c>
    </row>
    <row r="3593" spans="5:7" x14ac:dyDescent="0.2">
      <c r="E3593" s="93" t="str">
        <f>IF(ISBLANK(A3593),"",VLOOKUP(A3593,'Tabla de equipos'!$B$3:$D$107,3,FALSE))</f>
        <v/>
      </c>
      <c r="G3593" s="135" t="str">
        <f t="shared" si="57"/>
        <v/>
      </c>
    </row>
    <row r="3594" spans="5:7" x14ac:dyDescent="0.2">
      <c r="E3594" s="93" t="str">
        <f>IF(ISBLANK(A3594),"",VLOOKUP(A3594,'Tabla de equipos'!$B$3:$D$107,3,FALSE))</f>
        <v/>
      </c>
      <c r="G3594" s="135" t="str">
        <f t="shared" si="57"/>
        <v/>
      </c>
    </row>
    <row r="3595" spans="5:7" x14ac:dyDescent="0.2">
      <c r="E3595" s="93" t="str">
        <f>IF(ISBLANK(A3595),"",VLOOKUP(A3595,'Tabla de equipos'!$B$3:$D$107,3,FALSE))</f>
        <v/>
      </c>
      <c r="G3595" s="135" t="str">
        <f t="shared" si="57"/>
        <v/>
      </c>
    </row>
    <row r="3596" spans="5:7" x14ac:dyDescent="0.2">
      <c r="E3596" s="93" t="str">
        <f>IF(ISBLANK(A3596),"",VLOOKUP(A3596,'Tabla de equipos'!$B$3:$D$107,3,FALSE))</f>
        <v/>
      </c>
      <c r="G3596" s="135" t="str">
        <f t="shared" si="57"/>
        <v/>
      </c>
    </row>
    <row r="3597" spans="5:7" x14ac:dyDescent="0.2">
      <c r="E3597" s="93" t="str">
        <f>IF(ISBLANK(A3597),"",VLOOKUP(A3597,'Tabla de equipos'!$B$3:$D$107,3,FALSE))</f>
        <v/>
      </c>
      <c r="G3597" s="135" t="str">
        <f t="shared" si="57"/>
        <v/>
      </c>
    </row>
    <row r="3598" spans="5:7" x14ac:dyDescent="0.2">
      <c r="E3598" s="93" t="str">
        <f>IF(ISBLANK(A3598),"",VLOOKUP(A3598,'Tabla de equipos'!$B$3:$D$107,3,FALSE))</f>
        <v/>
      </c>
      <c r="G3598" s="135" t="str">
        <f t="shared" si="57"/>
        <v/>
      </c>
    </row>
    <row r="3599" spans="5:7" x14ac:dyDescent="0.2">
      <c r="E3599" s="93" t="str">
        <f>IF(ISBLANK(A3599),"",VLOOKUP(A3599,'Tabla de equipos'!$B$3:$D$107,3,FALSE))</f>
        <v/>
      </c>
      <c r="G3599" s="135" t="str">
        <f t="shared" si="57"/>
        <v/>
      </c>
    </row>
    <row r="3600" spans="5:7" x14ac:dyDescent="0.2">
      <c r="E3600" s="93" t="str">
        <f>IF(ISBLANK(A3600),"",VLOOKUP(A3600,'Tabla de equipos'!$B$3:$D$107,3,FALSE))</f>
        <v/>
      </c>
      <c r="G3600" s="135" t="str">
        <f t="shared" si="57"/>
        <v/>
      </c>
    </row>
    <row r="3601" spans="5:7" x14ac:dyDescent="0.2">
      <c r="E3601" s="93" t="str">
        <f>IF(ISBLANK(A3601),"",VLOOKUP(A3601,'Tabla de equipos'!$B$3:$D$107,3,FALSE))</f>
        <v/>
      </c>
      <c r="G3601" s="135" t="str">
        <f t="shared" si="57"/>
        <v/>
      </c>
    </row>
    <row r="3602" spans="5:7" x14ac:dyDescent="0.2">
      <c r="E3602" s="93" t="str">
        <f>IF(ISBLANK(A3602),"",VLOOKUP(A3602,'Tabla de equipos'!$B$3:$D$107,3,FALSE))</f>
        <v/>
      </c>
      <c r="G3602" s="135" t="str">
        <f t="shared" si="57"/>
        <v/>
      </c>
    </row>
    <row r="3603" spans="5:7" x14ac:dyDescent="0.2">
      <c r="E3603" s="93" t="str">
        <f>IF(ISBLANK(A3603),"",VLOOKUP(A3603,'Tabla de equipos'!$B$3:$D$107,3,FALSE))</f>
        <v/>
      </c>
      <c r="G3603" s="135" t="str">
        <f t="shared" si="57"/>
        <v/>
      </c>
    </row>
    <row r="3604" spans="5:7" x14ac:dyDescent="0.2">
      <c r="E3604" s="93" t="str">
        <f>IF(ISBLANK(A3604),"",VLOOKUP(A3604,'Tabla de equipos'!$B$3:$D$107,3,FALSE))</f>
        <v/>
      </c>
      <c r="G3604" s="135" t="str">
        <f t="shared" si="57"/>
        <v/>
      </c>
    </row>
    <row r="3605" spans="5:7" x14ac:dyDescent="0.2">
      <c r="E3605" s="93" t="str">
        <f>IF(ISBLANK(A3605),"",VLOOKUP(A3605,'Tabla de equipos'!$B$3:$D$107,3,FALSE))</f>
        <v/>
      </c>
      <c r="G3605" s="135" t="str">
        <f t="shared" si="57"/>
        <v/>
      </c>
    </row>
    <row r="3606" spans="5:7" x14ac:dyDescent="0.2">
      <c r="E3606" s="93" t="str">
        <f>IF(ISBLANK(A3606),"",VLOOKUP(A3606,'Tabla de equipos'!$B$3:$D$107,3,FALSE))</f>
        <v/>
      </c>
      <c r="G3606" s="135" t="str">
        <f t="shared" si="57"/>
        <v/>
      </c>
    </row>
    <row r="3607" spans="5:7" x14ac:dyDescent="0.2">
      <c r="E3607" s="93" t="str">
        <f>IF(ISBLANK(A3607),"",VLOOKUP(A3607,'Tabla de equipos'!$B$3:$D$107,3,FALSE))</f>
        <v/>
      </c>
      <c r="G3607" s="135" t="str">
        <f t="shared" si="57"/>
        <v/>
      </c>
    </row>
    <row r="3608" spans="5:7" x14ac:dyDescent="0.2">
      <c r="E3608" s="93" t="str">
        <f>IF(ISBLANK(A3608),"",VLOOKUP(A3608,'Tabla de equipos'!$B$3:$D$107,3,FALSE))</f>
        <v/>
      </c>
      <c r="G3608" s="135" t="str">
        <f t="shared" si="57"/>
        <v/>
      </c>
    </row>
    <row r="3609" spans="5:7" x14ac:dyDescent="0.2">
      <c r="E3609" s="93" t="str">
        <f>IF(ISBLANK(A3609),"",VLOOKUP(A3609,'Tabla de equipos'!$B$3:$D$107,3,FALSE))</f>
        <v/>
      </c>
      <c r="G3609" s="135" t="str">
        <f t="shared" si="57"/>
        <v/>
      </c>
    </row>
    <row r="3610" spans="5:7" x14ac:dyDescent="0.2">
      <c r="E3610" s="93" t="str">
        <f>IF(ISBLANK(A3610),"",VLOOKUP(A3610,'Tabla de equipos'!$B$3:$D$107,3,FALSE))</f>
        <v/>
      </c>
      <c r="G3610" s="135" t="str">
        <f t="shared" si="57"/>
        <v/>
      </c>
    </row>
    <row r="3611" spans="5:7" x14ac:dyDescent="0.2">
      <c r="E3611" s="93" t="str">
        <f>IF(ISBLANK(A3611),"",VLOOKUP(A3611,'Tabla de equipos'!$B$3:$D$107,3,FALSE))</f>
        <v/>
      </c>
      <c r="G3611" s="135" t="str">
        <f t="shared" si="57"/>
        <v/>
      </c>
    </row>
    <row r="3612" spans="5:7" x14ac:dyDescent="0.2">
      <c r="E3612" s="93" t="str">
        <f>IF(ISBLANK(A3612),"",VLOOKUP(A3612,'Tabla de equipos'!$B$3:$D$107,3,FALSE))</f>
        <v/>
      </c>
      <c r="G3612" s="135" t="str">
        <f t="shared" si="57"/>
        <v/>
      </c>
    </row>
    <row r="3613" spans="5:7" x14ac:dyDescent="0.2">
      <c r="E3613" s="93" t="str">
        <f>IF(ISBLANK(A3613),"",VLOOKUP(A3613,'Tabla de equipos'!$B$3:$D$107,3,FALSE))</f>
        <v/>
      </c>
      <c r="G3613" s="135" t="str">
        <f t="shared" si="57"/>
        <v/>
      </c>
    </row>
    <row r="3614" spans="5:7" x14ac:dyDescent="0.2">
      <c r="E3614" s="93" t="str">
        <f>IF(ISBLANK(A3614),"",VLOOKUP(A3614,'Tabla de equipos'!$B$3:$D$107,3,FALSE))</f>
        <v/>
      </c>
      <c r="G3614" s="135" t="str">
        <f t="shared" si="57"/>
        <v/>
      </c>
    </row>
    <row r="3615" spans="5:7" x14ac:dyDescent="0.2">
      <c r="E3615" s="93" t="str">
        <f>IF(ISBLANK(A3615),"",VLOOKUP(A3615,'Tabla de equipos'!$B$3:$D$107,3,FALSE))</f>
        <v/>
      </c>
      <c r="G3615" s="135" t="str">
        <f t="shared" si="57"/>
        <v/>
      </c>
    </row>
    <row r="3616" spans="5:7" x14ac:dyDescent="0.2">
      <c r="E3616" s="93" t="str">
        <f>IF(ISBLANK(A3616),"",VLOOKUP(A3616,'Tabla de equipos'!$B$3:$D$107,3,FALSE))</f>
        <v/>
      </c>
      <c r="G3616" s="135" t="str">
        <f t="shared" si="57"/>
        <v/>
      </c>
    </row>
    <row r="3617" spans="5:7" x14ac:dyDescent="0.2">
      <c r="E3617" s="93" t="str">
        <f>IF(ISBLANK(A3617),"",VLOOKUP(A3617,'Tabla de equipos'!$B$3:$D$107,3,FALSE))</f>
        <v/>
      </c>
      <c r="G3617" s="135" t="str">
        <f t="shared" si="57"/>
        <v/>
      </c>
    </row>
    <row r="3618" spans="5:7" x14ac:dyDescent="0.2">
      <c r="E3618" s="93" t="str">
        <f>IF(ISBLANK(A3618),"",VLOOKUP(A3618,'Tabla de equipos'!$B$3:$D$107,3,FALSE))</f>
        <v/>
      </c>
      <c r="G3618" s="135" t="str">
        <f t="shared" si="57"/>
        <v/>
      </c>
    </row>
    <row r="3619" spans="5:7" x14ac:dyDescent="0.2">
      <c r="E3619" s="93" t="str">
        <f>IF(ISBLANK(A3619),"",VLOOKUP(A3619,'Tabla de equipos'!$B$3:$D$107,3,FALSE))</f>
        <v/>
      </c>
      <c r="G3619" s="135" t="str">
        <f t="shared" si="57"/>
        <v/>
      </c>
    </row>
    <row r="3620" spans="5:7" x14ac:dyDescent="0.2">
      <c r="E3620" s="93" t="str">
        <f>IF(ISBLANK(A3620),"",VLOOKUP(A3620,'Tabla de equipos'!$B$3:$D$107,3,FALSE))</f>
        <v/>
      </c>
      <c r="G3620" s="135" t="str">
        <f t="shared" si="57"/>
        <v/>
      </c>
    </row>
    <row r="3621" spans="5:7" x14ac:dyDescent="0.2">
      <c r="E3621" s="93" t="str">
        <f>IF(ISBLANK(A3621),"",VLOOKUP(A3621,'Tabla de equipos'!$B$3:$D$107,3,FALSE))</f>
        <v/>
      </c>
      <c r="G3621" s="135" t="str">
        <f t="shared" ref="G3621:G3684" si="58">IF(AND(F3621="",A3621=""),"",IF(AND(A3621&lt;&gt;"",F3621=""),"Falta incluir unidades",IF(AND(A3621&lt;&gt;"",F3621&gt;0),"","Falta elegir equipo/soporte")))</f>
        <v/>
      </c>
    </row>
    <row r="3622" spans="5:7" x14ac:dyDescent="0.2">
      <c r="E3622" s="93" t="str">
        <f>IF(ISBLANK(A3622),"",VLOOKUP(A3622,'Tabla de equipos'!$B$3:$D$107,3,FALSE))</f>
        <v/>
      </c>
      <c r="G3622" s="135" t="str">
        <f t="shared" si="58"/>
        <v/>
      </c>
    </row>
    <row r="3623" spans="5:7" x14ac:dyDescent="0.2">
      <c r="E3623" s="93" t="str">
        <f>IF(ISBLANK(A3623),"",VLOOKUP(A3623,'Tabla de equipos'!$B$3:$D$107,3,FALSE))</f>
        <v/>
      </c>
      <c r="G3623" s="135" t="str">
        <f t="shared" si="58"/>
        <v/>
      </c>
    </row>
    <row r="3624" spans="5:7" x14ac:dyDescent="0.2">
      <c r="E3624" s="93" t="str">
        <f>IF(ISBLANK(A3624),"",VLOOKUP(A3624,'Tabla de equipos'!$B$3:$D$107,3,FALSE))</f>
        <v/>
      </c>
      <c r="G3624" s="135" t="str">
        <f t="shared" si="58"/>
        <v/>
      </c>
    </row>
    <row r="3625" spans="5:7" x14ac:dyDescent="0.2">
      <c r="E3625" s="93" t="str">
        <f>IF(ISBLANK(A3625),"",VLOOKUP(A3625,'Tabla de equipos'!$B$3:$D$107,3,FALSE))</f>
        <v/>
      </c>
      <c r="G3625" s="135" t="str">
        <f t="shared" si="58"/>
        <v/>
      </c>
    </row>
    <row r="3626" spans="5:7" x14ac:dyDescent="0.2">
      <c r="E3626" s="93" t="str">
        <f>IF(ISBLANK(A3626),"",VLOOKUP(A3626,'Tabla de equipos'!$B$3:$D$107,3,FALSE))</f>
        <v/>
      </c>
      <c r="G3626" s="135" t="str">
        <f t="shared" si="58"/>
        <v/>
      </c>
    </row>
    <row r="3627" spans="5:7" x14ac:dyDescent="0.2">
      <c r="E3627" s="93" t="str">
        <f>IF(ISBLANK(A3627),"",VLOOKUP(A3627,'Tabla de equipos'!$B$3:$D$107,3,FALSE))</f>
        <v/>
      </c>
      <c r="G3627" s="135" t="str">
        <f t="shared" si="58"/>
        <v/>
      </c>
    </row>
    <row r="3628" spans="5:7" x14ac:dyDescent="0.2">
      <c r="E3628" s="93" t="str">
        <f>IF(ISBLANK(A3628),"",VLOOKUP(A3628,'Tabla de equipos'!$B$3:$D$107,3,FALSE))</f>
        <v/>
      </c>
      <c r="G3628" s="135" t="str">
        <f t="shared" si="58"/>
        <v/>
      </c>
    </row>
    <row r="3629" spans="5:7" x14ac:dyDescent="0.2">
      <c r="E3629" s="93" t="str">
        <f>IF(ISBLANK(A3629),"",VLOOKUP(A3629,'Tabla de equipos'!$B$3:$D$107,3,FALSE))</f>
        <v/>
      </c>
      <c r="G3629" s="135" t="str">
        <f t="shared" si="58"/>
        <v/>
      </c>
    </row>
    <row r="3630" spans="5:7" x14ac:dyDescent="0.2">
      <c r="E3630" s="93" t="str">
        <f>IF(ISBLANK(A3630),"",VLOOKUP(A3630,'Tabla de equipos'!$B$3:$D$107,3,FALSE))</f>
        <v/>
      </c>
      <c r="G3630" s="135" t="str">
        <f t="shared" si="58"/>
        <v/>
      </c>
    </row>
    <row r="3631" spans="5:7" x14ac:dyDescent="0.2">
      <c r="E3631" s="93" t="str">
        <f>IF(ISBLANK(A3631),"",VLOOKUP(A3631,'Tabla de equipos'!$B$3:$D$107,3,FALSE))</f>
        <v/>
      </c>
      <c r="G3631" s="135" t="str">
        <f t="shared" si="58"/>
        <v/>
      </c>
    </row>
    <row r="3632" spans="5:7" x14ac:dyDescent="0.2">
      <c r="E3632" s="93" t="str">
        <f>IF(ISBLANK(A3632),"",VLOOKUP(A3632,'Tabla de equipos'!$B$3:$D$107,3,FALSE))</f>
        <v/>
      </c>
      <c r="G3632" s="135" t="str">
        <f t="shared" si="58"/>
        <v/>
      </c>
    </row>
    <row r="3633" spans="5:7" x14ac:dyDescent="0.2">
      <c r="E3633" s="93" t="str">
        <f>IF(ISBLANK(A3633),"",VLOOKUP(A3633,'Tabla de equipos'!$B$3:$D$107,3,FALSE))</f>
        <v/>
      </c>
      <c r="G3633" s="135" t="str">
        <f t="shared" si="58"/>
        <v/>
      </c>
    </row>
    <row r="3634" spans="5:7" x14ac:dyDescent="0.2">
      <c r="E3634" s="93" t="str">
        <f>IF(ISBLANK(A3634),"",VLOOKUP(A3634,'Tabla de equipos'!$B$3:$D$107,3,FALSE))</f>
        <v/>
      </c>
      <c r="G3634" s="135" t="str">
        <f t="shared" si="58"/>
        <v/>
      </c>
    </row>
    <row r="3635" spans="5:7" x14ac:dyDescent="0.2">
      <c r="E3635" s="93" t="str">
        <f>IF(ISBLANK(A3635),"",VLOOKUP(A3635,'Tabla de equipos'!$B$3:$D$107,3,FALSE))</f>
        <v/>
      </c>
      <c r="G3635" s="135" t="str">
        <f t="shared" si="58"/>
        <v/>
      </c>
    </row>
    <row r="3636" spans="5:7" x14ac:dyDescent="0.2">
      <c r="E3636" s="93" t="str">
        <f>IF(ISBLANK(A3636),"",VLOOKUP(A3636,'Tabla de equipos'!$B$3:$D$107,3,FALSE))</f>
        <v/>
      </c>
      <c r="G3636" s="135" t="str">
        <f t="shared" si="58"/>
        <v/>
      </c>
    </row>
    <row r="3637" spans="5:7" x14ac:dyDescent="0.2">
      <c r="E3637" s="93" t="str">
        <f>IF(ISBLANK(A3637),"",VLOOKUP(A3637,'Tabla de equipos'!$B$3:$D$107,3,FALSE))</f>
        <v/>
      </c>
      <c r="G3637" s="135" t="str">
        <f t="shared" si="58"/>
        <v/>
      </c>
    </row>
    <row r="3638" spans="5:7" x14ac:dyDescent="0.2">
      <c r="E3638" s="93" t="str">
        <f>IF(ISBLANK(A3638),"",VLOOKUP(A3638,'Tabla de equipos'!$B$3:$D$107,3,FALSE))</f>
        <v/>
      </c>
      <c r="G3638" s="135" t="str">
        <f t="shared" si="58"/>
        <v/>
      </c>
    </row>
    <row r="3639" spans="5:7" x14ac:dyDescent="0.2">
      <c r="E3639" s="93" t="str">
        <f>IF(ISBLANK(A3639),"",VLOOKUP(A3639,'Tabla de equipos'!$B$3:$D$107,3,FALSE))</f>
        <v/>
      </c>
      <c r="G3639" s="135" t="str">
        <f t="shared" si="58"/>
        <v/>
      </c>
    </row>
    <row r="3640" spans="5:7" x14ac:dyDescent="0.2">
      <c r="E3640" s="93" t="str">
        <f>IF(ISBLANK(A3640),"",VLOOKUP(A3640,'Tabla de equipos'!$B$3:$D$107,3,FALSE))</f>
        <v/>
      </c>
      <c r="G3640" s="135" t="str">
        <f t="shared" si="58"/>
        <v/>
      </c>
    </row>
    <row r="3641" spans="5:7" x14ac:dyDescent="0.2">
      <c r="E3641" s="93" t="str">
        <f>IF(ISBLANK(A3641),"",VLOOKUP(A3641,'Tabla de equipos'!$B$3:$D$107,3,FALSE))</f>
        <v/>
      </c>
      <c r="G3641" s="135" t="str">
        <f t="shared" si="58"/>
        <v/>
      </c>
    </row>
    <row r="3642" spans="5:7" x14ac:dyDescent="0.2">
      <c r="E3642" s="93" t="str">
        <f>IF(ISBLANK(A3642),"",VLOOKUP(A3642,'Tabla de equipos'!$B$3:$D$107,3,FALSE))</f>
        <v/>
      </c>
      <c r="G3642" s="135" t="str">
        <f t="shared" si="58"/>
        <v/>
      </c>
    </row>
    <row r="3643" spans="5:7" x14ac:dyDescent="0.2">
      <c r="E3643" s="93" t="str">
        <f>IF(ISBLANK(A3643),"",VLOOKUP(A3643,'Tabla de equipos'!$B$3:$D$107,3,FALSE))</f>
        <v/>
      </c>
      <c r="G3643" s="135" t="str">
        <f t="shared" si="58"/>
        <v/>
      </c>
    </row>
    <row r="3644" spans="5:7" x14ac:dyDescent="0.2">
      <c r="E3644" s="93" t="str">
        <f>IF(ISBLANK(A3644),"",VLOOKUP(A3644,'Tabla de equipos'!$B$3:$D$107,3,FALSE))</f>
        <v/>
      </c>
      <c r="G3644" s="135" t="str">
        <f t="shared" si="58"/>
        <v/>
      </c>
    </row>
    <row r="3645" spans="5:7" x14ac:dyDescent="0.2">
      <c r="E3645" s="93" t="str">
        <f>IF(ISBLANK(A3645),"",VLOOKUP(A3645,'Tabla de equipos'!$B$3:$D$107,3,FALSE))</f>
        <v/>
      </c>
      <c r="G3645" s="135" t="str">
        <f t="shared" si="58"/>
        <v/>
      </c>
    </row>
    <row r="3646" spans="5:7" x14ac:dyDescent="0.2">
      <c r="E3646" s="93" t="str">
        <f>IF(ISBLANK(A3646),"",VLOOKUP(A3646,'Tabla de equipos'!$B$3:$D$107,3,FALSE))</f>
        <v/>
      </c>
      <c r="G3646" s="135" t="str">
        <f t="shared" si="58"/>
        <v/>
      </c>
    </row>
    <row r="3647" spans="5:7" x14ac:dyDescent="0.2">
      <c r="E3647" s="93" t="str">
        <f>IF(ISBLANK(A3647),"",VLOOKUP(A3647,'Tabla de equipos'!$B$3:$D$107,3,FALSE))</f>
        <v/>
      </c>
      <c r="G3647" s="135" t="str">
        <f t="shared" si="58"/>
        <v/>
      </c>
    </row>
    <row r="3648" spans="5:7" x14ac:dyDescent="0.2">
      <c r="E3648" s="93" t="str">
        <f>IF(ISBLANK(A3648),"",VLOOKUP(A3648,'Tabla de equipos'!$B$3:$D$107,3,FALSE))</f>
        <v/>
      </c>
      <c r="G3648" s="135" t="str">
        <f t="shared" si="58"/>
        <v/>
      </c>
    </row>
    <row r="3649" spans="5:7" x14ac:dyDescent="0.2">
      <c r="E3649" s="93" t="str">
        <f>IF(ISBLANK(A3649),"",VLOOKUP(A3649,'Tabla de equipos'!$B$3:$D$107,3,FALSE))</f>
        <v/>
      </c>
      <c r="G3649" s="135" t="str">
        <f t="shared" si="58"/>
        <v/>
      </c>
    </row>
    <row r="3650" spans="5:7" x14ac:dyDescent="0.2">
      <c r="E3650" s="93" t="str">
        <f>IF(ISBLANK(A3650),"",VLOOKUP(A3650,'Tabla de equipos'!$B$3:$D$107,3,FALSE))</f>
        <v/>
      </c>
      <c r="G3650" s="135" t="str">
        <f t="shared" si="58"/>
        <v/>
      </c>
    </row>
    <row r="3651" spans="5:7" x14ac:dyDescent="0.2">
      <c r="E3651" s="93" t="str">
        <f>IF(ISBLANK(A3651),"",VLOOKUP(A3651,'Tabla de equipos'!$B$3:$D$107,3,FALSE))</f>
        <v/>
      </c>
      <c r="G3651" s="135" t="str">
        <f t="shared" si="58"/>
        <v/>
      </c>
    </row>
    <row r="3652" spans="5:7" x14ac:dyDescent="0.2">
      <c r="E3652" s="93" t="str">
        <f>IF(ISBLANK(A3652),"",VLOOKUP(A3652,'Tabla de equipos'!$B$3:$D$107,3,FALSE))</f>
        <v/>
      </c>
      <c r="G3652" s="135" t="str">
        <f t="shared" si="58"/>
        <v/>
      </c>
    </row>
    <row r="3653" spans="5:7" x14ac:dyDescent="0.2">
      <c r="E3653" s="93" t="str">
        <f>IF(ISBLANK(A3653),"",VLOOKUP(A3653,'Tabla de equipos'!$B$3:$D$107,3,FALSE))</f>
        <v/>
      </c>
      <c r="G3653" s="135" t="str">
        <f t="shared" si="58"/>
        <v/>
      </c>
    </row>
    <row r="3654" spans="5:7" x14ac:dyDescent="0.2">
      <c r="E3654" s="93" t="str">
        <f>IF(ISBLANK(A3654),"",VLOOKUP(A3654,'Tabla de equipos'!$B$3:$D$107,3,FALSE))</f>
        <v/>
      </c>
      <c r="G3654" s="135" t="str">
        <f t="shared" si="58"/>
        <v/>
      </c>
    </row>
    <row r="3655" spans="5:7" x14ac:dyDescent="0.2">
      <c r="E3655" s="93" t="str">
        <f>IF(ISBLANK(A3655),"",VLOOKUP(A3655,'Tabla de equipos'!$B$3:$D$107,3,FALSE))</f>
        <v/>
      </c>
      <c r="G3655" s="135" t="str">
        <f t="shared" si="58"/>
        <v/>
      </c>
    </row>
    <row r="3656" spans="5:7" x14ac:dyDescent="0.2">
      <c r="E3656" s="93" t="str">
        <f>IF(ISBLANK(A3656),"",VLOOKUP(A3656,'Tabla de equipos'!$B$3:$D$107,3,FALSE))</f>
        <v/>
      </c>
      <c r="G3656" s="135" t="str">
        <f t="shared" si="58"/>
        <v/>
      </c>
    </row>
    <row r="3657" spans="5:7" x14ac:dyDescent="0.2">
      <c r="E3657" s="93" t="str">
        <f>IF(ISBLANK(A3657),"",VLOOKUP(A3657,'Tabla de equipos'!$B$3:$D$107,3,FALSE))</f>
        <v/>
      </c>
      <c r="G3657" s="135" t="str">
        <f t="shared" si="58"/>
        <v/>
      </c>
    </row>
    <row r="3658" spans="5:7" x14ac:dyDescent="0.2">
      <c r="E3658" s="93" t="str">
        <f>IF(ISBLANK(A3658),"",VLOOKUP(A3658,'Tabla de equipos'!$B$3:$D$107,3,FALSE))</f>
        <v/>
      </c>
      <c r="G3658" s="135" t="str">
        <f t="shared" si="58"/>
        <v/>
      </c>
    </row>
    <row r="3659" spans="5:7" x14ac:dyDescent="0.2">
      <c r="E3659" s="93" t="str">
        <f>IF(ISBLANK(A3659),"",VLOOKUP(A3659,'Tabla de equipos'!$B$3:$D$107,3,FALSE))</f>
        <v/>
      </c>
      <c r="G3659" s="135" t="str">
        <f t="shared" si="58"/>
        <v/>
      </c>
    </row>
    <row r="3660" spans="5:7" x14ac:dyDescent="0.2">
      <c r="E3660" s="93" t="str">
        <f>IF(ISBLANK(A3660),"",VLOOKUP(A3660,'Tabla de equipos'!$B$3:$D$107,3,FALSE))</f>
        <v/>
      </c>
      <c r="G3660" s="135" t="str">
        <f t="shared" si="58"/>
        <v/>
      </c>
    </row>
    <row r="3661" spans="5:7" x14ac:dyDescent="0.2">
      <c r="E3661" s="93" t="str">
        <f>IF(ISBLANK(A3661),"",VLOOKUP(A3661,'Tabla de equipos'!$B$3:$D$107,3,FALSE))</f>
        <v/>
      </c>
      <c r="G3661" s="135" t="str">
        <f t="shared" si="58"/>
        <v/>
      </c>
    </row>
    <row r="3662" spans="5:7" x14ac:dyDescent="0.2">
      <c r="E3662" s="93" t="str">
        <f>IF(ISBLANK(A3662),"",VLOOKUP(A3662,'Tabla de equipos'!$B$3:$D$107,3,FALSE))</f>
        <v/>
      </c>
      <c r="G3662" s="135" t="str">
        <f t="shared" si="58"/>
        <v/>
      </c>
    </row>
    <row r="3663" spans="5:7" x14ac:dyDescent="0.2">
      <c r="E3663" s="93" t="str">
        <f>IF(ISBLANK(A3663),"",VLOOKUP(A3663,'Tabla de equipos'!$B$3:$D$107,3,FALSE))</f>
        <v/>
      </c>
      <c r="G3663" s="135" t="str">
        <f t="shared" si="58"/>
        <v/>
      </c>
    </row>
    <row r="3664" spans="5:7" x14ac:dyDescent="0.2">
      <c r="E3664" s="93" t="str">
        <f>IF(ISBLANK(A3664),"",VLOOKUP(A3664,'Tabla de equipos'!$B$3:$D$107,3,FALSE))</f>
        <v/>
      </c>
      <c r="G3664" s="135" t="str">
        <f t="shared" si="58"/>
        <v/>
      </c>
    </row>
    <row r="3665" spans="5:7" x14ac:dyDescent="0.2">
      <c r="E3665" s="93" t="str">
        <f>IF(ISBLANK(A3665),"",VLOOKUP(A3665,'Tabla de equipos'!$B$3:$D$107,3,FALSE))</f>
        <v/>
      </c>
      <c r="G3665" s="135" t="str">
        <f t="shared" si="58"/>
        <v/>
      </c>
    </row>
    <row r="3666" spans="5:7" x14ac:dyDescent="0.2">
      <c r="E3666" s="93" t="str">
        <f>IF(ISBLANK(A3666),"",VLOOKUP(A3666,'Tabla de equipos'!$B$3:$D$107,3,FALSE))</f>
        <v/>
      </c>
      <c r="G3666" s="135" t="str">
        <f t="shared" si="58"/>
        <v/>
      </c>
    </row>
    <row r="3667" spans="5:7" x14ac:dyDescent="0.2">
      <c r="E3667" s="93" t="str">
        <f>IF(ISBLANK(A3667),"",VLOOKUP(A3667,'Tabla de equipos'!$B$3:$D$107,3,FALSE))</f>
        <v/>
      </c>
      <c r="G3667" s="135" t="str">
        <f t="shared" si="58"/>
        <v/>
      </c>
    </row>
    <row r="3668" spans="5:7" x14ac:dyDescent="0.2">
      <c r="E3668" s="93" t="str">
        <f>IF(ISBLANK(A3668),"",VLOOKUP(A3668,'Tabla de equipos'!$B$3:$D$107,3,FALSE))</f>
        <v/>
      </c>
      <c r="G3668" s="135" t="str">
        <f t="shared" si="58"/>
        <v/>
      </c>
    </row>
    <row r="3669" spans="5:7" x14ac:dyDescent="0.2">
      <c r="E3669" s="93" t="str">
        <f>IF(ISBLANK(A3669),"",VLOOKUP(A3669,'Tabla de equipos'!$B$3:$D$107,3,FALSE))</f>
        <v/>
      </c>
      <c r="G3669" s="135" t="str">
        <f t="shared" si="58"/>
        <v/>
      </c>
    </row>
    <row r="3670" spans="5:7" x14ac:dyDescent="0.2">
      <c r="E3670" s="93" t="str">
        <f>IF(ISBLANK(A3670),"",VLOOKUP(A3670,'Tabla de equipos'!$B$3:$D$107,3,FALSE))</f>
        <v/>
      </c>
      <c r="G3670" s="135" t="str">
        <f t="shared" si="58"/>
        <v/>
      </c>
    </row>
    <row r="3671" spans="5:7" x14ac:dyDescent="0.2">
      <c r="E3671" s="93" t="str">
        <f>IF(ISBLANK(A3671),"",VLOOKUP(A3671,'Tabla de equipos'!$B$3:$D$107,3,FALSE))</f>
        <v/>
      </c>
      <c r="G3671" s="135" t="str">
        <f t="shared" si="58"/>
        <v/>
      </c>
    </row>
    <row r="3672" spans="5:7" x14ac:dyDescent="0.2">
      <c r="E3672" s="93" t="str">
        <f>IF(ISBLANK(A3672),"",VLOOKUP(A3672,'Tabla de equipos'!$B$3:$D$107,3,FALSE))</f>
        <v/>
      </c>
      <c r="G3672" s="135" t="str">
        <f t="shared" si="58"/>
        <v/>
      </c>
    </row>
    <row r="3673" spans="5:7" x14ac:dyDescent="0.2">
      <c r="E3673" s="93" t="str">
        <f>IF(ISBLANK(A3673),"",VLOOKUP(A3673,'Tabla de equipos'!$B$3:$D$107,3,FALSE))</f>
        <v/>
      </c>
      <c r="G3673" s="135" t="str">
        <f t="shared" si="58"/>
        <v/>
      </c>
    </row>
    <row r="3674" spans="5:7" x14ac:dyDescent="0.2">
      <c r="E3674" s="93" t="str">
        <f>IF(ISBLANK(A3674),"",VLOOKUP(A3674,'Tabla de equipos'!$B$3:$D$107,3,FALSE))</f>
        <v/>
      </c>
      <c r="G3674" s="135" t="str">
        <f t="shared" si="58"/>
        <v/>
      </c>
    </row>
    <row r="3675" spans="5:7" x14ac:dyDescent="0.2">
      <c r="E3675" s="93" t="str">
        <f>IF(ISBLANK(A3675),"",VLOOKUP(A3675,'Tabla de equipos'!$B$3:$D$107,3,FALSE))</f>
        <v/>
      </c>
      <c r="G3675" s="135" t="str">
        <f t="shared" si="58"/>
        <v/>
      </c>
    </row>
    <row r="3676" spans="5:7" x14ac:dyDescent="0.2">
      <c r="E3676" s="93" t="str">
        <f>IF(ISBLANK(A3676),"",VLOOKUP(A3676,'Tabla de equipos'!$B$3:$D$107,3,FALSE))</f>
        <v/>
      </c>
      <c r="G3676" s="135" t="str">
        <f t="shared" si="58"/>
        <v/>
      </c>
    </row>
    <row r="3677" spans="5:7" x14ac:dyDescent="0.2">
      <c r="E3677" s="93" t="str">
        <f>IF(ISBLANK(A3677),"",VLOOKUP(A3677,'Tabla de equipos'!$B$3:$D$107,3,FALSE))</f>
        <v/>
      </c>
      <c r="G3677" s="135" t="str">
        <f t="shared" si="58"/>
        <v/>
      </c>
    </row>
    <row r="3678" spans="5:7" x14ac:dyDescent="0.2">
      <c r="E3678" s="93" t="str">
        <f>IF(ISBLANK(A3678),"",VLOOKUP(A3678,'Tabla de equipos'!$B$3:$D$107,3,FALSE))</f>
        <v/>
      </c>
      <c r="G3678" s="135" t="str">
        <f t="shared" si="58"/>
        <v/>
      </c>
    </row>
    <row r="3679" spans="5:7" x14ac:dyDescent="0.2">
      <c r="E3679" s="93" t="str">
        <f>IF(ISBLANK(A3679),"",VLOOKUP(A3679,'Tabla de equipos'!$B$3:$D$107,3,FALSE))</f>
        <v/>
      </c>
      <c r="G3679" s="135" t="str">
        <f t="shared" si="58"/>
        <v/>
      </c>
    </row>
    <row r="3680" spans="5:7" x14ac:dyDescent="0.2">
      <c r="E3680" s="93" t="str">
        <f>IF(ISBLANK(A3680),"",VLOOKUP(A3680,'Tabla de equipos'!$B$3:$D$107,3,FALSE))</f>
        <v/>
      </c>
      <c r="G3680" s="135" t="str">
        <f t="shared" si="58"/>
        <v/>
      </c>
    </row>
    <row r="3681" spans="5:7" x14ac:dyDescent="0.2">
      <c r="E3681" s="93" t="str">
        <f>IF(ISBLANK(A3681),"",VLOOKUP(A3681,'Tabla de equipos'!$B$3:$D$107,3,FALSE))</f>
        <v/>
      </c>
      <c r="G3681" s="135" t="str">
        <f t="shared" si="58"/>
        <v/>
      </c>
    </row>
    <row r="3682" spans="5:7" x14ac:dyDescent="0.2">
      <c r="E3682" s="93" t="str">
        <f>IF(ISBLANK(A3682),"",VLOOKUP(A3682,'Tabla de equipos'!$B$3:$D$107,3,FALSE))</f>
        <v/>
      </c>
      <c r="G3682" s="135" t="str">
        <f t="shared" si="58"/>
        <v/>
      </c>
    </row>
    <row r="3683" spans="5:7" x14ac:dyDescent="0.2">
      <c r="E3683" s="93" t="str">
        <f>IF(ISBLANK(A3683),"",VLOOKUP(A3683,'Tabla de equipos'!$B$3:$D$107,3,FALSE))</f>
        <v/>
      </c>
      <c r="G3683" s="135" t="str">
        <f t="shared" si="58"/>
        <v/>
      </c>
    </row>
    <row r="3684" spans="5:7" x14ac:dyDescent="0.2">
      <c r="E3684" s="93" t="str">
        <f>IF(ISBLANK(A3684),"",VLOOKUP(A3684,'Tabla de equipos'!$B$3:$D$107,3,FALSE))</f>
        <v/>
      </c>
      <c r="G3684" s="135" t="str">
        <f t="shared" si="58"/>
        <v/>
      </c>
    </row>
    <row r="3685" spans="5:7" x14ac:dyDescent="0.2">
      <c r="E3685" s="93" t="str">
        <f>IF(ISBLANK(A3685),"",VLOOKUP(A3685,'Tabla de equipos'!$B$3:$D$107,3,FALSE))</f>
        <v/>
      </c>
      <c r="G3685" s="135" t="str">
        <f t="shared" ref="G3685:G3748" si="59">IF(AND(F3685="",A3685=""),"",IF(AND(A3685&lt;&gt;"",F3685=""),"Falta incluir unidades",IF(AND(A3685&lt;&gt;"",F3685&gt;0),"","Falta elegir equipo/soporte")))</f>
        <v/>
      </c>
    </row>
    <row r="3686" spans="5:7" x14ac:dyDescent="0.2">
      <c r="E3686" s="93" t="str">
        <f>IF(ISBLANK(A3686),"",VLOOKUP(A3686,'Tabla de equipos'!$B$3:$D$107,3,FALSE))</f>
        <v/>
      </c>
      <c r="G3686" s="135" t="str">
        <f t="shared" si="59"/>
        <v/>
      </c>
    </row>
    <row r="3687" spans="5:7" x14ac:dyDescent="0.2">
      <c r="E3687" s="93" t="str">
        <f>IF(ISBLANK(A3687),"",VLOOKUP(A3687,'Tabla de equipos'!$B$3:$D$107,3,FALSE))</f>
        <v/>
      </c>
      <c r="G3687" s="135" t="str">
        <f t="shared" si="59"/>
        <v/>
      </c>
    </row>
    <row r="3688" spans="5:7" x14ac:dyDescent="0.2">
      <c r="E3688" s="93" t="str">
        <f>IF(ISBLANK(A3688),"",VLOOKUP(A3688,'Tabla de equipos'!$B$3:$D$107,3,FALSE))</f>
        <v/>
      </c>
      <c r="G3688" s="135" t="str">
        <f t="shared" si="59"/>
        <v/>
      </c>
    </row>
    <row r="3689" spans="5:7" x14ac:dyDescent="0.2">
      <c r="E3689" s="93" t="str">
        <f>IF(ISBLANK(A3689),"",VLOOKUP(A3689,'Tabla de equipos'!$B$3:$D$107,3,FALSE))</f>
        <v/>
      </c>
      <c r="G3689" s="135" t="str">
        <f t="shared" si="59"/>
        <v/>
      </c>
    </row>
    <row r="3690" spans="5:7" x14ac:dyDescent="0.2">
      <c r="E3690" s="93" t="str">
        <f>IF(ISBLANK(A3690),"",VLOOKUP(A3690,'Tabla de equipos'!$B$3:$D$107,3,FALSE))</f>
        <v/>
      </c>
      <c r="G3690" s="135" t="str">
        <f t="shared" si="59"/>
        <v/>
      </c>
    </row>
    <row r="3691" spans="5:7" x14ac:dyDescent="0.2">
      <c r="E3691" s="93" t="str">
        <f>IF(ISBLANK(A3691),"",VLOOKUP(A3691,'Tabla de equipos'!$B$3:$D$107,3,FALSE))</f>
        <v/>
      </c>
      <c r="G3691" s="135" t="str">
        <f t="shared" si="59"/>
        <v/>
      </c>
    </row>
    <row r="3692" spans="5:7" x14ac:dyDescent="0.2">
      <c r="E3692" s="93" t="str">
        <f>IF(ISBLANK(A3692),"",VLOOKUP(A3692,'Tabla de equipos'!$B$3:$D$107,3,FALSE))</f>
        <v/>
      </c>
      <c r="G3692" s="135" t="str">
        <f t="shared" si="59"/>
        <v/>
      </c>
    </row>
    <row r="3693" spans="5:7" x14ac:dyDescent="0.2">
      <c r="E3693" s="93" t="str">
        <f>IF(ISBLANK(A3693),"",VLOOKUP(A3693,'Tabla de equipos'!$B$3:$D$107,3,FALSE))</f>
        <v/>
      </c>
      <c r="G3693" s="135" t="str">
        <f t="shared" si="59"/>
        <v/>
      </c>
    </row>
    <row r="3694" spans="5:7" x14ac:dyDescent="0.2">
      <c r="E3694" s="93" t="str">
        <f>IF(ISBLANK(A3694),"",VLOOKUP(A3694,'Tabla de equipos'!$B$3:$D$107,3,FALSE))</f>
        <v/>
      </c>
      <c r="G3694" s="135" t="str">
        <f t="shared" si="59"/>
        <v/>
      </c>
    </row>
    <row r="3695" spans="5:7" x14ac:dyDescent="0.2">
      <c r="E3695" s="93" t="str">
        <f>IF(ISBLANK(A3695),"",VLOOKUP(A3695,'Tabla de equipos'!$B$3:$D$107,3,FALSE))</f>
        <v/>
      </c>
      <c r="G3695" s="135" t="str">
        <f t="shared" si="59"/>
        <v/>
      </c>
    </row>
    <row r="3696" spans="5:7" x14ac:dyDescent="0.2">
      <c r="E3696" s="93" t="str">
        <f>IF(ISBLANK(A3696),"",VLOOKUP(A3696,'Tabla de equipos'!$B$3:$D$107,3,FALSE))</f>
        <v/>
      </c>
      <c r="G3696" s="135" t="str">
        <f t="shared" si="59"/>
        <v/>
      </c>
    </row>
    <row r="3697" spans="5:7" x14ac:dyDescent="0.2">
      <c r="E3697" s="93" t="str">
        <f>IF(ISBLANK(A3697),"",VLOOKUP(A3697,'Tabla de equipos'!$B$3:$D$107,3,FALSE))</f>
        <v/>
      </c>
      <c r="G3697" s="135" t="str">
        <f t="shared" si="59"/>
        <v/>
      </c>
    </row>
    <row r="3698" spans="5:7" x14ac:dyDescent="0.2">
      <c r="E3698" s="93" t="str">
        <f>IF(ISBLANK(A3698),"",VLOOKUP(A3698,'Tabla de equipos'!$B$3:$D$107,3,FALSE))</f>
        <v/>
      </c>
      <c r="G3698" s="135" t="str">
        <f t="shared" si="59"/>
        <v/>
      </c>
    </row>
    <row r="3699" spans="5:7" x14ac:dyDescent="0.2">
      <c r="E3699" s="93" t="str">
        <f>IF(ISBLANK(A3699),"",VLOOKUP(A3699,'Tabla de equipos'!$B$3:$D$107,3,FALSE))</f>
        <v/>
      </c>
      <c r="G3699" s="135" t="str">
        <f t="shared" si="59"/>
        <v/>
      </c>
    </row>
    <row r="3700" spans="5:7" x14ac:dyDescent="0.2">
      <c r="E3700" s="93" t="str">
        <f>IF(ISBLANK(A3700),"",VLOOKUP(A3700,'Tabla de equipos'!$B$3:$D$107,3,FALSE))</f>
        <v/>
      </c>
      <c r="G3700" s="135" t="str">
        <f t="shared" si="59"/>
        <v/>
      </c>
    </row>
    <row r="3701" spans="5:7" x14ac:dyDescent="0.2">
      <c r="E3701" s="93" t="str">
        <f>IF(ISBLANK(A3701),"",VLOOKUP(A3701,'Tabla de equipos'!$B$3:$D$107,3,FALSE))</f>
        <v/>
      </c>
      <c r="G3701" s="135" t="str">
        <f t="shared" si="59"/>
        <v/>
      </c>
    </row>
    <row r="3702" spans="5:7" x14ac:dyDescent="0.2">
      <c r="E3702" s="93" t="str">
        <f>IF(ISBLANK(A3702),"",VLOOKUP(A3702,'Tabla de equipos'!$B$3:$D$107,3,FALSE))</f>
        <v/>
      </c>
      <c r="G3702" s="135" t="str">
        <f t="shared" si="59"/>
        <v/>
      </c>
    </row>
    <row r="3703" spans="5:7" x14ac:dyDescent="0.2">
      <c r="E3703" s="93" t="str">
        <f>IF(ISBLANK(A3703),"",VLOOKUP(A3703,'Tabla de equipos'!$B$3:$D$107,3,FALSE))</f>
        <v/>
      </c>
      <c r="G3703" s="135" t="str">
        <f t="shared" si="59"/>
        <v/>
      </c>
    </row>
    <row r="3704" spans="5:7" x14ac:dyDescent="0.2">
      <c r="E3704" s="93" t="str">
        <f>IF(ISBLANK(A3704),"",VLOOKUP(A3704,'Tabla de equipos'!$B$3:$D$107,3,FALSE))</f>
        <v/>
      </c>
      <c r="G3704" s="135" t="str">
        <f t="shared" si="59"/>
        <v/>
      </c>
    </row>
    <row r="3705" spans="5:7" x14ac:dyDescent="0.2">
      <c r="E3705" s="93" t="str">
        <f>IF(ISBLANK(A3705),"",VLOOKUP(A3705,'Tabla de equipos'!$B$3:$D$107,3,FALSE))</f>
        <v/>
      </c>
      <c r="G3705" s="135" t="str">
        <f t="shared" si="59"/>
        <v/>
      </c>
    </row>
    <row r="3706" spans="5:7" x14ac:dyDescent="0.2">
      <c r="E3706" s="93" t="str">
        <f>IF(ISBLANK(A3706),"",VLOOKUP(A3706,'Tabla de equipos'!$B$3:$D$107,3,FALSE))</f>
        <v/>
      </c>
      <c r="G3706" s="135" t="str">
        <f t="shared" si="59"/>
        <v/>
      </c>
    </row>
    <row r="3707" spans="5:7" x14ac:dyDescent="0.2">
      <c r="E3707" s="93" t="str">
        <f>IF(ISBLANK(A3707),"",VLOOKUP(A3707,'Tabla de equipos'!$B$3:$D$107,3,FALSE))</f>
        <v/>
      </c>
      <c r="G3707" s="135" t="str">
        <f t="shared" si="59"/>
        <v/>
      </c>
    </row>
    <row r="3708" spans="5:7" x14ac:dyDescent="0.2">
      <c r="E3708" s="93" t="str">
        <f>IF(ISBLANK(A3708),"",VLOOKUP(A3708,'Tabla de equipos'!$B$3:$D$107,3,FALSE))</f>
        <v/>
      </c>
      <c r="G3708" s="135" t="str">
        <f t="shared" si="59"/>
        <v/>
      </c>
    </row>
    <row r="3709" spans="5:7" x14ac:dyDescent="0.2">
      <c r="E3709" s="93" t="str">
        <f>IF(ISBLANK(A3709),"",VLOOKUP(A3709,'Tabla de equipos'!$B$3:$D$107,3,FALSE))</f>
        <v/>
      </c>
      <c r="G3709" s="135" t="str">
        <f t="shared" si="59"/>
        <v/>
      </c>
    </row>
    <row r="3710" spans="5:7" x14ac:dyDescent="0.2">
      <c r="E3710" s="93" t="str">
        <f>IF(ISBLANK(A3710),"",VLOOKUP(A3710,'Tabla de equipos'!$B$3:$D$107,3,FALSE))</f>
        <v/>
      </c>
      <c r="G3710" s="135" t="str">
        <f t="shared" si="59"/>
        <v/>
      </c>
    </row>
    <row r="3711" spans="5:7" x14ac:dyDescent="0.2">
      <c r="E3711" s="93" t="str">
        <f>IF(ISBLANK(A3711),"",VLOOKUP(A3711,'Tabla de equipos'!$B$3:$D$107,3,FALSE))</f>
        <v/>
      </c>
      <c r="G3711" s="135" t="str">
        <f t="shared" si="59"/>
        <v/>
      </c>
    </row>
    <row r="3712" spans="5:7" x14ac:dyDescent="0.2">
      <c r="E3712" s="93" t="str">
        <f>IF(ISBLANK(A3712),"",VLOOKUP(A3712,'Tabla de equipos'!$B$3:$D$107,3,FALSE))</f>
        <v/>
      </c>
      <c r="G3712" s="135" t="str">
        <f t="shared" si="59"/>
        <v/>
      </c>
    </row>
    <row r="3713" spans="5:7" x14ac:dyDescent="0.2">
      <c r="E3713" s="93" t="str">
        <f>IF(ISBLANK(A3713),"",VLOOKUP(A3713,'Tabla de equipos'!$B$3:$D$107,3,FALSE))</f>
        <v/>
      </c>
      <c r="G3713" s="135" t="str">
        <f t="shared" si="59"/>
        <v/>
      </c>
    </row>
    <row r="3714" spans="5:7" x14ac:dyDescent="0.2">
      <c r="E3714" s="93" t="str">
        <f>IF(ISBLANK(A3714),"",VLOOKUP(A3714,'Tabla de equipos'!$B$3:$D$107,3,FALSE))</f>
        <v/>
      </c>
      <c r="G3714" s="135" t="str">
        <f t="shared" si="59"/>
        <v/>
      </c>
    </row>
    <row r="3715" spans="5:7" x14ac:dyDescent="0.2">
      <c r="E3715" s="93" t="str">
        <f>IF(ISBLANK(A3715),"",VLOOKUP(A3715,'Tabla de equipos'!$B$3:$D$107,3,FALSE))</f>
        <v/>
      </c>
      <c r="G3715" s="135" t="str">
        <f t="shared" si="59"/>
        <v/>
      </c>
    </row>
    <row r="3716" spans="5:7" x14ac:dyDescent="0.2">
      <c r="E3716" s="93" t="str">
        <f>IF(ISBLANK(A3716),"",VLOOKUP(A3716,'Tabla de equipos'!$B$3:$D$107,3,FALSE))</f>
        <v/>
      </c>
      <c r="G3716" s="135" t="str">
        <f t="shared" si="59"/>
        <v/>
      </c>
    </row>
    <row r="3717" spans="5:7" x14ac:dyDescent="0.2">
      <c r="E3717" s="93" t="str">
        <f>IF(ISBLANK(A3717),"",VLOOKUP(A3717,'Tabla de equipos'!$B$3:$D$107,3,FALSE))</f>
        <v/>
      </c>
      <c r="G3717" s="135" t="str">
        <f t="shared" si="59"/>
        <v/>
      </c>
    </row>
    <row r="3718" spans="5:7" x14ac:dyDescent="0.2">
      <c r="E3718" s="93" t="str">
        <f>IF(ISBLANK(A3718),"",VLOOKUP(A3718,'Tabla de equipos'!$B$3:$D$107,3,FALSE))</f>
        <v/>
      </c>
      <c r="G3718" s="135" t="str">
        <f t="shared" si="59"/>
        <v/>
      </c>
    </row>
    <row r="3719" spans="5:7" x14ac:dyDescent="0.2">
      <c r="E3719" s="93" t="str">
        <f>IF(ISBLANK(A3719),"",VLOOKUP(A3719,'Tabla de equipos'!$B$3:$D$107,3,FALSE))</f>
        <v/>
      </c>
      <c r="G3719" s="135" t="str">
        <f t="shared" si="59"/>
        <v/>
      </c>
    </row>
    <row r="3720" spans="5:7" x14ac:dyDescent="0.2">
      <c r="E3720" s="93" t="str">
        <f>IF(ISBLANK(A3720),"",VLOOKUP(A3720,'Tabla de equipos'!$B$3:$D$107,3,FALSE))</f>
        <v/>
      </c>
      <c r="G3720" s="135" t="str">
        <f t="shared" si="59"/>
        <v/>
      </c>
    </row>
    <row r="3721" spans="5:7" x14ac:dyDescent="0.2">
      <c r="E3721" s="93" t="str">
        <f>IF(ISBLANK(A3721),"",VLOOKUP(A3721,'Tabla de equipos'!$B$3:$D$107,3,FALSE))</f>
        <v/>
      </c>
      <c r="G3721" s="135" t="str">
        <f t="shared" si="59"/>
        <v/>
      </c>
    </row>
    <row r="3722" spans="5:7" x14ac:dyDescent="0.2">
      <c r="E3722" s="93" t="str">
        <f>IF(ISBLANK(A3722),"",VLOOKUP(A3722,'Tabla de equipos'!$B$3:$D$107,3,FALSE))</f>
        <v/>
      </c>
      <c r="G3722" s="135" t="str">
        <f t="shared" si="59"/>
        <v/>
      </c>
    </row>
    <row r="3723" spans="5:7" x14ac:dyDescent="0.2">
      <c r="E3723" s="93" t="str">
        <f>IF(ISBLANK(A3723),"",VLOOKUP(A3723,'Tabla de equipos'!$B$3:$D$107,3,FALSE))</f>
        <v/>
      </c>
      <c r="G3723" s="135" t="str">
        <f t="shared" si="59"/>
        <v/>
      </c>
    </row>
    <row r="3724" spans="5:7" x14ac:dyDescent="0.2">
      <c r="E3724" s="93" t="str">
        <f>IF(ISBLANK(A3724),"",VLOOKUP(A3724,'Tabla de equipos'!$B$3:$D$107,3,FALSE))</f>
        <v/>
      </c>
      <c r="G3724" s="135" t="str">
        <f t="shared" si="59"/>
        <v/>
      </c>
    </row>
    <row r="3725" spans="5:7" x14ac:dyDescent="0.2">
      <c r="E3725" s="93" t="str">
        <f>IF(ISBLANK(A3725),"",VLOOKUP(A3725,'Tabla de equipos'!$B$3:$D$107,3,FALSE))</f>
        <v/>
      </c>
      <c r="G3725" s="135" t="str">
        <f t="shared" si="59"/>
        <v/>
      </c>
    </row>
    <row r="3726" spans="5:7" x14ac:dyDescent="0.2">
      <c r="E3726" s="93" t="str">
        <f>IF(ISBLANK(A3726),"",VLOOKUP(A3726,'Tabla de equipos'!$B$3:$D$107,3,FALSE))</f>
        <v/>
      </c>
      <c r="G3726" s="135" t="str">
        <f t="shared" si="59"/>
        <v/>
      </c>
    </row>
    <row r="3727" spans="5:7" x14ac:dyDescent="0.2">
      <c r="E3727" s="93" t="str">
        <f>IF(ISBLANK(A3727),"",VLOOKUP(A3727,'Tabla de equipos'!$B$3:$D$107,3,FALSE))</f>
        <v/>
      </c>
      <c r="G3727" s="135" t="str">
        <f t="shared" si="59"/>
        <v/>
      </c>
    </row>
    <row r="3728" spans="5:7" x14ac:dyDescent="0.2">
      <c r="E3728" s="93" t="str">
        <f>IF(ISBLANK(A3728),"",VLOOKUP(A3728,'Tabla de equipos'!$B$3:$D$107,3,FALSE))</f>
        <v/>
      </c>
      <c r="G3728" s="135" t="str">
        <f t="shared" si="59"/>
        <v/>
      </c>
    </row>
    <row r="3729" spans="5:7" x14ac:dyDescent="0.2">
      <c r="E3729" s="93" t="str">
        <f>IF(ISBLANK(A3729),"",VLOOKUP(A3729,'Tabla de equipos'!$B$3:$D$107,3,FALSE))</f>
        <v/>
      </c>
      <c r="G3729" s="135" t="str">
        <f t="shared" si="59"/>
        <v/>
      </c>
    </row>
    <row r="3730" spans="5:7" x14ac:dyDescent="0.2">
      <c r="E3730" s="93" t="str">
        <f>IF(ISBLANK(A3730),"",VLOOKUP(A3730,'Tabla de equipos'!$B$3:$D$107,3,FALSE))</f>
        <v/>
      </c>
      <c r="G3730" s="135" t="str">
        <f t="shared" si="59"/>
        <v/>
      </c>
    </row>
    <row r="3731" spans="5:7" x14ac:dyDescent="0.2">
      <c r="E3731" s="93" t="str">
        <f>IF(ISBLANK(A3731),"",VLOOKUP(A3731,'Tabla de equipos'!$B$3:$D$107,3,FALSE))</f>
        <v/>
      </c>
      <c r="G3731" s="135" t="str">
        <f t="shared" si="59"/>
        <v/>
      </c>
    </row>
    <row r="3732" spans="5:7" x14ac:dyDescent="0.2">
      <c r="E3732" s="93" t="str">
        <f>IF(ISBLANK(A3732),"",VLOOKUP(A3732,'Tabla de equipos'!$B$3:$D$107,3,FALSE))</f>
        <v/>
      </c>
      <c r="G3732" s="135" t="str">
        <f t="shared" si="59"/>
        <v/>
      </c>
    </row>
    <row r="3733" spans="5:7" x14ac:dyDescent="0.2">
      <c r="E3733" s="93" t="str">
        <f>IF(ISBLANK(A3733),"",VLOOKUP(A3733,'Tabla de equipos'!$B$3:$D$107,3,FALSE))</f>
        <v/>
      </c>
      <c r="G3733" s="135" t="str">
        <f t="shared" si="59"/>
        <v/>
      </c>
    </row>
    <row r="3734" spans="5:7" x14ac:dyDescent="0.2">
      <c r="E3734" s="93" t="str">
        <f>IF(ISBLANK(A3734),"",VLOOKUP(A3734,'Tabla de equipos'!$B$3:$D$107,3,FALSE))</f>
        <v/>
      </c>
      <c r="G3734" s="135" t="str">
        <f t="shared" si="59"/>
        <v/>
      </c>
    </row>
    <row r="3735" spans="5:7" x14ac:dyDescent="0.2">
      <c r="E3735" s="93" t="str">
        <f>IF(ISBLANK(A3735),"",VLOOKUP(A3735,'Tabla de equipos'!$B$3:$D$107,3,FALSE))</f>
        <v/>
      </c>
      <c r="G3735" s="135" t="str">
        <f t="shared" si="59"/>
        <v/>
      </c>
    </row>
    <row r="3736" spans="5:7" x14ac:dyDescent="0.2">
      <c r="E3736" s="93" t="str">
        <f>IF(ISBLANK(A3736),"",VLOOKUP(A3736,'Tabla de equipos'!$B$3:$D$107,3,FALSE))</f>
        <v/>
      </c>
      <c r="G3736" s="135" t="str">
        <f t="shared" si="59"/>
        <v/>
      </c>
    </row>
    <row r="3737" spans="5:7" x14ac:dyDescent="0.2">
      <c r="E3737" s="93" t="str">
        <f>IF(ISBLANK(A3737),"",VLOOKUP(A3737,'Tabla de equipos'!$B$3:$D$107,3,FALSE))</f>
        <v/>
      </c>
      <c r="G3737" s="135" t="str">
        <f t="shared" si="59"/>
        <v/>
      </c>
    </row>
    <row r="3738" spans="5:7" x14ac:dyDescent="0.2">
      <c r="E3738" s="93" t="str">
        <f>IF(ISBLANK(A3738),"",VLOOKUP(A3738,'Tabla de equipos'!$B$3:$D$107,3,FALSE))</f>
        <v/>
      </c>
      <c r="G3738" s="135" t="str">
        <f t="shared" si="59"/>
        <v/>
      </c>
    </row>
    <row r="3739" spans="5:7" x14ac:dyDescent="0.2">
      <c r="E3739" s="93" t="str">
        <f>IF(ISBLANK(A3739),"",VLOOKUP(A3739,'Tabla de equipos'!$B$3:$D$107,3,FALSE))</f>
        <v/>
      </c>
      <c r="G3739" s="135" t="str">
        <f t="shared" si="59"/>
        <v/>
      </c>
    </row>
    <row r="3740" spans="5:7" x14ac:dyDescent="0.2">
      <c r="E3740" s="93" t="str">
        <f>IF(ISBLANK(A3740),"",VLOOKUP(A3740,'Tabla de equipos'!$B$3:$D$107,3,FALSE))</f>
        <v/>
      </c>
      <c r="G3740" s="135" t="str">
        <f t="shared" si="59"/>
        <v/>
      </c>
    </row>
    <row r="3741" spans="5:7" x14ac:dyDescent="0.2">
      <c r="E3741" s="93" t="str">
        <f>IF(ISBLANK(A3741),"",VLOOKUP(A3741,'Tabla de equipos'!$B$3:$D$107,3,FALSE))</f>
        <v/>
      </c>
      <c r="G3741" s="135" t="str">
        <f t="shared" si="59"/>
        <v/>
      </c>
    </row>
    <row r="3742" spans="5:7" x14ac:dyDescent="0.2">
      <c r="E3742" s="93" t="str">
        <f>IF(ISBLANK(A3742),"",VLOOKUP(A3742,'Tabla de equipos'!$B$3:$D$107,3,FALSE))</f>
        <v/>
      </c>
      <c r="G3742" s="135" t="str">
        <f t="shared" si="59"/>
        <v/>
      </c>
    </row>
    <row r="3743" spans="5:7" x14ac:dyDescent="0.2">
      <c r="E3743" s="93" t="str">
        <f>IF(ISBLANK(A3743),"",VLOOKUP(A3743,'Tabla de equipos'!$B$3:$D$107,3,FALSE))</f>
        <v/>
      </c>
      <c r="G3743" s="135" t="str">
        <f t="shared" si="59"/>
        <v/>
      </c>
    </row>
    <row r="3744" spans="5:7" x14ac:dyDescent="0.2">
      <c r="E3744" s="93" t="str">
        <f>IF(ISBLANK(A3744),"",VLOOKUP(A3744,'Tabla de equipos'!$B$3:$D$107,3,FALSE))</f>
        <v/>
      </c>
      <c r="G3744" s="135" t="str">
        <f t="shared" si="59"/>
        <v/>
      </c>
    </row>
    <row r="3745" spans="5:7" x14ac:dyDescent="0.2">
      <c r="E3745" s="93" t="str">
        <f>IF(ISBLANK(A3745),"",VLOOKUP(A3745,'Tabla de equipos'!$B$3:$D$107,3,FALSE))</f>
        <v/>
      </c>
      <c r="G3745" s="135" t="str">
        <f t="shared" si="59"/>
        <v/>
      </c>
    </row>
    <row r="3746" spans="5:7" x14ac:dyDescent="0.2">
      <c r="E3746" s="93" t="str">
        <f>IF(ISBLANK(A3746),"",VLOOKUP(A3746,'Tabla de equipos'!$B$3:$D$107,3,FALSE))</f>
        <v/>
      </c>
      <c r="G3746" s="135" t="str">
        <f t="shared" si="59"/>
        <v/>
      </c>
    </row>
    <row r="3747" spans="5:7" x14ac:dyDescent="0.2">
      <c r="E3747" s="93" t="str">
        <f>IF(ISBLANK(A3747),"",VLOOKUP(A3747,'Tabla de equipos'!$B$3:$D$107,3,FALSE))</f>
        <v/>
      </c>
      <c r="G3747" s="135" t="str">
        <f t="shared" si="59"/>
        <v/>
      </c>
    </row>
    <row r="3748" spans="5:7" x14ac:dyDescent="0.2">
      <c r="E3748" s="93" t="str">
        <f>IF(ISBLANK(A3748),"",VLOOKUP(A3748,'Tabla de equipos'!$B$3:$D$107,3,FALSE))</f>
        <v/>
      </c>
      <c r="G3748" s="135" t="str">
        <f t="shared" si="59"/>
        <v/>
      </c>
    </row>
    <row r="3749" spans="5:7" x14ac:dyDescent="0.2">
      <c r="E3749" s="93" t="str">
        <f>IF(ISBLANK(A3749),"",VLOOKUP(A3749,'Tabla de equipos'!$B$3:$D$107,3,FALSE))</f>
        <v/>
      </c>
      <c r="G3749" s="135" t="str">
        <f t="shared" ref="G3749:G3812" si="60">IF(AND(F3749="",A3749=""),"",IF(AND(A3749&lt;&gt;"",F3749=""),"Falta incluir unidades",IF(AND(A3749&lt;&gt;"",F3749&gt;0),"","Falta elegir equipo/soporte")))</f>
        <v/>
      </c>
    </row>
    <row r="3750" spans="5:7" x14ac:dyDescent="0.2">
      <c r="E3750" s="93" t="str">
        <f>IF(ISBLANK(A3750),"",VLOOKUP(A3750,'Tabla de equipos'!$B$3:$D$107,3,FALSE))</f>
        <v/>
      </c>
      <c r="G3750" s="135" t="str">
        <f t="shared" si="60"/>
        <v/>
      </c>
    </row>
    <row r="3751" spans="5:7" x14ac:dyDescent="0.2">
      <c r="E3751" s="93" t="str">
        <f>IF(ISBLANK(A3751),"",VLOOKUP(A3751,'Tabla de equipos'!$B$3:$D$107,3,FALSE))</f>
        <v/>
      </c>
      <c r="G3751" s="135" t="str">
        <f t="shared" si="60"/>
        <v/>
      </c>
    </row>
    <row r="3752" spans="5:7" x14ac:dyDescent="0.2">
      <c r="E3752" s="93" t="str">
        <f>IF(ISBLANK(A3752),"",VLOOKUP(A3752,'Tabla de equipos'!$B$3:$D$107,3,FALSE))</f>
        <v/>
      </c>
      <c r="G3752" s="135" t="str">
        <f t="shared" si="60"/>
        <v/>
      </c>
    </row>
    <row r="3753" spans="5:7" x14ac:dyDescent="0.2">
      <c r="E3753" s="93" t="str">
        <f>IF(ISBLANK(A3753),"",VLOOKUP(A3753,'Tabla de equipos'!$B$3:$D$107,3,FALSE))</f>
        <v/>
      </c>
      <c r="G3753" s="135" t="str">
        <f t="shared" si="60"/>
        <v/>
      </c>
    </row>
    <row r="3754" spans="5:7" x14ac:dyDescent="0.2">
      <c r="E3754" s="93" t="str">
        <f>IF(ISBLANK(A3754),"",VLOOKUP(A3754,'Tabla de equipos'!$B$3:$D$107,3,FALSE))</f>
        <v/>
      </c>
      <c r="G3754" s="135" t="str">
        <f t="shared" si="60"/>
        <v/>
      </c>
    </row>
    <row r="3755" spans="5:7" x14ac:dyDescent="0.2">
      <c r="E3755" s="93" t="str">
        <f>IF(ISBLANK(A3755),"",VLOOKUP(A3755,'Tabla de equipos'!$B$3:$D$107,3,FALSE))</f>
        <v/>
      </c>
      <c r="G3755" s="135" t="str">
        <f t="shared" si="60"/>
        <v/>
      </c>
    </row>
    <row r="3756" spans="5:7" x14ac:dyDescent="0.2">
      <c r="E3756" s="93" t="str">
        <f>IF(ISBLANK(A3756),"",VLOOKUP(A3756,'Tabla de equipos'!$B$3:$D$107,3,FALSE))</f>
        <v/>
      </c>
      <c r="G3756" s="135" t="str">
        <f t="shared" si="60"/>
        <v/>
      </c>
    </row>
    <row r="3757" spans="5:7" x14ac:dyDescent="0.2">
      <c r="E3757" s="93" t="str">
        <f>IF(ISBLANK(A3757),"",VLOOKUP(A3757,'Tabla de equipos'!$B$3:$D$107,3,FALSE))</f>
        <v/>
      </c>
      <c r="G3757" s="135" t="str">
        <f t="shared" si="60"/>
        <v/>
      </c>
    </row>
    <row r="3758" spans="5:7" x14ac:dyDescent="0.2">
      <c r="E3758" s="93" t="str">
        <f>IF(ISBLANK(A3758),"",VLOOKUP(A3758,'Tabla de equipos'!$B$3:$D$107,3,FALSE))</f>
        <v/>
      </c>
      <c r="G3758" s="135" t="str">
        <f t="shared" si="60"/>
        <v/>
      </c>
    </row>
    <row r="3759" spans="5:7" x14ac:dyDescent="0.2">
      <c r="E3759" s="93" t="str">
        <f>IF(ISBLANK(A3759),"",VLOOKUP(A3759,'Tabla de equipos'!$B$3:$D$107,3,FALSE))</f>
        <v/>
      </c>
      <c r="G3759" s="135" t="str">
        <f t="shared" si="60"/>
        <v/>
      </c>
    </row>
    <row r="3760" spans="5:7" x14ac:dyDescent="0.2">
      <c r="E3760" s="93" t="str">
        <f>IF(ISBLANK(A3760),"",VLOOKUP(A3760,'Tabla de equipos'!$B$3:$D$107,3,FALSE))</f>
        <v/>
      </c>
      <c r="G3760" s="135" t="str">
        <f t="shared" si="60"/>
        <v/>
      </c>
    </row>
    <row r="3761" spans="5:7" x14ac:dyDescent="0.2">
      <c r="E3761" s="93" t="str">
        <f>IF(ISBLANK(A3761),"",VLOOKUP(A3761,'Tabla de equipos'!$B$3:$D$107,3,FALSE))</f>
        <v/>
      </c>
      <c r="G3761" s="135" t="str">
        <f t="shared" si="60"/>
        <v/>
      </c>
    </row>
    <row r="3762" spans="5:7" x14ac:dyDescent="0.2">
      <c r="E3762" s="93" t="str">
        <f>IF(ISBLANK(A3762),"",VLOOKUP(A3762,'Tabla de equipos'!$B$3:$D$107,3,FALSE))</f>
        <v/>
      </c>
      <c r="G3762" s="135" t="str">
        <f t="shared" si="60"/>
        <v/>
      </c>
    </row>
    <row r="3763" spans="5:7" x14ac:dyDescent="0.2">
      <c r="E3763" s="93" t="str">
        <f>IF(ISBLANK(A3763),"",VLOOKUP(A3763,'Tabla de equipos'!$B$3:$D$107,3,FALSE))</f>
        <v/>
      </c>
      <c r="G3763" s="135" t="str">
        <f t="shared" si="60"/>
        <v/>
      </c>
    </row>
    <row r="3764" spans="5:7" x14ac:dyDescent="0.2">
      <c r="E3764" s="93" t="str">
        <f>IF(ISBLANK(A3764),"",VLOOKUP(A3764,'Tabla de equipos'!$B$3:$D$107,3,FALSE))</f>
        <v/>
      </c>
      <c r="G3764" s="135" t="str">
        <f t="shared" si="60"/>
        <v/>
      </c>
    </row>
    <row r="3765" spans="5:7" x14ac:dyDescent="0.2">
      <c r="E3765" s="93" t="str">
        <f>IF(ISBLANK(A3765),"",VLOOKUP(A3765,'Tabla de equipos'!$B$3:$D$107,3,FALSE))</f>
        <v/>
      </c>
      <c r="G3765" s="135" t="str">
        <f t="shared" si="60"/>
        <v/>
      </c>
    </row>
    <row r="3766" spans="5:7" x14ac:dyDescent="0.2">
      <c r="E3766" s="93" t="str">
        <f>IF(ISBLANK(A3766),"",VLOOKUP(A3766,'Tabla de equipos'!$B$3:$D$107,3,FALSE))</f>
        <v/>
      </c>
      <c r="G3766" s="135" t="str">
        <f t="shared" si="60"/>
        <v/>
      </c>
    </row>
    <row r="3767" spans="5:7" x14ac:dyDescent="0.2">
      <c r="E3767" s="93" t="str">
        <f>IF(ISBLANK(A3767),"",VLOOKUP(A3767,'Tabla de equipos'!$B$3:$D$107,3,FALSE))</f>
        <v/>
      </c>
      <c r="G3767" s="135" t="str">
        <f t="shared" si="60"/>
        <v/>
      </c>
    </row>
    <row r="3768" spans="5:7" x14ac:dyDescent="0.2">
      <c r="E3768" s="93" t="str">
        <f>IF(ISBLANK(A3768),"",VLOOKUP(A3768,'Tabla de equipos'!$B$3:$D$107,3,FALSE))</f>
        <v/>
      </c>
      <c r="G3768" s="135" t="str">
        <f t="shared" si="60"/>
        <v/>
      </c>
    </row>
    <row r="3769" spans="5:7" x14ac:dyDescent="0.2">
      <c r="E3769" s="93" t="str">
        <f>IF(ISBLANK(A3769),"",VLOOKUP(A3769,'Tabla de equipos'!$B$3:$D$107,3,FALSE))</f>
        <v/>
      </c>
      <c r="G3769" s="135" t="str">
        <f t="shared" si="60"/>
        <v/>
      </c>
    </row>
    <row r="3770" spans="5:7" x14ac:dyDescent="0.2">
      <c r="E3770" s="93" t="str">
        <f>IF(ISBLANK(A3770),"",VLOOKUP(A3770,'Tabla de equipos'!$B$3:$D$107,3,FALSE))</f>
        <v/>
      </c>
      <c r="G3770" s="135" t="str">
        <f t="shared" si="60"/>
        <v/>
      </c>
    </row>
    <row r="3771" spans="5:7" x14ac:dyDescent="0.2">
      <c r="E3771" s="93" t="str">
        <f>IF(ISBLANK(A3771),"",VLOOKUP(A3771,'Tabla de equipos'!$B$3:$D$107,3,FALSE))</f>
        <v/>
      </c>
      <c r="G3771" s="135" t="str">
        <f t="shared" si="60"/>
        <v/>
      </c>
    </row>
    <row r="3772" spans="5:7" x14ac:dyDescent="0.2">
      <c r="E3772" s="93" t="str">
        <f>IF(ISBLANK(A3772),"",VLOOKUP(A3772,'Tabla de equipos'!$B$3:$D$107,3,FALSE))</f>
        <v/>
      </c>
      <c r="G3772" s="135" t="str">
        <f t="shared" si="60"/>
        <v/>
      </c>
    </row>
    <row r="3773" spans="5:7" x14ac:dyDescent="0.2">
      <c r="E3773" s="93" t="str">
        <f>IF(ISBLANK(A3773),"",VLOOKUP(A3773,'Tabla de equipos'!$B$3:$D$107,3,FALSE))</f>
        <v/>
      </c>
      <c r="G3773" s="135" t="str">
        <f t="shared" si="60"/>
        <v/>
      </c>
    </row>
    <row r="3774" spans="5:7" x14ac:dyDescent="0.2">
      <c r="E3774" s="93" t="str">
        <f>IF(ISBLANK(A3774),"",VLOOKUP(A3774,'Tabla de equipos'!$B$3:$D$107,3,FALSE))</f>
        <v/>
      </c>
      <c r="G3774" s="135" t="str">
        <f t="shared" si="60"/>
        <v/>
      </c>
    </row>
    <row r="3775" spans="5:7" x14ac:dyDescent="0.2">
      <c r="E3775" s="93" t="str">
        <f>IF(ISBLANK(A3775),"",VLOOKUP(A3775,'Tabla de equipos'!$B$3:$D$107,3,FALSE))</f>
        <v/>
      </c>
      <c r="G3775" s="135" t="str">
        <f t="shared" si="60"/>
        <v/>
      </c>
    </row>
    <row r="3776" spans="5:7" x14ac:dyDescent="0.2">
      <c r="E3776" s="93" t="str">
        <f>IF(ISBLANK(A3776),"",VLOOKUP(A3776,'Tabla de equipos'!$B$3:$D$107,3,FALSE))</f>
        <v/>
      </c>
      <c r="G3776" s="135" t="str">
        <f t="shared" si="60"/>
        <v/>
      </c>
    </row>
    <row r="3777" spans="5:7" x14ac:dyDescent="0.2">
      <c r="E3777" s="93" t="str">
        <f>IF(ISBLANK(A3777),"",VLOOKUP(A3777,'Tabla de equipos'!$B$3:$D$107,3,FALSE))</f>
        <v/>
      </c>
      <c r="G3777" s="135" t="str">
        <f t="shared" si="60"/>
        <v/>
      </c>
    </row>
    <row r="3778" spans="5:7" x14ac:dyDescent="0.2">
      <c r="E3778" s="93" t="str">
        <f>IF(ISBLANK(A3778),"",VLOOKUP(A3778,'Tabla de equipos'!$B$3:$D$107,3,FALSE))</f>
        <v/>
      </c>
      <c r="G3778" s="135" t="str">
        <f t="shared" si="60"/>
        <v/>
      </c>
    </row>
    <row r="3779" spans="5:7" x14ac:dyDescent="0.2">
      <c r="E3779" s="93" t="str">
        <f>IF(ISBLANK(A3779),"",VLOOKUP(A3779,'Tabla de equipos'!$B$3:$D$107,3,FALSE))</f>
        <v/>
      </c>
      <c r="G3779" s="135" t="str">
        <f t="shared" si="60"/>
        <v/>
      </c>
    </row>
    <row r="3780" spans="5:7" x14ac:dyDescent="0.2">
      <c r="E3780" s="93" t="str">
        <f>IF(ISBLANK(A3780),"",VLOOKUP(A3780,'Tabla de equipos'!$B$3:$D$107,3,FALSE))</f>
        <v/>
      </c>
      <c r="G3780" s="135" t="str">
        <f t="shared" si="60"/>
        <v/>
      </c>
    </row>
    <row r="3781" spans="5:7" x14ac:dyDescent="0.2">
      <c r="E3781" s="93" t="str">
        <f>IF(ISBLANK(A3781),"",VLOOKUP(A3781,'Tabla de equipos'!$B$3:$D$107,3,FALSE))</f>
        <v/>
      </c>
      <c r="G3781" s="135" t="str">
        <f t="shared" si="60"/>
        <v/>
      </c>
    </row>
    <row r="3782" spans="5:7" x14ac:dyDescent="0.2">
      <c r="E3782" s="93" t="str">
        <f>IF(ISBLANK(A3782),"",VLOOKUP(A3782,'Tabla de equipos'!$B$3:$D$107,3,FALSE))</f>
        <v/>
      </c>
      <c r="G3782" s="135" t="str">
        <f t="shared" si="60"/>
        <v/>
      </c>
    </row>
    <row r="3783" spans="5:7" x14ac:dyDescent="0.2">
      <c r="E3783" s="93" t="str">
        <f>IF(ISBLANK(A3783),"",VLOOKUP(A3783,'Tabla de equipos'!$B$3:$D$107,3,FALSE))</f>
        <v/>
      </c>
      <c r="G3783" s="135" t="str">
        <f t="shared" si="60"/>
        <v/>
      </c>
    </row>
    <row r="3784" spans="5:7" x14ac:dyDescent="0.2">
      <c r="E3784" s="93" t="str">
        <f>IF(ISBLANK(A3784),"",VLOOKUP(A3784,'Tabla de equipos'!$B$3:$D$107,3,FALSE))</f>
        <v/>
      </c>
      <c r="G3784" s="135" t="str">
        <f t="shared" si="60"/>
        <v/>
      </c>
    </row>
    <row r="3785" spans="5:7" x14ac:dyDescent="0.2">
      <c r="E3785" s="93" t="str">
        <f>IF(ISBLANK(A3785),"",VLOOKUP(A3785,'Tabla de equipos'!$B$3:$D$107,3,FALSE))</f>
        <v/>
      </c>
      <c r="G3785" s="135" t="str">
        <f t="shared" si="60"/>
        <v/>
      </c>
    </row>
    <row r="3786" spans="5:7" x14ac:dyDescent="0.2">
      <c r="E3786" s="93" t="str">
        <f>IF(ISBLANK(A3786),"",VLOOKUP(A3786,'Tabla de equipos'!$B$3:$D$107,3,FALSE))</f>
        <v/>
      </c>
      <c r="G3786" s="135" t="str">
        <f t="shared" si="60"/>
        <v/>
      </c>
    </row>
    <row r="3787" spans="5:7" x14ac:dyDescent="0.2">
      <c r="E3787" s="93" t="str">
        <f>IF(ISBLANK(A3787),"",VLOOKUP(A3787,'Tabla de equipos'!$B$3:$D$107,3,FALSE))</f>
        <v/>
      </c>
      <c r="G3787" s="135" t="str">
        <f t="shared" si="60"/>
        <v/>
      </c>
    </row>
    <row r="3788" spans="5:7" x14ac:dyDescent="0.2">
      <c r="E3788" s="93" t="str">
        <f>IF(ISBLANK(A3788),"",VLOOKUP(A3788,'Tabla de equipos'!$B$3:$D$107,3,FALSE))</f>
        <v/>
      </c>
      <c r="G3788" s="135" t="str">
        <f t="shared" si="60"/>
        <v/>
      </c>
    </row>
    <row r="3789" spans="5:7" x14ac:dyDescent="0.2">
      <c r="E3789" s="93" t="str">
        <f>IF(ISBLANK(A3789),"",VLOOKUP(A3789,'Tabla de equipos'!$B$3:$D$107,3,FALSE))</f>
        <v/>
      </c>
      <c r="G3789" s="135" t="str">
        <f t="shared" si="60"/>
        <v/>
      </c>
    </row>
    <row r="3790" spans="5:7" x14ac:dyDescent="0.2">
      <c r="E3790" s="93" t="str">
        <f>IF(ISBLANK(A3790),"",VLOOKUP(A3790,'Tabla de equipos'!$B$3:$D$107,3,FALSE))</f>
        <v/>
      </c>
      <c r="G3790" s="135" t="str">
        <f t="shared" si="60"/>
        <v/>
      </c>
    </row>
    <row r="3791" spans="5:7" x14ac:dyDescent="0.2">
      <c r="E3791" s="93" t="str">
        <f>IF(ISBLANK(A3791),"",VLOOKUP(A3791,'Tabla de equipos'!$B$3:$D$107,3,FALSE))</f>
        <v/>
      </c>
      <c r="G3791" s="135" t="str">
        <f t="shared" si="60"/>
        <v/>
      </c>
    </row>
    <row r="3792" spans="5:7" x14ac:dyDescent="0.2">
      <c r="E3792" s="93" t="str">
        <f>IF(ISBLANK(A3792),"",VLOOKUP(A3792,'Tabla de equipos'!$B$3:$D$107,3,FALSE))</f>
        <v/>
      </c>
      <c r="G3792" s="135" t="str">
        <f t="shared" si="60"/>
        <v/>
      </c>
    </row>
    <row r="3793" spans="5:7" x14ac:dyDescent="0.2">
      <c r="E3793" s="93" t="str">
        <f>IF(ISBLANK(A3793),"",VLOOKUP(A3793,'Tabla de equipos'!$B$3:$D$107,3,FALSE))</f>
        <v/>
      </c>
      <c r="G3793" s="135" t="str">
        <f t="shared" si="60"/>
        <v/>
      </c>
    </row>
    <row r="3794" spans="5:7" x14ac:dyDescent="0.2">
      <c r="E3794" s="93" t="str">
        <f>IF(ISBLANK(A3794),"",VLOOKUP(A3794,'Tabla de equipos'!$B$3:$D$107,3,FALSE))</f>
        <v/>
      </c>
      <c r="G3794" s="135" t="str">
        <f t="shared" si="60"/>
        <v/>
      </c>
    </row>
    <row r="3795" spans="5:7" x14ac:dyDescent="0.2">
      <c r="E3795" s="93" t="str">
        <f>IF(ISBLANK(A3795),"",VLOOKUP(A3795,'Tabla de equipos'!$B$3:$D$107,3,FALSE))</f>
        <v/>
      </c>
      <c r="G3795" s="135" t="str">
        <f t="shared" si="60"/>
        <v/>
      </c>
    </row>
    <row r="3796" spans="5:7" x14ac:dyDescent="0.2">
      <c r="E3796" s="93" t="str">
        <f>IF(ISBLANK(A3796),"",VLOOKUP(A3796,'Tabla de equipos'!$B$3:$D$107,3,FALSE))</f>
        <v/>
      </c>
      <c r="G3796" s="135" t="str">
        <f t="shared" si="60"/>
        <v/>
      </c>
    </row>
    <row r="3797" spans="5:7" x14ac:dyDescent="0.2">
      <c r="E3797" s="93" t="str">
        <f>IF(ISBLANK(A3797),"",VLOOKUP(A3797,'Tabla de equipos'!$B$3:$D$107,3,FALSE))</f>
        <v/>
      </c>
      <c r="G3797" s="135" t="str">
        <f t="shared" si="60"/>
        <v/>
      </c>
    </row>
    <row r="3798" spans="5:7" x14ac:dyDescent="0.2">
      <c r="E3798" s="93" t="str">
        <f>IF(ISBLANK(A3798),"",VLOOKUP(A3798,'Tabla de equipos'!$B$3:$D$107,3,FALSE))</f>
        <v/>
      </c>
      <c r="G3798" s="135" t="str">
        <f t="shared" si="60"/>
        <v/>
      </c>
    </row>
    <row r="3799" spans="5:7" x14ac:dyDescent="0.2">
      <c r="E3799" s="93" t="str">
        <f>IF(ISBLANK(A3799),"",VLOOKUP(A3799,'Tabla de equipos'!$B$3:$D$107,3,FALSE))</f>
        <v/>
      </c>
      <c r="G3799" s="135" t="str">
        <f t="shared" si="60"/>
        <v/>
      </c>
    </row>
    <row r="3800" spans="5:7" x14ac:dyDescent="0.2">
      <c r="E3800" s="93" t="str">
        <f>IF(ISBLANK(A3800),"",VLOOKUP(A3800,'Tabla de equipos'!$B$3:$D$107,3,FALSE))</f>
        <v/>
      </c>
      <c r="G3800" s="135" t="str">
        <f t="shared" si="60"/>
        <v/>
      </c>
    </row>
    <row r="3801" spans="5:7" x14ac:dyDescent="0.2">
      <c r="E3801" s="93" t="str">
        <f>IF(ISBLANK(A3801),"",VLOOKUP(A3801,'Tabla de equipos'!$B$3:$D$107,3,FALSE))</f>
        <v/>
      </c>
      <c r="G3801" s="135" t="str">
        <f t="shared" si="60"/>
        <v/>
      </c>
    </row>
    <row r="3802" spans="5:7" x14ac:dyDescent="0.2">
      <c r="E3802" s="93" t="str">
        <f>IF(ISBLANK(A3802),"",VLOOKUP(A3802,'Tabla de equipos'!$B$3:$D$107,3,FALSE))</f>
        <v/>
      </c>
      <c r="G3802" s="135" t="str">
        <f t="shared" si="60"/>
        <v/>
      </c>
    </row>
    <row r="3803" spans="5:7" x14ac:dyDescent="0.2">
      <c r="E3803" s="93" t="str">
        <f>IF(ISBLANK(A3803),"",VLOOKUP(A3803,'Tabla de equipos'!$B$3:$D$107,3,FALSE))</f>
        <v/>
      </c>
      <c r="G3803" s="135" t="str">
        <f t="shared" si="60"/>
        <v/>
      </c>
    </row>
    <row r="3804" spans="5:7" x14ac:dyDescent="0.2">
      <c r="E3804" s="93" t="str">
        <f>IF(ISBLANK(A3804),"",VLOOKUP(A3804,'Tabla de equipos'!$B$3:$D$107,3,FALSE))</f>
        <v/>
      </c>
      <c r="G3804" s="135" t="str">
        <f t="shared" si="60"/>
        <v/>
      </c>
    </row>
    <row r="3805" spans="5:7" x14ac:dyDescent="0.2">
      <c r="E3805" s="93" t="str">
        <f>IF(ISBLANK(A3805),"",VLOOKUP(A3805,'Tabla de equipos'!$B$3:$D$107,3,FALSE))</f>
        <v/>
      </c>
      <c r="G3805" s="135" t="str">
        <f t="shared" si="60"/>
        <v/>
      </c>
    </row>
    <row r="3806" spans="5:7" x14ac:dyDescent="0.2">
      <c r="E3806" s="93" t="str">
        <f>IF(ISBLANK(A3806),"",VLOOKUP(A3806,'Tabla de equipos'!$B$3:$D$107,3,FALSE))</f>
        <v/>
      </c>
      <c r="G3806" s="135" t="str">
        <f t="shared" si="60"/>
        <v/>
      </c>
    </row>
    <row r="3807" spans="5:7" x14ac:dyDescent="0.2">
      <c r="E3807" s="93" t="str">
        <f>IF(ISBLANK(A3807),"",VLOOKUP(A3807,'Tabla de equipos'!$B$3:$D$107,3,FALSE))</f>
        <v/>
      </c>
      <c r="G3807" s="135" t="str">
        <f t="shared" si="60"/>
        <v/>
      </c>
    </row>
    <row r="3808" spans="5:7" x14ac:dyDescent="0.2">
      <c r="E3808" s="93" t="str">
        <f>IF(ISBLANK(A3808),"",VLOOKUP(A3808,'Tabla de equipos'!$B$3:$D$107,3,FALSE))</f>
        <v/>
      </c>
      <c r="G3808" s="135" t="str">
        <f t="shared" si="60"/>
        <v/>
      </c>
    </row>
    <row r="3809" spans="5:7" x14ac:dyDescent="0.2">
      <c r="E3809" s="93" t="str">
        <f>IF(ISBLANK(A3809),"",VLOOKUP(A3809,'Tabla de equipos'!$B$3:$D$107,3,FALSE))</f>
        <v/>
      </c>
      <c r="G3809" s="135" t="str">
        <f t="shared" si="60"/>
        <v/>
      </c>
    </row>
    <row r="3810" spans="5:7" x14ac:dyDescent="0.2">
      <c r="E3810" s="93" t="str">
        <f>IF(ISBLANK(A3810),"",VLOOKUP(A3810,'Tabla de equipos'!$B$3:$D$107,3,FALSE))</f>
        <v/>
      </c>
      <c r="G3810" s="135" t="str">
        <f t="shared" si="60"/>
        <v/>
      </c>
    </row>
    <row r="3811" spans="5:7" x14ac:dyDescent="0.2">
      <c r="E3811" s="93" t="str">
        <f>IF(ISBLANK(A3811),"",VLOOKUP(A3811,'Tabla de equipos'!$B$3:$D$107,3,FALSE))</f>
        <v/>
      </c>
      <c r="G3811" s="135" t="str">
        <f t="shared" si="60"/>
        <v/>
      </c>
    </row>
    <row r="3812" spans="5:7" x14ac:dyDescent="0.2">
      <c r="E3812" s="93" t="str">
        <f>IF(ISBLANK(A3812),"",VLOOKUP(A3812,'Tabla de equipos'!$B$3:$D$107,3,FALSE))</f>
        <v/>
      </c>
      <c r="G3812" s="135" t="str">
        <f t="shared" si="60"/>
        <v/>
      </c>
    </row>
    <row r="3813" spans="5:7" x14ac:dyDescent="0.2">
      <c r="E3813" s="93" t="str">
        <f>IF(ISBLANK(A3813),"",VLOOKUP(A3813,'Tabla de equipos'!$B$3:$D$107,3,FALSE))</f>
        <v/>
      </c>
      <c r="G3813" s="135" t="str">
        <f t="shared" ref="G3813:G3876" si="61">IF(AND(F3813="",A3813=""),"",IF(AND(A3813&lt;&gt;"",F3813=""),"Falta incluir unidades",IF(AND(A3813&lt;&gt;"",F3813&gt;0),"","Falta elegir equipo/soporte")))</f>
        <v/>
      </c>
    </row>
    <row r="3814" spans="5:7" x14ac:dyDescent="0.2">
      <c r="E3814" s="93" t="str">
        <f>IF(ISBLANK(A3814),"",VLOOKUP(A3814,'Tabla de equipos'!$B$3:$D$107,3,FALSE))</f>
        <v/>
      </c>
      <c r="G3814" s="135" t="str">
        <f t="shared" si="61"/>
        <v/>
      </c>
    </row>
    <row r="3815" spans="5:7" x14ac:dyDescent="0.2">
      <c r="E3815" s="93" t="str">
        <f>IF(ISBLANK(A3815),"",VLOOKUP(A3815,'Tabla de equipos'!$B$3:$D$107,3,FALSE))</f>
        <v/>
      </c>
      <c r="G3815" s="135" t="str">
        <f t="shared" si="61"/>
        <v/>
      </c>
    </row>
    <row r="3816" spans="5:7" x14ac:dyDescent="0.2">
      <c r="E3816" s="93" t="str">
        <f>IF(ISBLANK(A3816),"",VLOOKUP(A3816,'Tabla de equipos'!$B$3:$D$107,3,FALSE))</f>
        <v/>
      </c>
      <c r="G3816" s="135" t="str">
        <f t="shared" si="61"/>
        <v/>
      </c>
    </row>
    <row r="3817" spans="5:7" x14ac:dyDescent="0.2">
      <c r="E3817" s="93" t="str">
        <f>IF(ISBLANK(A3817),"",VLOOKUP(A3817,'Tabla de equipos'!$B$3:$D$107,3,FALSE))</f>
        <v/>
      </c>
      <c r="G3817" s="135" t="str">
        <f t="shared" si="61"/>
        <v/>
      </c>
    </row>
    <row r="3818" spans="5:7" x14ac:dyDescent="0.2">
      <c r="E3818" s="93" t="str">
        <f>IF(ISBLANK(A3818),"",VLOOKUP(A3818,'Tabla de equipos'!$B$3:$D$107,3,FALSE))</f>
        <v/>
      </c>
      <c r="G3818" s="135" t="str">
        <f t="shared" si="61"/>
        <v/>
      </c>
    </row>
    <row r="3819" spans="5:7" x14ac:dyDescent="0.2">
      <c r="E3819" s="93" t="str">
        <f>IF(ISBLANK(A3819),"",VLOOKUP(A3819,'Tabla de equipos'!$B$3:$D$107,3,FALSE))</f>
        <v/>
      </c>
      <c r="G3819" s="135" t="str">
        <f t="shared" si="61"/>
        <v/>
      </c>
    </row>
    <row r="3820" spans="5:7" x14ac:dyDescent="0.2">
      <c r="E3820" s="93" t="str">
        <f>IF(ISBLANK(A3820),"",VLOOKUP(A3820,'Tabla de equipos'!$B$3:$D$107,3,FALSE))</f>
        <v/>
      </c>
      <c r="G3820" s="135" t="str">
        <f t="shared" si="61"/>
        <v/>
      </c>
    </row>
    <row r="3821" spans="5:7" x14ac:dyDescent="0.2">
      <c r="E3821" s="93" t="str">
        <f>IF(ISBLANK(A3821),"",VLOOKUP(A3821,'Tabla de equipos'!$B$3:$D$107,3,FALSE))</f>
        <v/>
      </c>
      <c r="G3821" s="135" t="str">
        <f t="shared" si="61"/>
        <v/>
      </c>
    </row>
    <row r="3822" spans="5:7" x14ac:dyDescent="0.2">
      <c r="E3822" s="93" t="str">
        <f>IF(ISBLANK(A3822),"",VLOOKUP(A3822,'Tabla de equipos'!$B$3:$D$107,3,FALSE))</f>
        <v/>
      </c>
      <c r="G3822" s="135" t="str">
        <f t="shared" si="61"/>
        <v/>
      </c>
    </row>
    <row r="3823" spans="5:7" x14ac:dyDescent="0.2">
      <c r="E3823" s="93" t="str">
        <f>IF(ISBLANK(A3823),"",VLOOKUP(A3823,'Tabla de equipos'!$B$3:$D$107,3,FALSE))</f>
        <v/>
      </c>
      <c r="G3823" s="135" t="str">
        <f t="shared" si="61"/>
        <v/>
      </c>
    </row>
    <row r="3824" spans="5:7" x14ac:dyDescent="0.2">
      <c r="E3824" s="93" t="str">
        <f>IF(ISBLANK(A3824),"",VLOOKUP(A3824,'Tabla de equipos'!$B$3:$D$107,3,FALSE))</f>
        <v/>
      </c>
      <c r="G3824" s="135" t="str">
        <f t="shared" si="61"/>
        <v/>
      </c>
    </row>
    <row r="3825" spans="5:7" x14ac:dyDescent="0.2">
      <c r="E3825" s="93" t="str">
        <f>IF(ISBLANK(A3825),"",VLOOKUP(A3825,'Tabla de equipos'!$B$3:$D$107,3,FALSE))</f>
        <v/>
      </c>
      <c r="G3825" s="135" t="str">
        <f t="shared" si="61"/>
        <v/>
      </c>
    </row>
    <row r="3826" spans="5:7" x14ac:dyDescent="0.2">
      <c r="E3826" s="93" t="str">
        <f>IF(ISBLANK(A3826),"",VLOOKUP(A3826,'Tabla de equipos'!$B$3:$D$107,3,FALSE))</f>
        <v/>
      </c>
      <c r="G3826" s="135" t="str">
        <f t="shared" si="61"/>
        <v/>
      </c>
    </row>
    <row r="3827" spans="5:7" x14ac:dyDescent="0.2">
      <c r="E3827" s="93" t="str">
        <f>IF(ISBLANK(A3827),"",VLOOKUP(A3827,'Tabla de equipos'!$B$3:$D$107,3,FALSE))</f>
        <v/>
      </c>
      <c r="G3827" s="135" t="str">
        <f t="shared" si="61"/>
        <v/>
      </c>
    </row>
    <row r="3828" spans="5:7" x14ac:dyDescent="0.2">
      <c r="E3828" s="93" t="str">
        <f>IF(ISBLANK(A3828),"",VLOOKUP(A3828,'Tabla de equipos'!$B$3:$D$107,3,FALSE))</f>
        <v/>
      </c>
      <c r="G3828" s="135" t="str">
        <f t="shared" si="61"/>
        <v/>
      </c>
    </row>
    <row r="3829" spans="5:7" x14ac:dyDescent="0.2">
      <c r="E3829" s="93" t="str">
        <f>IF(ISBLANK(A3829),"",VLOOKUP(A3829,'Tabla de equipos'!$B$3:$D$107,3,FALSE))</f>
        <v/>
      </c>
      <c r="G3829" s="135" t="str">
        <f t="shared" si="61"/>
        <v/>
      </c>
    </row>
    <row r="3830" spans="5:7" x14ac:dyDescent="0.2">
      <c r="E3830" s="93" t="str">
        <f>IF(ISBLANK(A3830),"",VLOOKUP(A3830,'Tabla de equipos'!$B$3:$D$107,3,FALSE))</f>
        <v/>
      </c>
      <c r="G3830" s="135" t="str">
        <f t="shared" si="61"/>
        <v/>
      </c>
    </row>
    <row r="3831" spans="5:7" x14ac:dyDescent="0.2">
      <c r="E3831" s="93" t="str">
        <f>IF(ISBLANK(A3831),"",VLOOKUP(A3831,'Tabla de equipos'!$B$3:$D$107,3,FALSE))</f>
        <v/>
      </c>
      <c r="G3831" s="135" t="str">
        <f t="shared" si="61"/>
        <v/>
      </c>
    </row>
    <row r="3832" spans="5:7" x14ac:dyDescent="0.2">
      <c r="E3832" s="93" t="str">
        <f>IF(ISBLANK(A3832),"",VLOOKUP(A3832,'Tabla de equipos'!$B$3:$D$107,3,FALSE))</f>
        <v/>
      </c>
      <c r="G3832" s="135" t="str">
        <f t="shared" si="61"/>
        <v/>
      </c>
    </row>
    <row r="3833" spans="5:7" x14ac:dyDescent="0.2">
      <c r="E3833" s="93" t="str">
        <f>IF(ISBLANK(A3833),"",VLOOKUP(A3833,'Tabla de equipos'!$B$3:$D$107,3,FALSE))</f>
        <v/>
      </c>
      <c r="G3833" s="135" t="str">
        <f t="shared" si="61"/>
        <v/>
      </c>
    </row>
    <row r="3834" spans="5:7" x14ac:dyDescent="0.2">
      <c r="E3834" s="93" t="str">
        <f>IF(ISBLANK(A3834),"",VLOOKUP(A3834,'Tabla de equipos'!$B$3:$D$107,3,FALSE))</f>
        <v/>
      </c>
      <c r="G3834" s="135" t="str">
        <f t="shared" si="61"/>
        <v/>
      </c>
    </row>
    <row r="3835" spans="5:7" x14ac:dyDescent="0.2">
      <c r="E3835" s="93" t="str">
        <f>IF(ISBLANK(A3835),"",VLOOKUP(A3835,'Tabla de equipos'!$B$3:$D$107,3,FALSE))</f>
        <v/>
      </c>
      <c r="G3835" s="135" t="str">
        <f t="shared" si="61"/>
        <v/>
      </c>
    </row>
    <row r="3836" spans="5:7" x14ac:dyDescent="0.2">
      <c r="E3836" s="93" t="str">
        <f>IF(ISBLANK(A3836),"",VLOOKUP(A3836,'Tabla de equipos'!$B$3:$D$107,3,FALSE))</f>
        <v/>
      </c>
      <c r="G3836" s="135" t="str">
        <f t="shared" si="61"/>
        <v/>
      </c>
    </row>
    <row r="3837" spans="5:7" x14ac:dyDescent="0.2">
      <c r="E3837" s="93" t="str">
        <f>IF(ISBLANK(A3837),"",VLOOKUP(A3837,'Tabla de equipos'!$B$3:$D$107,3,FALSE))</f>
        <v/>
      </c>
      <c r="G3837" s="135" t="str">
        <f t="shared" si="61"/>
        <v/>
      </c>
    </row>
    <row r="3838" spans="5:7" x14ac:dyDescent="0.2">
      <c r="E3838" s="93" t="str">
        <f>IF(ISBLANK(A3838),"",VLOOKUP(A3838,'Tabla de equipos'!$B$3:$D$107,3,FALSE))</f>
        <v/>
      </c>
      <c r="G3838" s="135" t="str">
        <f t="shared" si="61"/>
        <v/>
      </c>
    </row>
    <row r="3839" spans="5:7" x14ac:dyDescent="0.2">
      <c r="E3839" s="93" t="str">
        <f>IF(ISBLANK(A3839),"",VLOOKUP(A3839,'Tabla de equipos'!$B$3:$D$107,3,FALSE))</f>
        <v/>
      </c>
      <c r="G3839" s="135" t="str">
        <f t="shared" si="61"/>
        <v/>
      </c>
    </row>
    <row r="3840" spans="5:7" x14ac:dyDescent="0.2">
      <c r="E3840" s="93" t="str">
        <f>IF(ISBLANK(A3840),"",VLOOKUP(A3840,'Tabla de equipos'!$B$3:$D$107,3,FALSE))</f>
        <v/>
      </c>
      <c r="G3840" s="135" t="str">
        <f t="shared" si="61"/>
        <v/>
      </c>
    </row>
    <row r="3841" spans="5:7" x14ac:dyDescent="0.2">
      <c r="E3841" s="93" t="str">
        <f>IF(ISBLANK(A3841),"",VLOOKUP(A3841,'Tabla de equipos'!$B$3:$D$107,3,FALSE))</f>
        <v/>
      </c>
      <c r="G3841" s="135" t="str">
        <f t="shared" si="61"/>
        <v/>
      </c>
    </row>
    <row r="3842" spans="5:7" x14ac:dyDescent="0.2">
      <c r="E3842" s="93" t="str">
        <f>IF(ISBLANK(A3842),"",VLOOKUP(A3842,'Tabla de equipos'!$B$3:$D$107,3,FALSE))</f>
        <v/>
      </c>
      <c r="G3842" s="135" t="str">
        <f t="shared" si="61"/>
        <v/>
      </c>
    </row>
    <row r="3843" spans="5:7" x14ac:dyDescent="0.2">
      <c r="E3843" s="93" t="str">
        <f>IF(ISBLANK(A3843),"",VLOOKUP(A3843,'Tabla de equipos'!$B$3:$D$107,3,FALSE))</f>
        <v/>
      </c>
      <c r="G3843" s="135" t="str">
        <f t="shared" si="61"/>
        <v/>
      </c>
    </row>
    <row r="3844" spans="5:7" x14ac:dyDescent="0.2">
      <c r="E3844" s="93" t="str">
        <f>IF(ISBLANK(A3844),"",VLOOKUP(A3844,'Tabla de equipos'!$B$3:$D$107,3,FALSE))</f>
        <v/>
      </c>
      <c r="G3844" s="135" t="str">
        <f t="shared" si="61"/>
        <v/>
      </c>
    </row>
    <row r="3845" spans="5:7" x14ac:dyDescent="0.2">
      <c r="E3845" s="93" t="str">
        <f>IF(ISBLANK(A3845),"",VLOOKUP(A3845,'Tabla de equipos'!$B$3:$D$107,3,FALSE))</f>
        <v/>
      </c>
      <c r="G3845" s="135" t="str">
        <f t="shared" si="61"/>
        <v/>
      </c>
    </row>
    <row r="3846" spans="5:7" x14ac:dyDescent="0.2">
      <c r="E3846" s="93" t="str">
        <f>IF(ISBLANK(A3846),"",VLOOKUP(A3846,'Tabla de equipos'!$B$3:$D$107,3,FALSE))</f>
        <v/>
      </c>
      <c r="G3846" s="135" t="str">
        <f t="shared" si="61"/>
        <v/>
      </c>
    </row>
    <row r="3847" spans="5:7" x14ac:dyDescent="0.2">
      <c r="E3847" s="93" t="str">
        <f>IF(ISBLANK(A3847),"",VLOOKUP(A3847,'Tabla de equipos'!$B$3:$D$107,3,FALSE))</f>
        <v/>
      </c>
      <c r="G3847" s="135" t="str">
        <f t="shared" si="61"/>
        <v/>
      </c>
    </row>
    <row r="3848" spans="5:7" x14ac:dyDescent="0.2">
      <c r="E3848" s="93" t="str">
        <f>IF(ISBLANK(A3848),"",VLOOKUP(A3848,'Tabla de equipos'!$B$3:$D$107,3,FALSE))</f>
        <v/>
      </c>
      <c r="G3848" s="135" t="str">
        <f t="shared" si="61"/>
        <v/>
      </c>
    </row>
    <row r="3849" spans="5:7" x14ac:dyDescent="0.2">
      <c r="E3849" s="93" t="str">
        <f>IF(ISBLANK(A3849),"",VLOOKUP(A3849,'Tabla de equipos'!$B$3:$D$107,3,FALSE))</f>
        <v/>
      </c>
      <c r="G3849" s="135" t="str">
        <f t="shared" si="61"/>
        <v/>
      </c>
    </row>
    <row r="3850" spans="5:7" x14ac:dyDescent="0.2">
      <c r="E3850" s="93" t="str">
        <f>IF(ISBLANK(A3850),"",VLOOKUP(A3850,'Tabla de equipos'!$B$3:$D$107,3,FALSE))</f>
        <v/>
      </c>
      <c r="G3850" s="135" t="str">
        <f t="shared" si="61"/>
        <v/>
      </c>
    </row>
    <row r="3851" spans="5:7" x14ac:dyDescent="0.2">
      <c r="E3851" s="93" t="str">
        <f>IF(ISBLANK(A3851),"",VLOOKUP(A3851,'Tabla de equipos'!$B$3:$D$107,3,FALSE))</f>
        <v/>
      </c>
      <c r="G3851" s="135" t="str">
        <f t="shared" si="61"/>
        <v/>
      </c>
    </row>
    <row r="3852" spans="5:7" x14ac:dyDescent="0.2">
      <c r="E3852" s="93" t="str">
        <f>IF(ISBLANK(A3852),"",VLOOKUP(A3852,'Tabla de equipos'!$B$3:$D$107,3,FALSE))</f>
        <v/>
      </c>
      <c r="G3852" s="135" t="str">
        <f t="shared" si="61"/>
        <v/>
      </c>
    </row>
    <row r="3853" spans="5:7" x14ac:dyDescent="0.2">
      <c r="E3853" s="93" t="str">
        <f>IF(ISBLANK(A3853),"",VLOOKUP(A3853,'Tabla de equipos'!$B$3:$D$107,3,FALSE))</f>
        <v/>
      </c>
      <c r="G3853" s="135" t="str">
        <f t="shared" si="61"/>
        <v/>
      </c>
    </row>
    <row r="3854" spans="5:7" x14ac:dyDescent="0.2">
      <c r="E3854" s="93" t="str">
        <f>IF(ISBLANK(A3854),"",VLOOKUP(A3854,'Tabla de equipos'!$B$3:$D$107,3,FALSE))</f>
        <v/>
      </c>
      <c r="G3854" s="135" t="str">
        <f t="shared" si="61"/>
        <v/>
      </c>
    </row>
    <row r="3855" spans="5:7" x14ac:dyDescent="0.2">
      <c r="E3855" s="93" t="str">
        <f>IF(ISBLANK(A3855),"",VLOOKUP(A3855,'Tabla de equipos'!$B$3:$D$107,3,FALSE))</f>
        <v/>
      </c>
      <c r="G3855" s="135" t="str">
        <f t="shared" si="61"/>
        <v/>
      </c>
    </row>
    <row r="3856" spans="5:7" x14ac:dyDescent="0.2">
      <c r="E3856" s="93" t="str">
        <f>IF(ISBLANK(A3856),"",VLOOKUP(A3856,'Tabla de equipos'!$B$3:$D$107,3,FALSE))</f>
        <v/>
      </c>
      <c r="G3856" s="135" t="str">
        <f t="shared" si="61"/>
        <v/>
      </c>
    </row>
    <row r="3857" spans="5:7" x14ac:dyDescent="0.2">
      <c r="E3857" s="93" t="str">
        <f>IF(ISBLANK(A3857),"",VLOOKUP(A3857,'Tabla de equipos'!$B$3:$D$107,3,FALSE))</f>
        <v/>
      </c>
      <c r="G3857" s="135" t="str">
        <f t="shared" si="61"/>
        <v/>
      </c>
    </row>
    <row r="3858" spans="5:7" x14ac:dyDescent="0.2">
      <c r="E3858" s="93" t="str">
        <f>IF(ISBLANK(A3858),"",VLOOKUP(A3858,'Tabla de equipos'!$B$3:$D$107,3,FALSE))</f>
        <v/>
      </c>
      <c r="G3858" s="135" t="str">
        <f t="shared" si="61"/>
        <v/>
      </c>
    </row>
    <row r="3859" spans="5:7" x14ac:dyDescent="0.2">
      <c r="E3859" s="93" t="str">
        <f>IF(ISBLANK(A3859),"",VLOOKUP(A3859,'Tabla de equipos'!$B$3:$D$107,3,FALSE))</f>
        <v/>
      </c>
      <c r="G3859" s="135" t="str">
        <f t="shared" si="61"/>
        <v/>
      </c>
    </row>
    <row r="3860" spans="5:7" x14ac:dyDescent="0.2">
      <c r="E3860" s="93" t="str">
        <f>IF(ISBLANK(A3860),"",VLOOKUP(A3860,'Tabla de equipos'!$B$3:$D$107,3,FALSE))</f>
        <v/>
      </c>
      <c r="G3860" s="135" t="str">
        <f t="shared" si="61"/>
        <v/>
      </c>
    </row>
    <row r="3861" spans="5:7" x14ac:dyDescent="0.2">
      <c r="E3861" s="93" t="str">
        <f>IF(ISBLANK(A3861),"",VLOOKUP(A3861,'Tabla de equipos'!$B$3:$D$107,3,FALSE))</f>
        <v/>
      </c>
      <c r="G3861" s="135" t="str">
        <f t="shared" si="61"/>
        <v/>
      </c>
    </row>
    <row r="3862" spans="5:7" x14ac:dyDescent="0.2">
      <c r="E3862" s="93" t="str">
        <f>IF(ISBLANK(A3862),"",VLOOKUP(A3862,'Tabla de equipos'!$B$3:$D$107,3,FALSE))</f>
        <v/>
      </c>
      <c r="G3862" s="135" t="str">
        <f t="shared" si="61"/>
        <v/>
      </c>
    </row>
    <row r="3863" spans="5:7" x14ac:dyDescent="0.2">
      <c r="E3863" s="93" t="str">
        <f>IF(ISBLANK(A3863),"",VLOOKUP(A3863,'Tabla de equipos'!$B$3:$D$107,3,FALSE))</f>
        <v/>
      </c>
      <c r="G3863" s="135" t="str">
        <f t="shared" si="61"/>
        <v/>
      </c>
    </row>
    <row r="3864" spans="5:7" x14ac:dyDescent="0.2">
      <c r="E3864" s="93" t="str">
        <f>IF(ISBLANK(A3864),"",VLOOKUP(A3864,'Tabla de equipos'!$B$3:$D$107,3,FALSE))</f>
        <v/>
      </c>
      <c r="G3864" s="135" t="str">
        <f t="shared" si="61"/>
        <v/>
      </c>
    </row>
    <row r="3865" spans="5:7" x14ac:dyDescent="0.2">
      <c r="E3865" s="93" t="str">
        <f>IF(ISBLANK(A3865),"",VLOOKUP(A3865,'Tabla de equipos'!$B$3:$D$107,3,FALSE))</f>
        <v/>
      </c>
      <c r="G3865" s="135" t="str">
        <f t="shared" si="61"/>
        <v/>
      </c>
    </row>
    <row r="3866" spans="5:7" x14ac:dyDescent="0.2">
      <c r="E3866" s="93" t="str">
        <f>IF(ISBLANK(A3866),"",VLOOKUP(A3866,'Tabla de equipos'!$B$3:$D$107,3,FALSE))</f>
        <v/>
      </c>
      <c r="G3866" s="135" t="str">
        <f t="shared" si="61"/>
        <v/>
      </c>
    </row>
    <row r="3867" spans="5:7" x14ac:dyDescent="0.2">
      <c r="E3867" s="93" t="str">
        <f>IF(ISBLANK(A3867),"",VLOOKUP(A3867,'Tabla de equipos'!$B$3:$D$107,3,FALSE))</f>
        <v/>
      </c>
      <c r="G3867" s="135" t="str">
        <f t="shared" si="61"/>
        <v/>
      </c>
    </row>
    <row r="3868" spans="5:7" x14ac:dyDescent="0.2">
      <c r="E3868" s="93" t="str">
        <f>IF(ISBLANK(A3868),"",VLOOKUP(A3868,'Tabla de equipos'!$B$3:$D$107,3,FALSE))</f>
        <v/>
      </c>
      <c r="G3868" s="135" t="str">
        <f t="shared" si="61"/>
        <v/>
      </c>
    </row>
    <row r="3869" spans="5:7" x14ac:dyDescent="0.2">
      <c r="E3869" s="93" t="str">
        <f>IF(ISBLANK(A3869),"",VLOOKUP(A3869,'Tabla de equipos'!$B$3:$D$107,3,FALSE))</f>
        <v/>
      </c>
      <c r="G3869" s="135" t="str">
        <f t="shared" si="61"/>
        <v/>
      </c>
    </row>
    <row r="3870" spans="5:7" x14ac:dyDescent="0.2">
      <c r="E3870" s="93" t="str">
        <f>IF(ISBLANK(A3870),"",VLOOKUP(A3870,'Tabla de equipos'!$B$3:$D$107,3,FALSE))</f>
        <v/>
      </c>
      <c r="G3870" s="135" t="str">
        <f t="shared" si="61"/>
        <v/>
      </c>
    </row>
    <row r="3871" spans="5:7" x14ac:dyDescent="0.2">
      <c r="E3871" s="93" t="str">
        <f>IF(ISBLANK(A3871),"",VLOOKUP(A3871,'Tabla de equipos'!$B$3:$D$107,3,FALSE))</f>
        <v/>
      </c>
      <c r="G3871" s="135" t="str">
        <f t="shared" si="61"/>
        <v/>
      </c>
    </row>
    <row r="3872" spans="5:7" x14ac:dyDescent="0.2">
      <c r="E3872" s="93" t="str">
        <f>IF(ISBLANK(A3872),"",VLOOKUP(A3872,'Tabla de equipos'!$B$3:$D$107,3,FALSE))</f>
        <v/>
      </c>
      <c r="G3872" s="135" t="str">
        <f t="shared" si="61"/>
        <v/>
      </c>
    </row>
    <row r="3873" spans="5:7" x14ac:dyDescent="0.2">
      <c r="E3873" s="93" t="str">
        <f>IF(ISBLANK(A3873),"",VLOOKUP(A3873,'Tabla de equipos'!$B$3:$D$107,3,FALSE))</f>
        <v/>
      </c>
      <c r="G3873" s="135" t="str">
        <f t="shared" si="61"/>
        <v/>
      </c>
    </row>
    <row r="3874" spans="5:7" x14ac:dyDescent="0.2">
      <c r="E3874" s="93" t="str">
        <f>IF(ISBLANK(A3874),"",VLOOKUP(A3874,'Tabla de equipos'!$B$3:$D$107,3,FALSE))</f>
        <v/>
      </c>
      <c r="G3874" s="135" t="str">
        <f t="shared" si="61"/>
        <v/>
      </c>
    </row>
    <row r="3875" spans="5:7" x14ac:dyDescent="0.2">
      <c r="E3875" s="93" t="str">
        <f>IF(ISBLANK(A3875),"",VLOOKUP(A3875,'Tabla de equipos'!$B$3:$D$107,3,FALSE))</f>
        <v/>
      </c>
      <c r="G3875" s="135" t="str">
        <f t="shared" si="61"/>
        <v/>
      </c>
    </row>
    <row r="3876" spans="5:7" x14ac:dyDescent="0.2">
      <c r="E3876" s="93" t="str">
        <f>IF(ISBLANK(A3876),"",VLOOKUP(A3876,'Tabla de equipos'!$B$3:$D$107,3,FALSE))</f>
        <v/>
      </c>
      <c r="G3876" s="135" t="str">
        <f t="shared" si="61"/>
        <v/>
      </c>
    </row>
    <row r="3877" spans="5:7" x14ac:dyDescent="0.2">
      <c r="E3877" s="93" t="str">
        <f>IF(ISBLANK(A3877),"",VLOOKUP(A3877,'Tabla de equipos'!$B$3:$D$107,3,FALSE))</f>
        <v/>
      </c>
      <c r="G3877" s="135" t="str">
        <f t="shared" ref="G3877:G3940" si="62">IF(AND(F3877="",A3877=""),"",IF(AND(A3877&lt;&gt;"",F3877=""),"Falta incluir unidades",IF(AND(A3877&lt;&gt;"",F3877&gt;0),"","Falta elegir equipo/soporte")))</f>
        <v/>
      </c>
    </row>
    <row r="3878" spans="5:7" x14ac:dyDescent="0.2">
      <c r="E3878" s="93" t="str">
        <f>IF(ISBLANK(A3878),"",VLOOKUP(A3878,'Tabla de equipos'!$B$3:$D$107,3,FALSE))</f>
        <v/>
      </c>
      <c r="G3878" s="135" t="str">
        <f t="shared" si="62"/>
        <v/>
      </c>
    </row>
    <row r="3879" spans="5:7" x14ac:dyDescent="0.2">
      <c r="E3879" s="93" t="str">
        <f>IF(ISBLANK(A3879),"",VLOOKUP(A3879,'Tabla de equipos'!$B$3:$D$107,3,FALSE))</f>
        <v/>
      </c>
      <c r="G3879" s="135" t="str">
        <f t="shared" si="62"/>
        <v/>
      </c>
    </row>
    <row r="3880" spans="5:7" x14ac:dyDescent="0.2">
      <c r="E3880" s="93" t="str">
        <f>IF(ISBLANK(A3880),"",VLOOKUP(A3880,'Tabla de equipos'!$B$3:$D$107,3,FALSE))</f>
        <v/>
      </c>
      <c r="G3880" s="135" t="str">
        <f t="shared" si="62"/>
        <v/>
      </c>
    </row>
    <row r="3881" spans="5:7" x14ac:dyDescent="0.2">
      <c r="E3881" s="93" t="str">
        <f>IF(ISBLANK(A3881),"",VLOOKUP(A3881,'Tabla de equipos'!$B$3:$D$107,3,FALSE))</f>
        <v/>
      </c>
      <c r="G3881" s="135" t="str">
        <f t="shared" si="62"/>
        <v/>
      </c>
    </row>
    <row r="3882" spans="5:7" x14ac:dyDescent="0.2">
      <c r="E3882" s="93" t="str">
        <f>IF(ISBLANK(A3882),"",VLOOKUP(A3882,'Tabla de equipos'!$B$3:$D$107,3,FALSE))</f>
        <v/>
      </c>
      <c r="G3882" s="135" t="str">
        <f t="shared" si="62"/>
        <v/>
      </c>
    </row>
    <row r="3883" spans="5:7" x14ac:dyDescent="0.2">
      <c r="E3883" s="93" t="str">
        <f>IF(ISBLANK(A3883),"",VLOOKUP(A3883,'Tabla de equipos'!$B$3:$D$107,3,FALSE))</f>
        <v/>
      </c>
      <c r="G3883" s="135" t="str">
        <f t="shared" si="62"/>
        <v/>
      </c>
    </row>
    <row r="3884" spans="5:7" x14ac:dyDescent="0.2">
      <c r="E3884" s="93" t="str">
        <f>IF(ISBLANK(A3884),"",VLOOKUP(A3884,'Tabla de equipos'!$B$3:$D$107,3,FALSE))</f>
        <v/>
      </c>
      <c r="G3884" s="135" t="str">
        <f t="shared" si="62"/>
        <v/>
      </c>
    </row>
    <row r="3885" spans="5:7" x14ac:dyDescent="0.2">
      <c r="E3885" s="93" t="str">
        <f>IF(ISBLANK(A3885),"",VLOOKUP(A3885,'Tabla de equipos'!$B$3:$D$107,3,FALSE))</f>
        <v/>
      </c>
      <c r="G3885" s="135" t="str">
        <f t="shared" si="62"/>
        <v/>
      </c>
    </row>
    <row r="3886" spans="5:7" x14ac:dyDescent="0.2">
      <c r="E3886" s="93" t="str">
        <f>IF(ISBLANK(A3886),"",VLOOKUP(A3886,'Tabla de equipos'!$B$3:$D$107,3,FALSE))</f>
        <v/>
      </c>
      <c r="G3886" s="135" t="str">
        <f t="shared" si="62"/>
        <v/>
      </c>
    </row>
    <row r="3887" spans="5:7" x14ac:dyDescent="0.2">
      <c r="E3887" s="93" t="str">
        <f>IF(ISBLANK(A3887),"",VLOOKUP(A3887,'Tabla de equipos'!$B$3:$D$107,3,FALSE))</f>
        <v/>
      </c>
      <c r="G3887" s="135" t="str">
        <f t="shared" si="62"/>
        <v/>
      </c>
    </row>
    <row r="3888" spans="5:7" x14ac:dyDescent="0.2">
      <c r="E3888" s="93" t="str">
        <f>IF(ISBLANK(A3888),"",VLOOKUP(A3888,'Tabla de equipos'!$B$3:$D$107,3,FALSE))</f>
        <v/>
      </c>
      <c r="G3888" s="135" t="str">
        <f t="shared" si="62"/>
        <v/>
      </c>
    </row>
    <row r="3889" spans="5:7" x14ac:dyDescent="0.2">
      <c r="E3889" s="93" t="str">
        <f>IF(ISBLANK(A3889),"",VLOOKUP(A3889,'Tabla de equipos'!$B$3:$D$107,3,FALSE))</f>
        <v/>
      </c>
      <c r="G3889" s="135" t="str">
        <f t="shared" si="62"/>
        <v/>
      </c>
    </row>
    <row r="3890" spans="5:7" x14ac:dyDescent="0.2">
      <c r="E3890" s="93" t="str">
        <f>IF(ISBLANK(A3890),"",VLOOKUP(A3890,'Tabla de equipos'!$B$3:$D$107,3,FALSE))</f>
        <v/>
      </c>
      <c r="G3890" s="135" t="str">
        <f t="shared" si="62"/>
        <v/>
      </c>
    </row>
    <row r="3891" spans="5:7" x14ac:dyDescent="0.2">
      <c r="E3891" s="93" t="str">
        <f>IF(ISBLANK(A3891),"",VLOOKUP(A3891,'Tabla de equipos'!$B$3:$D$107,3,FALSE))</f>
        <v/>
      </c>
      <c r="G3891" s="135" t="str">
        <f t="shared" si="62"/>
        <v/>
      </c>
    </row>
    <row r="3892" spans="5:7" x14ac:dyDescent="0.2">
      <c r="E3892" s="93" t="str">
        <f>IF(ISBLANK(A3892),"",VLOOKUP(A3892,'Tabla de equipos'!$B$3:$D$107,3,FALSE))</f>
        <v/>
      </c>
      <c r="G3892" s="135" t="str">
        <f t="shared" si="62"/>
        <v/>
      </c>
    </row>
    <row r="3893" spans="5:7" x14ac:dyDescent="0.2">
      <c r="E3893" s="93" t="str">
        <f>IF(ISBLANK(A3893),"",VLOOKUP(A3893,'Tabla de equipos'!$B$3:$D$107,3,FALSE))</f>
        <v/>
      </c>
      <c r="G3893" s="135" t="str">
        <f t="shared" si="62"/>
        <v/>
      </c>
    </row>
    <row r="3894" spans="5:7" x14ac:dyDescent="0.2">
      <c r="E3894" s="93" t="str">
        <f>IF(ISBLANK(A3894),"",VLOOKUP(A3894,'Tabla de equipos'!$B$3:$D$107,3,FALSE))</f>
        <v/>
      </c>
      <c r="G3894" s="135" t="str">
        <f t="shared" si="62"/>
        <v/>
      </c>
    </row>
    <row r="3895" spans="5:7" x14ac:dyDescent="0.2">
      <c r="E3895" s="93" t="str">
        <f>IF(ISBLANK(A3895),"",VLOOKUP(A3895,'Tabla de equipos'!$B$3:$D$107,3,FALSE))</f>
        <v/>
      </c>
      <c r="G3895" s="135" t="str">
        <f t="shared" si="62"/>
        <v/>
      </c>
    </row>
    <row r="3896" spans="5:7" x14ac:dyDescent="0.2">
      <c r="E3896" s="93" t="str">
        <f>IF(ISBLANK(A3896),"",VLOOKUP(A3896,'Tabla de equipos'!$B$3:$D$107,3,FALSE))</f>
        <v/>
      </c>
      <c r="G3896" s="135" t="str">
        <f t="shared" si="62"/>
        <v/>
      </c>
    </row>
    <row r="3897" spans="5:7" x14ac:dyDescent="0.2">
      <c r="E3897" s="93" t="str">
        <f>IF(ISBLANK(A3897),"",VLOOKUP(A3897,'Tabla de equipos'!$B$3:$D$107,3,FALSE))</f>
        <v/>
      </c>
      <c r="G3897" s="135" t="str">
        <f t="shared" si="62"/>
        <v/>
      </c>
    </row>
    <row r="3898" spans="5:7" x14ac:dyDescent="0.2">
      <c r="E3898" s="93" t="str">
        <f>IF(ISBLANK(A3898),"",VLOOKUP(A3898,'Tabla de equipos'!$B$3:$D$107,3,FALSE))</f>
        <v/>
      </c>
      <c r="G3898" s="135" t="str">
        <f t="shared" si="62"/>
        <v/>
      </c>
    </row>
    <row r="3899" spans="5:7" x14ac:dyDescent="0.2">
      <c r="E3899" s="93" t="str">
        <f>IF(ISBLANK(A3899),"",VLOOKUP(A3899,'Tabla de equipos'!$B$3:$D$107,3,FALSE))</f>
        <v/>
      </c>
      <c r="G3899" s="135" t="str">
        <f t="shared" si="62"/>
        <v/>
      </c>
    </row>
    <row r="3900" spans="5:7" x14ac:dyDescent="0.2">
      <c r="E3900" s="93" t="str">
        <f>IF(ISBLANK(A3900),"",VLOOKUP(A3900,'Tabla de equipos'!$B$3:$D$107,3,FALSE))</f>
        <v/>
      </c>
      <c r="G3900" s="135" t="str">
        <f t="shared" si="62"/>
        <v/>
      </c>
    </row>
    <row r="3901" spans="5:7" x14ac:dyDescent="0.2">
      <c r="E3901" s="93" t="str">
        <f>IF(ISBLANK(A3901),"",VLOOKUP(A3901,'Tabla de equipos'!$B$3:$D$107,3,FALSE))</f>
        <v/>
      </c>
      <c r="G3901" s="135" t="str">
        <f t="shared" si="62"/>
        <v/>
      </c>
    </row>
    <row r="3902" spans="5:7" x14ac:dyDescent="0.2">
      <c r="E3902" s="93" t="str">
        <f>IF(ISBLANK(A3902),"",VLOOKUP(A3902,'Tabla de equipos'!$B$3:$D$107,3,FALSE))</f>
        <v/>
      </c>
      <c r="G3902" s="135" t="str">
        <f t="shared" si="62"/>
        <v/>
      </c>
    </row>
    <row r="3903" spans="5:7" x14ac:dyDescent="0.2">
      <c r="E3903" s="93" t="str">
        <f>IF(ISBLANK(A3903),"",VLOOKUP(A3903,'Tabla de equipos'!$B$3:$D$107,3,FALSE))</f>
        <v/>
      </c>
      <c r="G3903" s="135" t="str">
        <f t="shared" si="62"/>
        <v/>
      </c>
    </row>
    <row r="3904" spans="5:7" x14ac:dyDescent="0.2">
      <c r="E3904" s="93" t="str">
        <f>IF(ISBLANK(A3904),"",VLOOKUP(A3904,'Tabla de equipos'!$B$3:$D$107,3,FALSE))</f>
        <v/>
      </c>
      <c r="G3904" s="135" t="str">
        <f t="shared" si="62"/>
        <v/>
      </c>
    </row>
    <row r="3905" spans="5:7" x14ac:dyDescent="0.2">
      <c r="E3905" s="93" t="str">
        <f>IF(ISBLANK(A3905),"",VLOOKUP(A3905,'Tabla de equipos'!$B$3:$D$107,3,FALSE))</f>
        <v/>
      </c>
      <c r="G3905" s="135" t="str">
        <f t="shared" si="62"/>
        <v/>
      </c>
    </row>
    <row r="3906" spans="5:7" x14ac:dyDescent="0.2">
      <c r="E3906" s="93" t="str">
        <f>IF(ISBLANK(A3906),"",VLOOKUP(A3906,'Tabla de equipos'!$B$3:$D$107,3,FALSE))</f>
        <v/>
      </c>
      <c r="G3906" s="135" t="str">
        <f t="shared" si="62"/>
        <v/>
      </c>
    </row>
    <row r="3907" spans="5:7" x14ac:dyDescent="0.2">
      <c r="E3907" s="93" t="str">
        <f>IF(ISBLANK(A3907),"",VLOOKUP(A3907,'Tabla de equipos'!$B$3:$D$107,3,FALSE))</f>
        <v/>
      </c>
      <c r="G3907" s="135" t="str">
        <f t="shared" si="62"/>
        <v/>
      </c>
    </row>
    <row r="3908" spans="5:7" x14ac:dyDescent="0.2">
      <c r="E3908" s="93" t="str">
        <f>IF(ISBLANK(A3908),"",VLOOKUP(A3908,'Tabla de equipos'!$B$3:$D$107,3,FALSE))</f>
        <v/>
      </c>
      <c r="G3908" s="135" t="str">
        <f t="shared" si="62"/>
        <v/>
      </c>
    </row>
    <row r="3909" spans="5:7" x14ac:dyDescent="0.2">
      <c r="E3909" s="93" t="str">
        <f>IF(ISBLANK(A3909),"",VLOOKUP(A3909,'Tabla de equipos'!$B$3:$D$107,3,FALSE))</f>
        <v/>
      </c>
      <c r="G3909" s="135" t="str">
        <f t="shared" si="62"/>
        <v/>
      </c>
    </row>
    <row r="3910" spans="5:7" x14ac:dyDescent="0.2">
      <c r="E3910" s="93" t="str">
        <f>IF(ISBLANK(A3910),"",VLOOKUP(A3910,'Tabla de equipos'!$B$3:$D$107,3,FALSE))</f>
        <v/>
      </c>
      <c r="G3910" s="135" t="str">
        <f t="shared" si="62"/>
        <v/>
      </c>
    </row>
    <row r="3911" spans="5:7" x14ac:dyDescent="0.2">
      <c r="E3911" s="93" t="str">
        <f>IF(ISBLANK(A3911),"",VLOOKUP(A3911,'Tabla de equipos'!$B$3:$D$107,3,FALSE))</f>
        <v/>
      </c>
      <c r="G3911" s="135" t="str">
        <f t="shared" si="62"/>
        <v/>
      </c>
    </row>
    <row r="3912" spans="5:7" x14ac:dyDescent="0.2">
      <c r="E3912" s="93" t="str">
        <f>IF(ISBLANK(A3912),"",VLOOKUP(A3912,'Tabla de equipos'!$B$3:$D$107,3,FALSE))</f>
        <v/>
      </c>
      <c r="G3912" s="135" t="str">
        <f t="shared" si="62"/>
        <v/>
      </c>
    </row>
    <row r="3913" spans="5:7" x14ac:dyDescent="0.2">
      <c r="E3913" s="93" t="str">
        <f>IF(ISBLANK(A3913),"",VLOOKUP(A3913,'Tabla de equipos'!$B$3:$D$107,3,FALSE))</f>
        <v/>
      </c>
      <c r="G3913" s="135" t="str">
        <f t="shared" si="62"/>
        <v/>
      </c>
    </row>
    <row r="3914" spans="5:7" x14ac:dyDescent="0.2">
      <c r="E3914" s="93" t="str">
        <f>IF(ISBLANK(A3914),"",VLOOKUP(A3914,'Tabla de equipos'!$B$3:$D$107,3,FALSE))</f>
        <v/>
      </c>
      <c r="G3914" s="135" t="str">
        <f t="shared" si="62"/>
        <v/>
      </c>
    </row>
    <row r="3915" spans="5:7" x14ac:dyDescent="0.2">
      <c r="E3915" s="93" t="str">
        <f>IF(ISBLANK(A3915),"",VLOOKUP(A3915,'Tabla de equipos'!$B$3:$D$107,3,FALSE))</f>
        <v/>
      </c>
      <c r="G3915" s="135" t="str">
        <f t="shared" si="62"/>
        <v/>
      </c>
    </row>
    <row r="3916" spans="5:7" x14ac:dyDescent="0.2">
      <c r="E3916" s="93" t="str">
        <f>IF(ISBLANK(A3916),"",VLOOKUP(A3916,'Tabla de equipos'!$B$3:$D$107,3,FALSE))</f>
        <v/>
      </c>
      <c r="G3916" s="135" t="str">
        <f t="shared" si="62"/>
        <v/>
      </c>
    </row>
    <row r="3917" spans="5:7" x14ac:dyDescent="0.2">
      <c r="E3917" s="93" t="str">
        <f>IF(ISBLANK(A3917),"",VLOOKUP(A3917,'Tabla de equipos'!$B$3:$D$107,3,FALSE))</f>
        <v/>
      </c>
      <c r="G3917" s="135" t="str">
        <f t="shared" si="62"/>
        <v/>
      </c>
    </row>
    <row r="3918" spans="5:7" x14ac:dyDescent="0.2">
      <c r="E3918" s="93" t="str">
        <f>IF(ISBLANK(A3918),"",VLOOKUP(A3918,'Tabla de equipos'!$B$3:$D$107,3,FALSE))</f>
        <v/>
      </c>
      <c r="G3918" s="135" t="str">
        <f t="shared" si="62"/>
        <v/>
      </c>
    </row>
    <row r="3919" spans="5:7" x14ac:dyDescent="0.2">
      <c r="E3919" s="93" t="str">
        <f>IF(ISBLANK(A3919),"",VLOOKUP(A3919,'Tabla de equipos'!$B$3:$D$107,3,FALSE))</f>
        <v/>
      </c>
      <c r="G3919" s="135" t="str">
        <f t="shared" si="62"/>
        <v/>
      </c>
    </row>
    <row r="3920" spans="5:7" x14ac:dyDescent="0.2">
      <c r="E3920" s="93" t="str">
        <f>IF(ISBLANK(A3920),"",VLOOKUP(A3920,'Tabla de equipos'!$B$3:$D$107,3,FALSE))</f>
        <v/>
      </c>
      <c r="G3920" s="135" t="str">
        <f t="shared" si="62"/>
        <v/>
      </c>
    </row>
    <row r="3921" spans="5:7" x14ac:dyDescent="0.2">
      <c r="E3921" s="93" t="str">
        <f>IF(ISBLANK(A3921),"",VLOOKUP(A3921,'Tabla de equipos'!$B$3:$D$107,3,FALSE))</f>
        <v/>
      </c>
      <c r="G3921" s="135" t="str">
        <f t="shared" si="62"/>
        <v/>
      </c>
    </row>
    <row r="3922" spans="5:7" x14ac:dyDescent="0.2">
      <c r="E3922" s="93" t="str">
        <f>IF(ISBLANK(A3922),"",VLOOKUP(A3922,'Tabla de equipos'!$B$3:$D$107,3,FALSE))</f>
        <v/>
      </c>
      <c r="G3922" s="135" t="str">
        <f t="shared" si="62"/>
        <v/>
      </c>
    </row>
    <row r="3923" spans="5:7" x14ac:dyDescent="0.2">
      <c r="E3923" s="93" t="str">
        <f>IF(ISBLANK(A3923),"",VLOOKUP(A3923,'Tabla de equipos'!$B$3:$D$107,3,FALSE))</f>
        <v/>
      </c>
      <c r="G3923" s="135" t="str">
        <f t="shared" si="62"/>
        <v/>
      </c>
    </row>
    <row r="3924" spans="5:7" x14ac:dyDescent="0.2">
      <c r="E3924" s="93" t="str">
        <f>IF(ISBLANK(A3924),"",VLOOKUP(A3924,'Tabla de equipos'!$B$3:$D$107,3,FALSE))</f>
        <v/>
      </c>
      <c r="G3924" s="135" t="str">
        <f t="shared" si="62"/>
        <v/>
      </c>
    </row>
    <row r="3925" spans="5:7" x14ac:dyDescent="0.2">
      <c r="E3925" s="93" t="str">
        <f>IF(ISBLANK(A3925),"",VLOOKUP(A3925,'Tabla de equipos'!$B$3:$D$107,3,FALSE))</f>
        <v/>
      </c>
      <c r="G3925" s="135" t="str">
        <f t="shared" si="62"/>
        <v/>
      </c>
    </row>
    <row r="3926" spans="5:7" x14ac:dyDescent="0.2">
      <c r="E3926" s="93" t="str">
        <f>IF(ISBLANK(A3926),"",VLOOKUP(A3926,'Tabla de equipos'!$B$3:$D$107,3,FALSE))</f>
        <v/>
      </c>
      <c r="G3926" s="135" t="str">
        <f t="shared" si="62"/>
        <v/>
      </c>
    </row>
    <row r="3927" spans="5:7" x14ac:dyDescent="0.2">
      <c r="E3927" s="93" t="str">
        <f>IF(ISBLANK(A3927),"",VLOOKUP(A3927,'Tabla de equipos'!$B$3:$D$107,3,FALSE))</f>
        <v/>
      </c>
      <c r="G3927" s="135" t="str">
        <f t="shared" si="62"/>
        <v/>
      </c>
    </row>
    <row r="3928" spans="5:7" x14ac:dyDescent="0.2">
      <c r="E3928" s="93" t="str">
        <f>IF(ISBLANK(A3928),"",VLOOKUP(A3928,'Tabla de equipos'!$B$3:$D$107,3,FALSE))</f>
        <v/>
      </c>
      <c r="G3928" s="135" t="str">
        <f t="shared" si="62"/>
        <v/>
      </c>
    </row>
    <row r="3929" spans="5:7" x14ac:dyDescent="0.2">
      <c r="E3929" s="93" t="str">
        <f>IF(ISBLANK(A3929),"",VLOOKUP(A3929,'Tabla de equipos'!$B$3:$D$107,3,FALSE))</f>
        <v/>
      </c>
      <c r="G3929" s="135" t="str">
        <f t="shared" si="62"/>
        <v/>
      </c>
    </row>
    <row r="3930" spans="5:7" x14ac:dyDescent="0.2">
      <c r="E3930" s="93" t="str">
        <f>IF(ISBLANK(A3930),"",VLOOKUP(A3930,'Tabla de equipos'!$B$3:$D$107,3,FALSE))</f>
        <v/>
      </c>
      <c r="G3930" s="135" t="str">
        <f t="shared" si="62"/>
        <v/>
      </c>
    </row>
    <row r="3931" spans="5:7" x14ac:dyDescent="0.2">
      <c r="E3931" s="93" t="str">
        <f>IF(ISBLANK(A3931),"",VLOOKUP(A3931,'Tabla de equipos'!$B$3:$D$107,3,FALSE))</f>
        <v/>
      </c>
      <c r="G3931" s="135" t="str">
        <f t="shared" si="62"/>
        <v/>
      </c>
    </row>
    <row r="3932" spans="5:7" x14ac:dyDescent="0.2">
      <c r="E3932" s="93" t="str">
        <f>IF(ISBLANK(A3932),"",VLOOKUP(A3932,'Tabla de equipos'!$B$3:$D$107,3,FALSE))</f>
        <v/>
      </c>
      <c r="G3932" s="135" t="str">
        <f t="shared" si="62"/>
        <v/>
      </c>
    </row>
    <row r="3933" spans="5:7" x14ac:dyDescent="0.2">
      <c r="E3933" s="93" t="str">
        <f>IF(ISBLANK(A3933),"",VLOOKUP(A3933,'Tabla de equipos'!$B$3:$D$107,3,FALSE))</f>
        <v/>
      </c>
      <c r="G3933" s="135" t="str">
        <f t="shared" si="62"/>
        <v/>
      </c>
    </row>
    <row r="3934" spans="5:7" x14ac:dyDescent="0.2">
      <c r="E3934" s="93" t="str">
        <f>IF(ISBLANK(A3934),"",VLOOKUP(A3934,'Tabla de equipos'!$B$3:$D$107,3,FALSE))</f>
        <v/>
      </c>
      <c r="G3934" s="135" t="str">
        <f t="shared" si="62"/>
        <v/>
      </c>
    </row>
    <row r="3935" spans="5:7" x14ac:dyDescent="0.2">
      <c r="E3935" s="93" t="str">
        <f>IF(ISBLANK(A3935),"",VLOOKUP(A3935,'Tabla de equipos'!$B$3:$D$107,3,FALSE))</f>
        <v/>
      </c>
      <c r="G3935" s="135" t="str">
        <f t="shared" si="62"/>
        <v/>
      </c>
    </row>
    <row r="3936" spans="5:7" x14ac:dyDescent="0.2">
      <c r="E3936" s="93" t="str">
        <f>IF(ISBLANK(A3936),"",VLOOKUP(A3936,'Tabla de equipos'!$B$3:$D$107,3,FALSE))</f>
        <v/>
      </c>
      <c r="G3936" s="135" t="str">
        <f t="shared" si="62"/>
        <v/>
      </c>
    </row>
    <row r="3937" spans="5:7" x14ac:dyDescent="0.2">
      <c r="E3937" s="93" t="str">
        <f>IF(ISBLANK(A3937),"",VLOOKUP(A3937,'Tabla de equipos'!$B$3:$D$107,3,FALSE))</f>
        <v/>
      </c>
      <c r="G3937" s="135" t="str">
        <f t="shared" si="62"/>
        <v/>
      </c>
    </row>
    <row r="3938" spans="5:7" x14ac:dyDescent="0.2">
      <c r="E3938" s="93" t="str">
        <f>IF(ISBLANK(A3938),"",VLOOKUP(A3938,'Tabla de equipos'!$B$3:$D$107,3,FALSE))</f>
        <v/>
      </c>
      <c r="G3938" s="135" t="str">
        <f t="shared" si="62"/>
        <v/>
      </c>
    </row>
    <row r="3939" spans="5:7" x14ac:dyDescent="0.2">
      <c r="E3939" s="93" t="str">
        <f>IF(ISBLANK(A3939),"",VLOOKUP(A3939,'Tabla de equipos'!$B$3:$D$107,3,FALSE))</f>
        <v/>
      </c>
      <c r="G3939" s="135" t="str">
        <f t="shared" si="62"/>
        <v/>
      </c>
    </row>
    <row r="3940" spans="5:7" x14ac:dyDescent="0.2">
      <c r="E3940" s="93" t="str">
        <f>IF(ISBLANK(A3940),"",VLOOKUP(A3940,'Tabla de equipos'!$B$3:$D$107,3,FALSE))</f>
        <v/>
      </c>
      <c r="G3940" s="135" t="str">
        <f t="shared" si="62"/>
        <v/>
      </c>
    </row>
    <row r="3941" spans="5:7" x14ac:dyDescent="0.2">
      <c r="E3941" s="93" t="str">
        <f>IF(ISBLANK(A3941),"",VLOOKUP(A3941,'Tabla de equipos'!$B$3:$D$107,3,FALSE))</f>
        <v/>
      </c>
      <c r="G3941" s="135" t="str">
        <f t="shared" ref="G3941:G4000" si="63">IF(AND(F3941="",A3941=""),"",IF(AND(A3941&lt;&gt;"",F3941=""),"Falta incluir unidades",IF(AND(A3941&lt;&gt;"",F3941&gt;0),"","Falta elegir equipo/soporte")))</f>
        <v/>
      </c>
    </row>
    <row r="3942" spans="5:7" x14ac:dyDescent="0.2">
      <c r="E3942" s="93" t="str">
        <f>IF(ISBLANK(A3942),"",VLOOKUP(A3942,'Tabla de equipos'!$B$3:$D$107,3,FALSE))</f>
        <v/>
      </c>
      <c r="G3942" s="135" t="str">
        <f t="shared" si="63"/>
        <v/>
      </c>
    </row>
    <row r="3943" spans="5:7" x14ac:dyDescent="0.2">
      <c r="E3943" s="93" t="str">
        <f>IF(ISBLANK(A3943),"",VLOOKUP(A3943,'Tabla de equipos'!$B$3:$D$107,3,FALSE))</f>
        <v/>
      </c>
      <c r="G3943" s="135" t="str">
        <f t="shared" si="63"/>
        <v/>
      </c>
    </row>
    <row r="3944" spans="5:7" x14ac:dyDescent="0.2">
      <c r="E3944" s="93" t="str">
        <f>IF(ISBLANK(A3944),"",VLOOKUP(A3944,'Tabla de equipos'!$B$3:$D$107,3,FALSE))</f>
        <v/>
      </c>
      <c r="G3944" s="135" t="str">
        <f t="shared" si="63"/>
        <v/>
      </c>
    </row>
    <row r="3945" spans="5:7" x14ac:dyDescent="0.2">
      <c r="E3945" s="93" t="str">
        <f>IF(ISBLANK(A3945),"",VLOOKUP(A3945,'Tabla de equipos'!$B$3:$D$107,3,FALSE))</f>
        <v/>
      </c>
      <c r="G3945" s="135" t="str">
        <f t="shared" si="63"/>
        <v/>
      </c>
    </row>
    <row r="3946" spans="5:7" x14ac:dyDescent="0.2">
      <c r="E3946" s="93" t="str">
        <f>IF(ISBLANK(A3946),"",VLOOKUP(A3946,'Tabla de equipos'!$B$3:$D$107,3,FALSE))</f>
        <v/>
      </c>
      <c r="G3946" s="135" t="str">
        <f t="shared" si="63"/>
        <v/>
      </c>
    </row>
    <row r="3947" spans="5:7" x14ac:dyDescent="0.2">
      <c r="E3947" s="93" t="str">
        <f>IF(ISBLANK(A3947),"",VLOOKUP(A3947,'Tabla de equipos'!$B$3:$D$107,3,FALSE))</f>
        <v/>
      </c>
      <c r="G3947" s="135" t="str">
        <f t="shared" si="63"/>
        <v/>
      </c>
    </row>
    <row r="3948" spans="5:7" x14ac:dyDescent="0.2">
      <c r="E3948" s="93" t="str">
        <f>IF(ISBLANK(A3948),"",VLOOKUP(A3948,'Tabla de equipos'!$B$3:$D$107,3,FALSE))</f>
        <v/>
      </c>
      <c r="G3948" s="135" t="str">
        <f t="shared" si="63"/>
        <v/>
      </c>
    </row>
    <row r="3949" spans="5:7" x14ac:dyDescent="0.2">
      <c r="E3949" s="93" t="str">
        <f>IF(ISBLANK(A3949),"",VLOOKUP(A3949,'Tabla de equipos'!$B$3:$D$107,3,FALSE))</f>
        <v/>
      </c>
      <c r="G3949" s="135" t="str">
        <f t="shared" si="63"/>
        <v/>
      </c>
    </row>
    <row r="3950" spans="5:7" x14ac:dyDescent="0.2">
      <c r="E3950" s="93" t="str">
        <f>IF(ISBLANK(A3950),"",VLOOKUP(A3950,'Tabla de equipos'!$B$3:$D$107,3,FALSE))</f>
        <v/>
      </c>
      <c r="G3950" s="135" t="str">
        <f t="shared" si="63"/>
        <v/>
      </c>
    </row>
    <row r="3951" spans="5:7" x14ac:dyDescent="0.2">
      <c r="E3951" s="93" t="str">
        <f>IF(ISBLANK(A3951),"",VLOOKUP(A3951,'Tabla de equipos'!$B$3:$D$107,3,FALSE))</f>
        <v/>
      </c>
      <c r="G3951" s="135" t="str">
        <f t="shared" si="63"/>
        <v/>
      </c>
    </row>
    <row r="3952" spans="5:7" x14ac:dyDescent="0.2">
      <c r="E3952" s="93" t="str">
        <f>IF(ISBLANK(A3952),"",VLOOKUP(A3952,'Tabla de equipos'!$B$3:$D$107,3,FALSE))</f>
        <v/>
      </c>
      <c r="G3952" s="135" t="str">
        <f t="shared" si="63"/>
        <v/>
      </c>
    </row>
    <row r="3953" spans="5:7" x14ac:dyDescent="0.2">
      <c r="E3953" s="93" t="str">
        <f>IF(ISBLANK(A3953),"",VLOOKUP(A3953,'Tabla de equipos'!$B$3:$D$107,3,FALSE))</f>
        <v/>
      </c>
      <c r="G3953" s="135" t="str">
        <f t="shared" si="63"/>
        <v/>
      </c>
    </row>
    <row r="3954" spans="5:7" x14ac:dyDescent="0.2">
      <c r="E3954" s="93" t="str">
        <f>IF(ISBLANK(A3954),"",VLOOKUP(A3954,'Tabla de equipos'!$B$3:$D$107,3,FALSE))</f>
        <v/>
      </c>
      <c r="G3954" s="135" t="str">
        <f t="shared" si="63"/>
        <v/>
      </c>
    </row>
    <row r="3955" spans="5:7" x14ac:dyDescent="0.2">
      <c r="E3955" s="93" t="str">
        <f>IF(ISBLANK(A3955),"",VLOOKUP(A3955,'Tabla de equipos'!$B$3:$D$107,3,FALSE))</f>
        <v/>
      </c>
      <c r="G3955" s="135" t="str">
        <f t="shared" si="63"/>
        <v/>
      </c>
    </row>
    <row r="3956" spans="5:7" x14ac:dyDescent="0.2">
      <c r="E3956" s="93" t="str">
        <f>IF(ISBLANK(A3956),"",VLOOKUP(A3956,'Tabla de equipos'!$B$3:$D$107,3,FALSE))</f>
        <v/>
      </c>
      <c r="G3956" s="135" t="str">
        <f t="shared" si="63"/>
        <v/>
      </c>
    </row>
    <row r="3957" spans="5:7" x14ac:dyDescent="0.2">
      <c r="E3957" s="93" t="str">
        <f>IF(ISBLANK(A3957),"",VLOOKUP(A3957,'Tabla de equipos'!$B$3:$D$107,3,FALSE))</f>
        <v/>
      </c>
      <c r="G3957" s="135" t="str">
        <f t="shared" si="63"/>
        <v/>
      </c>
    </row>
    <row r="3958" spans="5:7" x14ac:dyDescent="0.2">
      <c r="E3958" s="93" t="str">
        <f>IF(ISBLANK(A3958),"",VLOOKUP(A3958,'Tabla de equipos'!$B$3:$D$107,3,FALSE))</f>
        <v/>
      </c>
      <c r="G3958" s="135" t="str">
        <f t="shared" si="63"/>
        <v/>
      </c>
    </row>
    <row r="3959" spans="5:7" x14ac:dyDescent="0.2">
      <c r="E3959" s="93" t="str">
        <f>IF(ISBLANK(A3959),"",VLOOKUP(A3959,'Tabla de equipos'!$B$3:$D$107,3,FALSE))</f>
        <v/>
      </c>
      <c r="G3959" s="135" t="str">
        <f t="shared" si="63"/>
        <v/>
      </c>
    </row>
    <row r="3960" spans="5:7" x14ac:dyDescent="0.2">
      <c r="E3960" s="93" t="str">
        <f>IF(ISBLANK(A3960),"",VLOOKUP(A3960,'Tabla de equipos'!$B$3:$D$107,3,FALSE))</f>
        <v/>
      </c>
      <c r="G3960" s="135" t="str">
        <f t="shared" si="63"/>
        <v/>
      </c>
    </row>
    <row r="3961" spans="5:7" x14ac:dyDescent="0.2">
      <c r="E3961" s="93" t="str">
        <f>IF(ISBLANK(A3961),"",VLOOKUP(A3961,'Tabla de equipos'!$B$3:$D$107,3,FALSE))</f>
        <v/>
      </c>
      <c r="G3961" s="135" t="str">
        <f t="shared" si="63"/>
        <v/>
      </c>
    </row>
    <row r="3962" spans="5:7" x14ac:dyDescent="0.2">
      <c r="E3962" s="93" t="str">
        <f>IF(ISBLANK(A3962),"",VLOOKUP(A3962,'Tabla de equipos'!$B$3:$D$107,3,FALSE))</f>
        <v/>
      </c>
      <c r="G3962" s="135" t="str">
        <f t="shared" si="63"/>
        <v/>
      </c>
    </row>
    <row r="3963" spans="5:7" x14ac:dyDescent="0.2">
      <c r="E3963" s="93" t="str">
        <f>IF(ISBLANK(A3963),"",VLOOKUP(A3963,'Tabla de equipos'!$B$3:$D$107,3,FALSE))</f>
        <v/>
      </c>
      <c r="G3963" s="135" t="str">
        <f t="shared" si="63"/>
        <v/>
      </c>
    </row>
    <row r="3964" spans="5:7" x14ac:dyDescent="0.2">
      <c r="E3964" s="93" t="str">
        <f>IF(ISBLANK(A3964),"",VLOOKUP(A3964,'Tabla de equipos'!$B$3:$D$107,3,FALSE))</f>
        <v/>
      </c>
      <c r="G3964" s="135" t="str">
        <f t="shared" si="63"/>
        <v/>
      </c>
    </row>
    <row r="3965" spans="5:7" x14ac:dyDescent="0.2">
      <c r="E3965" s="93" t="str">
        <f>IF(ISBLANK(A3965),"",VLOOKUP(A3965,'Tabla de equipos'!$B$3:$D$107,3,FALSE))</f>
        <v/>
      </c>
      <c r="G3965" s="135" t="str">
        <f t="shared" si="63"/>
        <v/>
      </c>
    </row>
    <row r="3966" spans="5:7" x14ac:dyDescent="0.2">
      <c r="E3966" s="93" t="str">
        <f>IF(ISBLANK(A3966),"",VLOOKUP(A3966,'Tabla de equipos'!$B$3:$D$107,3,FALSE))</f>
        <v/>
      </c>
      <c r="G3966" s="135" t="str">
        <f t="shared" si="63"/>
        <v/>
      </c>
    </row>
    <row r="3967" spans="5:7" x14ac:dyDescent="0.2">
      <c r="E3967" s="93" t="str">
        <f>IF(ISBLANK(A3967),"",VLOOKUP(A3967,'Tabla de equipos'!$B$3:$D$107,3,FALSE))</f>
        <v/>
      </c>
      <c r="G3967" s="135" t="str">
        <f t="shared" si="63"/>
        <v/>
      </c>
    </row>
    <row r="3968" spans="5:7" x14ac:dyDescent="0.2">
      <c r="E3968" s="93" t="str">
        <f>IF(ISBLANK(A3968),"",VLOOKUP(A3968,'Tabla de equipos'!$B$3:$D$107,3,FALSE))</f>
        <v/>
      </c>
      <c r="G3968" s="135" t="str">
        <f t="shared" si="63"/>
        <v/>
      </c>
    </row>
    <row r="3969" spans="5:7" x14ac:dyDescent="0.2">
      <c r="E3969" s="93" t="str">
        <f>IF(ISBLANK(A3969),"",VLOOKUP(A3969,'Tabla de equipos'!$B$3:$D$107,3,FALSE))</f>
        <v/>
      </c>
      <c r="G3969" s="135" t="str">
        <f t="shared" si="63"/>
        <v/>
      </c>
    </row>
    <row r="3970" spans="5:7" x14ac:dyDescent="0.2">
      <c r="E3970" s="93" t="str">
        <f>IF(ISBLANK(A3970),"",VLOOKUP(A3970,'Tabla de equipos'!$B$3:$D$107,3,FALSE))</f>
        <v/>
      </c>
      <c r="G3970" s="135" t="str">
        <f t="shared" si="63"/>
        <v/>
      </c>
    </row>
    <row r="3971" spans="5:7" x14ac:dyDescent="0.2">
      <c r="E3971" s="93" t="str">
        <f>IF(ISBLANK(A3971),"",VLOOKUP(A3971,'Tabla de equipos'!$B$3:$D$107,3,FALSE))</f>
        <v/>
      </c>
      <c r="G3971" s="135" t="str">
        <f t="shared" si="63"/>
        <v/>
      </c>
    </row>
    <row r="3972" spans="5:7" x14ac:dyDescent="0.2">
      <c r="E3972" s="93" t="str">
        <f>IF(ISBLANK(A3972),"",VLOOKUP(A3972,'Tabla de equipos'!$B$3:$D$107,3,FALSE))</f>
        <v/>
      </c>
      <c r="G3972" s="135" t="str">
        <f t="shared" si="63"/>
        <v/>
      </c>
    </row>
    <row r="3973" spans="5:7" x14ac:dyDescent="0.2">
      <c r="E3973" s="93" t="str">
        <f>IF(ISBLANK(A3973),"",VLOOKUP(A3973,'Tabla de equipos'!$B$3:$D$107,3,FALSE))</f>
        <v/>
      </c>
      <c r="G3973" s="135" t="str">
        <f t="shared" si="63"/>
        <v/>
      </c>
    </row>
    <row r="3974" spans="5:7" x14ac:dyDescent="0.2">
      <c r="E3974" s="93" t="str">
        <f>IF(ISBLANK(A3974),"",VLOOKUP(A3974,'Tabla de equipos'!$B$3:$D$107,3,FALSE))</f>
        <v/>
      </c>
      <c r="G3974" s="135" t="str">
        <f t="shared" si="63"/>
        <v/>
      </c>
    </row>
    <row r="3975" spans="5:7" x14ac:dyDescent="0.2">
      <c r="E3975" s="93" t="str">
        <f>IF(ISBLANK(A3975),"",VLOOKUP(A3975,'Tabla de equipos'!$B$3:$D$107,3,FALSE))</f>
        <v/>
      </c>
      <c r="G3975" s="135" t="str">
        <f t="shared" si="63"/>
        <v/>
      </c>
    </row>
    <row r="3976" spans="5:7" x14ac:dyDescent="0.2">
      <c r="E3976" s="93" t="str">
        <f>IF(ISBLANK(A3976),"",VLOOKUP(A3976,'Tabla de equipos'!$B$3:$D$107,3,FALSE))</f>
        <v/>
      </c>
      <c r="G3976" s="135" t="str">
        <f t="shared" si="63"/>
        <v/>
      </c>
    </row>
    <row r="3977" spans="5:7" x14ac:dyDescent="0.2">
      <c r="E3977" s="93" t="str">
        <f>IF(ISBLANK(A3977),"",VLOOKUP(A3977,'Tabla de equipos'!$B$3:$D$107,3,FALSE))</f>
        <v/>
      </c>
      <c r="G3977" s="135" t="str">
        <f t="shared" si="63"/>
        <v/>
      </c>
    </row>
    <row r="3978" spans="5:7" x14ac:dyDescent="0.2">
      <c r="E3978" s="93" t="str">
        <f>IF(ISBLANK(A3978),"",VLOOKUP(A3978,'Tabla de equipos'!$B$3:$D$107,3,FALSE))</f>
        <v/>
      </c>
      <c r="G3978" s="135" t="str">
        <f t="shared" si="63"/>
        <v/>
      </c>
    </row>
    <row r="3979" spans="5:7" x14ac:dyDescent="0.2">
      <c r="E3979" s="93" t="str">
        <f>IF(ISBLANK(A3979),"",VLOOKUP(A3979,'Tabla de equipos'!$B$3:$D$107,3,FALSE))</f>
        <v/>
      </c>
      <c r="G3979" s="135" t="str">
        <f t="shared" si="63"/>
        <v/>
      </c>
    </row>
    <row r="3980" spans="5:7" x14ac:dyDescent="0.2">
      <c r="E3980" s="93" t="str">
        <f>IF(ISBLANK(A3980),"",VLOOKUP(A3980,'Tabla de equipos'!$B$3:$D$107,3,FALSE))</f>
        <v/>
      </c>
      <c r="G3980" s="135" t="str">
        <f t="shared" si="63"/>
        <v/>
      </c>
    </row>
    <row r="3981" spans="5:7" x14ac:dyDescent="0.2">
      <c r="E3981" s="93" t="str">
        <f>IF(ISBLANK(A3981),"",VLOOKUP(A3981,'Tabla de equipos'!$B$3:$D$107,3,FALSE))</f>
        <v/>
      </c>
      <c r="G3981" s="135" t="str">
        <f t="shared" si="63"/>
        <v/>
      </c>
    </row>
    <row r="3982" spans="5:7" x14ac:dyDescent="0.2">
      <c r="E3982" s="93" t="str">
        <f>IF(ISBLANK(A3982),"",VLOOKUP(A3982,'Tabla de equipos'!$B$3:$D$107,3,FALSE))</f>
        <v/>
      </c>
      <c r="G3982" s="135" t="str">
        <f t="shared" si="63"/>
        <v/>
      </c>
    </row>
    <row r="3983" spans="5:7" x14ac:dyDescent="0.2">
      <c r="E3983" s="93" t="str">
        <f>IF(ISBLANK(A3983),"",VLOOKUP(A3983,'Tabla de equipos'!$B$3:$D$107,3,FALSE))</f>
        <v/>
      </c>
      <c r="G3983" s="135" t="str">
        <f t="shared" si="63"/>
        <v/>
      </c>
    </row>
    <row r="3984" spans="5:7" x14ac:dyDescent="0.2">
      <c r="E3984" s="93" t="str">
        <f>IF(ISBLANK(A3984),"",VLOOKUP(A3984,'Tabla de equipos'!$B$3:$D$107,3,FALSE))</f>
        <v/>
      </c>
      <c r="G3984" s="135" t="str">
        <f t="shared" si="63"/>
        <v/>
      </c>
    </row>
    <row r="3985" spans="5:7" x14ac:dyDescent="0.2">
      <c r="E3985" s="93" t="str">
        <f>IF(ISBLANK(A3985),"",VLOOKUP(A3985,'Tabla de equipos'!$B$3:$D$107,3,FALSE))</f>
        <v/>
      </c>
      <c r="G3985" s="135" t="str">
        <f t="shared" si="63"/>
        <v/>
      </c>
    </row>
    <row r="3986" spans="5:7" x14ac:dyDescent="0.2">
      <c r="E3986" s="93" t="str">
        <f>IF(ISBLANK(A3986),"",VLOOKUP(A3986,'Tabla de equipos'!$B$3:$D$107,3,FALSE))</f>
        <v/>
      </c>
      <c r="G3986" s="135" t="str">
        <f t="shared" si="63"/>
        <v/>
      </c>
    </row>
    <row r="3987" spans="5:7" x14ac:dyDescent="0.2">
      <c r="E3987" s="93" t="str">
        <f>IF(ISBLANK(A3987),"",VLOOKUP(A3987,'Tabla de equipos'!$B$3:$D$107,3,FALSE))</f>
        <v/>
      </c>
      <c r="G3987" s="135" t="str">
        <f t="shared" si="63"/>
        <v/>
      </c>
    </row>
    <row r="3988" spans="5:7" x14ac:dyDescent="0.2">
      <c r="E3988" s="93" t="str">
        <f>IF(ISBLANK(A3988),"",VLOOKUP(A3988,'Tabla de equipos'!$B$3:$D$107,3,FALSE))</f>
        <v/>
      </c>
      <c r="G3988" s="135" t="str">
        <f t="shared" si="63"/>
        <v/>
      </c>
    </row>
    <row r="3989" spans="5:7" x14ac:dyDescent="0.2">
      <c r="E3989" s="93" t="str">
        <f>IF(ISBLANK(A3989),"",VLOOKUP(A3989,'Tabla de equipos'!$B$3:$D$107,3,FALSE))</f>
        <v/>
      </c>
      <c r="G3989" s="135" t="str">
        <f t="shared" si="63"/>
        <v/>
      </c>
    </row>
    <row r="3990" spans="5:7" x14ac:dyDescent="0.2">
      <c r="E3990" s="93" t="str">
        <f>IF(ISBLANK(A3990),"",VLOOKUP(A3990,'Tabla de equipos'!$B$3:$D$107,3,FALSE))</f>
        <v/>
      </c>
      <c r="G3990" s="135" t="str">
        <f t="shared" si="63"/>
        <v/>
      </c>
    </row>
    <row r="3991" spans="5:7" x14ac:dyDescent="0.2">
      <c r="E3991" s="93" t="str">
        <f>IF(ISBLANK(A3991),"",VLOOKUP(A3991,'Tabla de equipos'!$B$3:$D$107,3,FALSE))</f>
        <v/>
      </c>
      <c r="G3991" s="135" t="str">
        <f t="shared" si="63"/>
        <v/>
      </c>
    </row>
    <row r="3992" spans="5:7" x14ac:dyDescent="0.2">
      <c r="E3992" s="93" t="str">
        <f>IF(ISBLANK(A3992),"",VLOOKUP(A3992,'Tabla de equipos'!$B$3:$D$107,3,FALSE))</f>
        <v/>
      </c>
      <c r="G3992" s="135" t="str">
        <f t="shared" si="63"/>
        <v/>
      </c>
    </row>
    <row r="3993" spans="5:7" x14ac:dyDescent="0.2">
      <c r="E3993" s="93" t="str">
        <f>IF(ISBLANK(A3993),"",VLOOKUP(A3993,'Tabla de equipos'!$B$3:$D$107,3,FALSE))</f>
        <v/>
      </c>
      <c r="G3993" s="135" t="str">
        <f t="shared" si="63"/>
        <v/>
      </c>
    </row>
    <row r="3994" spans="5:7" x14ac:dyDescent="0.2">
      <c r="E3994" s="93" t="str">
        <f>IF(ISBLANK(A3994),"",VLOOKUP(A3994,'Tabla de equipos'!$B$3:$D$107,3,FALSE))</f>
        <v/>
      </c>
      <c r="G3994" s="135" t="str">
        <f t="shared" si="63"/>
        <v/>
      </c>
    </row>
    <row r="3995" spans="5:7" x14ac:dyDescent="0.2">
      <c r="E3995" s="93" t="str">
        <f>IF(ISBLANK(A3995),"",VLOOKUP(A3995,'Tabla de equipos'!$B$3:$D$107,3,FALSE))</f>
        <v/>
      </c>
      <c r="G3995" s="135" t="str">
        <f t="shared" si="63"/>
        <v/>
      </c>
    </row>
    <row r="3996" spans="5:7" x14ac:dyDescent="0.2">
      <c r="E3996" s="93" t="str">
        <f>IF(ISBLANK(A3996),"",VLOOKUP(A3996,'Tabla de equipos'!$B$3:$D$107,3,FALSE))</f>
        <v/>
      </c>
      <c r="G3996" s="135" t="str">
        <f t="shared" si="63"/>
        <v/>
      </c>
    </row>
    <row r="3997" spans="5:7" x14ac:dyDescent="0.2">
      <c r="E3997" s="93" t="str">
        <f>IF(ISBLANK(A3997),"",VLOOKUP(A3997,'Tabla de equipos'!$B$3:$D$107,3,FALSE))</f>
        <v/>
      </c>
      <c r="G3997" s="135" t="str">
        <f t="shared" si="63"/>
        <v/>
      </c>
    </row>
    <row r="3998" spans="5:7" x14ac:dyDescent="0.2">
      <c r="E3998" s="93" t="str">
        <f>IF(ISBLANK(A3998),"",VLOOKUP(A3998,'Tabla de equipos'!$B$3:$D$107,3,FALSE))</f>
        <v/>
      </c>
      <c r="G3998" s="135" t="str">
        <f t="shared" si="63"/>
        <v/>
      </c>
    </row>
    <row r="3999" spans="5:7" x14ac:dyDescent="0.2">
      <c r="E3999" s="93" t="str">
        <f>IF(ISBLANK(A3999),"",VLOOKUP(A3999,'Tabla de equipos'!$B$3:$D$107,3,FALSE))</f>
        <v/>
      </c>
      <c r="G3999" s="135" t="str">
        <f t="shared" si="63"/>
        <v/>
      </c>
    </row>
    <row r="4000" spans="5:7" x14ac:dyDescent="0.2">
      <c r="E4000" s="93" t="str">
        <f>IF(ISBLANK(A4000),"",VLOOKUP(A4000,'Tabla de equipos'!$B$3:$D$107,3,FALSE))</f>
        <v/>
      </c>
      <c r="G4000" s="135" t="str">
        <f t="shared" si="63"/>
        <v/>
      </c>
    </row>
  </sheetData>
  <sheetProtection algorithmName="SHA-512" hashValue="DOWhw5VQXeekfR7tIkjtM/k7JSHbZuGlPa5ZWdWLr0cffM+4BoTfmU3KsyKVBQxYVspRhomfXlTZo++zw4kJTQ==" saltValue="XfOSJQ4WLRgdAY0wo9+4JQ==" spinCount="100000" sheet="1" objects="1" scenarios="1"/>
  <dataConsolidate/>
  <mergeCells count="8">
    <mergeCell ref="G2:G3"/>
    <mergeCell ref="A1:G1"/>
    <mergeCell ref="A2:A3"/>
    <mergeCell ref="B2:B3"/>
    <mergeCell ref="C2:C3"/>
    <mergeCell ref="E2:E3"/>
    <mergeCell ref="F2:F3"/>
    <mergeCell ref="D2:D3"/>
  </mergeCells>
  <dataValidations xWindow="274" yWindow="590" count="1">
    <dataValidation type="list" allowBlank="1" showInputMessage="1" showErrorMessage="1" prompt="Elige un equipo o soporte" sqref="A4:A4000" xr:uid="{00000000-0002-0000-0100-000000000000}">
      <formula1>$J$1:$J$105</formula1>
    </dataValidation>
  </dataValidation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048553"/>
  <sheetViews>
    <sheetView zoomScaleNormal="100" workbookViewId="0">
      <pane ySplit="3" topLeftCell="A4" activePane="bottomLeft" state="frozen"/>
      <selection pane="bottomLeft" activeCell="A4" sqref="A4"/>
    </sheetView>
  </sheetViews>
  <sheetFormatPr baseColWidth="10" defaultColWidth="11.42578125" defaultRowHeight="12" x14ac:dyDescent="0.2"/>
  <cols>
    <col min="1" max="1" width="39.28515625" style="136" customWidth="1"/>
    <col min="2" max="2" width="30.42578125" style="87" customWidth="1"/>
    <col min="3" max="3" width="22.85546875" style="87" customWidth="1"/>
    <col min="4" max="4" width="12.5703125" style="87" customWidth="1"/>
    <col min="5" max="5" width="13.5703125" style="87" customWidth="1"/>
    <col min="6" max="6" width="10" style="93" customWidth="1"/>
    <col min="7" max="7" width="10.140625" style="137" customWidth="1"/>
    <col min="8" max="8" width="11" style="94" customWidth="1"/>
    <col min="9" max="9" width="11.42578125" style="95"/>
    <col min="10" max="10" width="35.7109375" style="139" bestFit="1" customWidth="1"/>
    <col min="11" max="15" width="10.85546875" style="96" hidden="1" customWidth="1"/>
    <col min="16" max="16" width="42.7109375" style="114" hidden="1" customWidth="1"/>
    <col min="17" max="18" width="10.85546875" style="96" hidden="1" customWidth="1"/>
    <col min="19" max="23" width="3.140625" style="96" hidden="1" customWidth="1"/>
    <col min="24" max="24" width="10.85546875" style="96" customWidth="1"/>
    <col min="25" max="29" width="11.42578125" style="96" customWidth="1"/>
    <col min="30" max="16384" width="11.42578125" style="96"/>
  </cols>
  <sheetData>
    <row r="1" spans="1:20" s="92" customFormat="1" ht="46.9" customHeight="1" x14ac:dyDescent="0.2">
      <c r="A1" s="181" t="s">
        <v>37</v>
      </c>
      <c r="B1" s="182"/>
      <c r="C1" s="182"/>
      <c r="D1" s="182"/>
      <c r="E1" s="182"/>
      <c r="F1" s="182"/>
      <c r="G1" s="182"/>
      <c r="H1" s="182"/>
      <c r="I1" s="182"/>
      <c r="J1" s="182"/>
      <c r="P1" s="111"/>
    </row>
    <row r="2" spans="1:20" s="97" customFormat="1" ht="19.899999999999999" customHeight="1" x14ac:dyDescent="0.2">
      <c r="A2" s="168" t="s">
        <v>38</v>
      </c>
      <c r="B2" s="170" t="s">
        <v>39</v>
      </c>
      <c r="C2" s="170" t="s">
        <v>40</v>
      </c>
      <c r="D2" s="170" t="s">
        <v>41</v>
      </c>
      <c r="E2" s="170" t="s">
        <v>29</v>
      </c>
      <c r="F2" s="170" t="s">
        <v>31</v>
      </c>
      <c r="G2" s="170" t="s">
        <v>42</v>
      </c>
      <c r="H2" s="183" t="s">
        <v>43</v>
      </c>
      <c r="I2" s="185" t="s">
        <v>44</v>
      </c>
      <c r="J2" s="180" t="s">
        <v>45</v>
      </c>
      <c r="K2" s="176" t="s">
        <v>46</v>
      </c>
      <c r="L2" s="176"/>
      <c r="M2" s="176"/>
      <c r="N2" s="176"/>
      <c r="O2" s="176"/>
      <c r="P2" s="112" t="str">
        <f>'Tabla de equipos'!B3</f>
        <v>Audio Casette</v>
      </c>
    </row>
    <row r="3" spans="1:20" s="97" customFormat="1" ht="21" customHeight="1" x14ac:dyDescent="0.2">
      <c r="A3" s="169"/>
      <c r="B3" s="170"/>
      <c r="C3" s="175" t="s">
        <v>47</v>
      </c>
      <c r="D3" s="170"/>
      <c r="E3" s="175"/>
      <c r="F3" s="170"/>
      <c r="G3" s="175"/>
      <c r="H3" s="184"/>
      <c r="I3" s="186"/>
      <c r="J3" s="180"/>
      <c r="K3" s="177" t="s">
        <v>48</v>
      </c>
      <c r="L3" s="177"/>
      <c r="M3" s="177"/>
      <c r="N3" s="177"/>
      <c r="O3" s="177"/>
      <c r="P3" s="112" t="str">
        <f>'Tabla de equipos'!B4</f>
        <v>MiniDisc</v>
      </c>
      <c r="S3" s="97" t="s">
        <v>49</v>
      </c>
      <c r="T3" s="97" t="s">
        <v>50</v>
      </c>
    </row>
    <row r="4" spans="1:20" s="23" customFormat="1" ht="12.75" x14ac:dyDescent="0.2">
      <c r="A4" s="136"/>
      <c r="B4" s="87"/>
      <c r="C4" s="87"/>
      <c r="D4" s="87"/>
      <c r="E4" s="87"/>
      <c r="F4" s="93" t="str">
        <f>IF(ISBLANK(A4),"",VLOOKUP(A4,'Tabla de equipos'!$B$3:$D$107,3,FALSE))</f>
        <v/>
      </c>
      <c r="G4" s="137"/>
      <c r="H4" s="94"/>
      <c r="I4" s="95"/>
      <c r="J4" s="139" t="str">
        <f>IF(AND(G4&gt;0,A4=""),"Falta elegir equipo/producto",IF(AND(A4="",G4=""),"",IF(AND(A4&lt;&gt;"",G4=""),"Falta incluir numero de unidades",IF(AND(A4&lt;&gt;"",G4&gt;0,B4=""),"Falta Incluir el Tipo de Exceptuación",IF(AND(A4&lt;&gt;"",B4&lt;&gt;"",C4="",G4&gt;0),"Falta incluir nombre del Beneficiario exceptuación","No olvidar adjuntar factura de la exceptuación")))))</f>
        <v/>
      </c>
      <c r="K4" s="178" t="s">
        <v>51</v>
      </c>
      <c r="L4" s="179"/>
      <c r="M4" s="179"/>
      <c r="N4" s="179"/>
      <c r="O4" s="179"/>
      <c r="P4" s="113" t="str">
        <f>'Tabla de equipos'!B5</f>
        <v>CD-R</v>
      </c>
      <c r="S4" s="23" t="str">
        <f>IF(A4="","",IF(SUMIF('COMPRAS SIN COMPEN.SOPORTADA'!$A$18:$A$304,"="&amp;Exceptuaciones!A4,'COMPRAS SIN COMPEN.SOPORTADA'!$E$18:$E$304)+SUMIF('COMPRAS CON COMPEN. SOPORTADA'!$A$4:$A$186,"="&amp;Exceptuaciones!A4,'COMPRAS CON COMPEN. SOPORTADA'!$F$4:$F$186)-SUMIF($A$4:$A$110,"="&amp;A4,$G$4:$G$110)&lt;0,"No declaradas todas las exceptuadas",""))</f>
        <v/>
      </c>
      <c r="T4" s="23">
        <f>SUMIF('COMPRAS SIN COMPEN.SOPORTADA'!$A$18:$A$304,"="&amp;Exceptuaciones!A4,'COMPRAS SIN COMPEN.SOPORTADA'!$E$18:$E$304)+SUMIF('COMPRAS CON COMPEN. SOPORTADA'!$A$4:$A$186,"="&amp;Exceptuaciones!A4,'COMPRAS CON COMPEN. SOPORTADA'!$F$4:$F$186)-SUMIF($A$4:$A$110,"="&amp;A4,$G$4:$G$110)</f>
        <v>0</v>
      </c>
    </row>
    <row r="5" spans="1:20" s="92" customFormat="1" x14ac:dyDescent="0.2">
      <c r="A5" s="136"/>
      <c r="B5" s="87"/>
      <c r="C5" s="87"/>
      <c r="D5" s="87"/>
      <c r="E5" s="87"/>
      <c r="F5" s="93" t="str">
        <f>IF(ISBLANK(A5),"",VLOOKUP(A5,'Tabla de equipos'!$B$3:$D$107,3,FALSE))</f>
        <v/>
      </c>
      <c r="G5" s="137"/>
      <c r="H5" s="94"/>
      <c r="I5" s="95"/>
      <c r="J5" s="139" t="str">
        <f t="shared" ref="J5" si="0">IF(AND(G5&gt;0,A5=""),"Falta elegir equipo/producto",IF(AND(A5="",G5=""),"",IF(AND(A5&lt;&gt;"",G5=""),"Falta incluir numero de unidades",IF(AND(A5&lt;&gt;"",G5&gt;0,B5=""),"Falta Incluir el Tipo de Exceptuación",IF(AND(A5&lt;&gt;"",B5&lt;&gt;"",C5="",G5&gt;0),"Falta incluir nombre del Beneficiario exceptuación","No olvidar adjuntar factura de la exceptuación")))))</f>
        <v/>
      </c>
      <c r="K5" s="174" t="s">
        <v>52</v>
      </c>
      <c r="L5" s="174"/>
      <c r="M5" s="174"/>
      <c r="N5" s="174"/>
      <c r="O5" s="174"/>
      <c r="P5" s="111" t="str">
        <f>'Tabla de equipos'!B6</f>
        <v>CD-RW</v>
      </c>
      <c r="S5" s="92" t="str">
        <f>IF(A5="","",IF(SUMIF('COMPRAS SIN COMPEN.SOPORTADA'!$A$18:$A$304,"="&amp;Exceptuaciones!A5,'COMPRAS SIN COMPEN.SOPORTADA'!$E$18:$E$304)+SUMIF('COMPRAS CON COMPEN. SOPORTADA'!$A$4:$A$186,"="&amp;Exceptuaciones!A5,'COMPRAS CON COMPEN. SOPORTADA'!$F$4:$F$186)-SUMIF($A$4:$A$110,"="&amp;A5,$G$4:$G$110)&lt;0,"No declaradas todas las exceptuadas",""))</f>
        <v/>
      </c>
    </row>
    <row r="6" spans="1:20" s="92" customFormat="1" x14ac:dyDescent="0.2">
      <c r="A6" s="136"/>
      <c r="B6" s="87"/>
      <c r="C6" s="87"/>
      <c r="D6" s="87"/>
      <c r="E6" s="87"/>
      <c r="F6" s="93" t="str">
        <f>IF(ISBLANK(A6),"",VLOOKUP(A6,'Tabla de equipos'!$B$3:$D$107,3,FALSE))</f>
        <v/>
      </c>
      <c r="G6" s="137"/>
      <c r="H6" s="94"/>
      <c r="I6" s="95"/>
      <c r="J6" s="139" t="str">
        <f t="shared" ref="J6:J69" si="1">IF(AND(G6&gt;0,A6=""),"Falta elegir equipo/producto",IF(AND(A6="",G6=""),"",IF(AND(A6&lt;&gt;"",G6=""),"Falta incluir numero de unidades",IF(AND(A6&lt;&gt;"",G6&gt;0,B6=""),"Falta Incluir el Tipo de Exceptuación",IF(AND(A6&lt;&gt;"",B6&lt;&gt;"",C6="",G6&gt;0),"Falta incluir nombre del Beneficiario exceptuación","No olvidar adjuntar factura de la exceptuación")))))</f>
        <v/>
      </c>
      <c r="K6" s="174" t="s">
        <v>53</v>
      </c>
      <c r="L6" s="174"/>
      <c r="M6" s="174"/>
      <c r="N6" s="174"/>
      <c r="O6" s="174"/>
      <c r="P6" s="111" t="str">
        <f>'Tabla de equipos'!B7</f>
        <v>MemoryCards &lt;2GB</v>
      </c>
      <c r="S6" s="92" t="str">
        <f>IF(A6="","",IF(SUMIF('COMPRAS SIN COMPEN.SOPORTADA'!$A$18:$A$304,"="&amp;Exceptuaciones!A6,'COMPRAS SIN COMPEN.SOPORTADA'!$E$18:$E$304)+SUMIF('COMPRAS CON COMPEN. SOPORTADA'!$A$4:$A$186,"="&amp;Exceptuaciones!A6,'COMPRAS CON COMPEN. SOPORTADA'!$F$4:$F$186)-SUMIF($A$4:$A$110,"="&amp;A6,$G$4:$G$110)&lt;0,"No declaradas todas las exceptuadas",""))</f>
        <v/>
      </c>
    </row>
    <row r="7" spans="1:20" s="92" customFormat="1" ht="12.75" customHeight="1" x14ac:dyDescent="0.2">
      <c r="A7" s="136"/>
      <c r="B7" s="87"/>
      <c r="C7" s="87"/>
      <c r="D7" s="87"/>
      <c r="E7" s="87"/>
      <c r="F7" s="93" t="str">
        <f>IF(ISBLANK(A7),"",VLOOKUP(A7,'Tabla de equipos'!$B$3:$D$107,3,FALSE))</f>
        <v/>
      </c>
      <c r="G7" s="137"/>
      <c r="H7" s="94"/>
      <c r="I7" s="95"/>
      <c r="J7" s="139" t="str">
        <f t="shared" si="1"/>
        <v/>
      </c>
      <c r="K7" s="174" t="s">
        <v>54</v>
      </c>
      <c r="L7" s="174"/>
      <c r="M7" s="174"/>
      <c r="N7" s="174"/>
      <c r="O7" s="174"/>
      <c r="P7" s="111" t="str">
        <f>'Tabla de equipos'!B8</f>
        <v>MemoryCards 2GB-4GB</v>
      </c>
      <c r="S7" s="92" t="str">
        <f>IF(A7="","",IF(SUMIF('COMPRAS SIN COMPEN.SOPORTADA'!$A$18:$A$304,"="&amp;Exceptuaciones!A7,'COMPRAS SIN COMPEN.SOPORTADA'!$E$18:$E$304)+SUMIF('COMPRAS CON COMPEN. SOPORTADA'!$A$4:$A$186,"="&amp;Exceptuaciones!A7,'COMPRAS CON COMPEN. SOPORTADA'!$F$4:$F$186)-SUMIF($A$4:$A$110,"="&amp;A7,$G$4:$G$110)&lt;0,"No declaradas todas las exceptuadas",""))</f>
        <v/>
      </c>
    </row>
    <row r="8" spans="1:20" s="92" customFormat="1" ht="12.75" customHeight="1" x14ac:dyDescent="0.2">
      <c r="A8" s="136"/>
      <c r="B8" s="87"/>
      <c r="C8" s="87"/>
      <c r="D8" s="87"/>
      <c r="E8" s="87"/>
      <c r="F8" s="93" t="str">
        <f>IF(ISBLANK(A8),"",VLOOKUP(A8,'Tabla de equipos'!$B$3:$D$107,3,FALSE))</f>
        <v/>
      </c>
      <c r="G8" s="137"/>
      <c r="H8" s="94"/>
      <c r="I8" s="95"/>
      <c r="J8" s="139" t="str">
        <f t="shared" si="1"/>
        <v/>
      </c>
      <c r="P8" s="111" t="str">
        <f>'Tabla de equipos'!B9</f>
        <v>MemoryCards 4GB -8GB</v>
      </c>
      <c r="S8" s="92" t="str">
        <f>IF(A8="","",IF(SUMIF('COMPRAS SIN COMPEN.SOPORTADA'!$A$18:$A$304,"="&amp;Exceptuaciones!A8,'COMPRAS SIN COMPEN.SOPORTADA'!$E$18:$E$304)+SUMIF('COMPRAS CON COMPEN. SOPORTADA'!$A$4:$A$186,"="&amp;Exceptuaciones!A8,'COMPRAS CON COMPEN. SOPORTADA'!$F$4:$F$186)-SUMIF($A$4:$A$110,"="&amp;A8,$G$4:$G$110)&lt;0,"No declaradas todas las exceptuadas",""))</f>
        <v/>
      </c>
    </row>
    <row r="9" spans="1:20" s="92" customFormat="1" x14ac:dyDescent="0.2">
      <c r="A9" s="136"/>
      <c r="B9" s="87"/>
      <c r="C9" s="87"/>
      <c r="D9" s="87"/>
      <c r="E9" s="87"/>
      <c r="F9" s="93" t="str">
        <f>IF(ISBLANK(A9),"",VLOOKUP(A9,'Tabla de equipos'!$B$3:$D$107,3,FALSE))</f>
        <v/>
      </c>
      <c r="G9" s="137"/>
      <c r="H9" s="94"/>
      <c r="I9" s="95"/>
      <c r="J9" s="139" t="str">
        <f t="shared" si="1"/>
        <v/>
      </c>
      <c r="P9" s="111" t="str">
        <f>'Tabla de equipos'!B10</f>
        <v>MemoryCards &gt;8GB</v>
      </c>
      <c r="S9" s="92" t="str">
        <f>IF(A9="","",IF(SUMIF('COMPRAS SIN COMPEN.SOPORTADA'!$A$18:$A$304,"="&amp;Exceptuaciones!A9,'COMPRAS SIN COMPEN.SOPORTADA'!$E$18:$E$304)+SUMIF('COMPRAS CON COMPEN. SOPORTADA'!$A$4:$A$186,"="&amp;Exceptuaciones!A9,'COMPRAS CON COMPEN. SOPORTADA'!$F$4:$F$186)-SUMIF($A$4:$A$110,"="&amp;A9,$G$4:$G$110)&lt;0,"No declaradas todas las exceptuadas",""))</f>
        <v/>
      </c>
    </row>
    <row r="10" spans="1:20" s="92" customFormat="1" ht="12.75" customHeight="1" x14ac:dyDescent="0.2">
      <c r="A10" s="136"/>
      <c r="B10" s="87"/>
      <c r="C10" s="87"/>
      <c r="D10" s="87"/>
      <c r="E10" s="87"/>
      <c r="F10" s="93" t="str">
        <f>IF(ISBLANK(A10),"",VLOOKUP(A10,'Tabla de equipos'!$B$3:$D$107,3,FALSE))</f>
        <v/>
      </c>
      <c r="G10" s="137"/>
      <c r="H10" s="94"/>
      <c r="I10" s="95"/>
      <c r="J10" s="139" t="str">
        <f t="shared" si="1"/>
        <v/>
      </c>
      <c r="P10" s="111" t="str">
        <f>'Tabla de equipos'!B11</f>
        <v>VHS 180</v>
      </c>
      <c r="S10" s="92" t="str">
        <f>IF(A10="","",IF(SUMIF('COMPRAS SIN COMPEN.SOPORTADA'!$A$18:$A$304,"="&amp;Exceptuaciones!A10,'COMPRAS SIN COMPEN.SOPORTADA'!$E$18:$E$304)+SUMIF('COMPRAS CON COMPEN. SOPORTADA'!$A$4:$A$186,"="&amp;Exceptuaciones!A10,'COMPRAS CON COMPEN. SOPORTADA'!$F$4:$F$186)-SUMIF($A$4:$A$110,"="&amp;A10,$G$4:$G$110)&lt;0,"No declaradas todas las exceptuadas",""))</f>
        <v/>
      </c>
    </row>
    <row r="11" spans="1:20" s="92" customFormat="1" ht="12.75" customHeight="1" x14ac:dyDescent="0.2">
      <c r="A11" s="136"/>
      <c r="B11" s="87"/>
      <c r="C11" s="87"/>
      <c r="D11" s="87"/>
      <c r="E11" s="87"/>
      <c r="F11" s="93" t="str">
        <f>IF(ISBLANK(A11),"",VLOOKUP(A11,'Tabla de equipos'!$B$3:$D$107,3,FALSE))</f>
        <v/>
      </c>
      <c r="G11" s="137"/>
      <c r="H11" s="94"/>
      <c r="I11" s="95"/>
      <c r="J11" s="139" t="str">
        <f t="shared" si="1"/>
        <v/>
      </c>
      <c r="P11" s="111" t="str">
        <f>'Tabla de equipos'!B12</f>
        <v>VHS 240</v>
      </c>
      <c r="S11" s="92" t="str">
        <f>IF(A11="","",IF(SUMIF('COMPRAS SIN COMPEN.SOPORTADA'!$A$18:$A$304,"="&amp;Exceptuaciones!A11,'COMPRAS SIN COMPEN.SOPORTADA'!$E$18:$E$304)+SUMIF('COMPRAS CON COMPEN. SOPORTADA'!$A$4:$A$186,"="&amp;Exceptuaciones!A11,'COMPRAS CON COMPEN. SOPORTADA'!$F$4:$F$186)-SUMIF($A$4:$A$110,"="&amp;A11,$G$4:$G$110)&lt;0,"No declaradas todas las exceptuadas",""))</f>
        <v/>
      </c>
    </row>
    <row r="12" spans="1:20" s="92" customFormat="1" ht="12.75" customHeight="1" x14ac:dyDescent="0.2">
      <c r="A12" s="136"/>
      <c r="B12" s="87"/>
      <c r="C12" s="87"/>
      <c r="D12" s="87"/>
      <c r="E12" s="87"/>
      <c r="F12" s="93" t="str">
        <f>IF(ISBLANK(A12),"",VLOOKUP(A12,'Tabla de equipos'!$B$3:$D$107,3,FALSE))</f>
        <v/>
      </c>
      <c r="G12" s="137"/>
      <c r="H12" s="94"/>
      <c r="I12" s="95"/>
      <c r="J12" s="139" t="str">
        <f t="shared" si="1"/>
        <v/>
      </c>
      <c r="P12" s="111" t="str">
        <f>'Tabla de equipos'!B13</f>
        <v>DVD-R 4,7GB</v>
      </c>
      <c r="S12" s="92" t="str">
        <f>IF(A12="","",IF(SUMIF('COMPRAS SIN COMPEN.SOPORTADA'!$A$18:$A$304,"="&amp;Exceptuaciones!A12,'COMPRAS SIN COMPEN.SOPORTADA'!$E$18:$E$304)+SUMIF('COMPRAS CON COMPEN. SOPORTADA'!$A$4:$A$186,"="&amp;Exceptuaciones!A12,'COMPRAS CON COMPEN. SOPORTADA'!$F$4:$F$186)-SUMIF($A$4:$A$110,"="&amp;A12,$G$4:$G$110)&lt;0,"No declaradas todas las exceptuadas",""))</f>
        <v/>
      </c>
    </row>
    <row r="13" spans="1:20" s="92" customFormat="1" x14ac:dyDescent="0.2">
      <c r="A13" s="136"/>
      <c r="B13" s="87"/>
      <c r="C13" s="87"/>
      <c r="D13" s="87"/>
      <c r="E13" s="87"/>
      <c r="F13" s="93" t="str">
        <f>IF(ISBLANK(A13),"",VLOOKUP(A13,'Tabla de equipos'!$B$3:$D$107,3,FALSE))</f>
        <v/>
      </c>
      <c r="G13" s="137"/>
      <c r="H13" s="94"/>
      <c r="I13" s="95"/>
      <c r="J13" s="139" t="str">
        <f t="shared" si="1"/>
        <v/>
      </c>
      <c r="P13" s="111" t="str">
        <f>'Tabla de equipos'!B14</f>
        <v>DVD-RW 4,7GB</v>
      </c>
      <c r="S13" s="92" t="str">
        <f>IF(A13="","",IF(SUMIF('COMPRAS SIN COMPEN.SOPORTADA'!$A$18:$A$304,"="&amp;Exceptuaciones!A13,'COMPRAS SIN COMPEN.SOPORTADA'!$E$18:$E$304)+SUMIF('COMPRAS CON COMPEN. SOPORTADA'!$A$4:$A$186,"="&amp;Exceptuaciones!A13,'COMPRAS CON COMPEN. SOPORTADA'!$F$4:$F$186)-SUMIF($A$4:$A$110,"="&amp;A13,$G$4:$G$110)&lt;0,"No declaradas todas las exceptuadas",""))</f>
        <v/>
      </c>
    </row>
    <row r="14" spans="1:20" s="92" customFormat="1" ht="12.75" customHeight="1" x14ac:dyDescent="0.2">
      <c r="A14" s="136"/>
      <c r="B14" s="87"/>
      <c r="C14" s="87"/>
      <c r="D14" s="87"/>
      <c r="E14" s="87"/>
      <c r="F14" s="93" t="str">
        <f>IF(ISBLANK(A14),"",VLOOKUP(A14,'Tabla de equipos'!$B$3:$D$107,3,FALSE))</f>
        <v/>
      </c>
      <c r="G14" s="137"/>
      <c r="H14" s="94"/>
      <c r="I14" s="95"/>
      <c r="J14" s="139" t="str">
        <f t="shared" si="1"/>
        <v/>
      </c>
      <c r="P14" s="111" t="str">
        <f>'Tabla de equipos'!B15</f>
        <v>DVD-DL 25GB</v>
      </c>
      <c r="S14" s="92" t="str">
        <f>IF(A14="","",IF(SUMIF('COMPRAS SIN COMPEN.SOPORTADA'!$A$18:$A$304,"="&amp;Exceptuaciones!A14,'COMPRAS SIN COMPEN.SOPORTADA'!$E$18:$E$304)+SUMIF('COMPRAS CON COMPEN. SOPORTADA'!$A$4:$A$186,"="&amp;Exceptuaciones!A14,'COMPRAS CON COMPEN. SOPORTADA'!$F$4:$F$186)-SUMIF($A$4:$A$110,"="&amp;A14,$G$4:$G$110)&lt;0,"No declaradas todas las exceptuadas",""))</f>
        <v/>
      </c>
    </row>
    <row r="15" spans="1:20" s="92" customFormat="1" ht="12.75" customHeight="1" x14ac:dyDescent="0.2">
      <c r="A15" s="136"/>
      <c r="B15" s="87"/>
      <c r="C15" s="87"/>
      <c r="D15" s="87"/>
      <c r="E15" s="87"/>
      <c r="F15" s="93" t="str">
        <f>IF(ISBLANK(A15),"",VLOOKUP(A15,'Tabla de equipos'!$B$3:$D$107,3,FALSE))</f>
        <v/>
      </c>
      <c r="G15" s="137"/>
      <c r="H15" s="94"/>
      <c r="I15" s="95"/>
      <c r="J15" s="139" t="str">
        <f t="shared" si="1"/>
        <v/>
      </c>
      <c r="P15" s="111" t="str">
        <f>'Tabla de equipos'!B16</f>
        <v>Blu-Ray 25GB</v>
      </c>
      <c r="S15" s="92" t="str">
        <f>IF(A15="","",IF(SUMIF('COMPRAS SIN COMPEN.SOPORTADA'!$A$18:$A$304,"="&amp;Exceptuaciones!A15,'COMPRAS SIN COMPEN.SOPORTADA'!$E$18:$E$304)+SUMIF('COMPRAS CON COMPEN. SOPORTADA'!$A$4:$A$186,"="&amp;Exceptuaciones!A15,'COMPRAS CON COMPEN. SOPORTADA'!$F$4:$F$186)-SUMIF($A$4:$A$110,"="&amp;A15,$G$4:$G$110)&lt;0,"No declaradas todas las exceptuadas",""))</f>
        <v/>
      </c>
    </row>
    <row r="16" spans="1:20" s="92" customFormat="1" ht="12.75" customHeight="1" x14ac:dyDescent="0.2">
      <c r="A16" s="136"/>
      <c r="B16" s="87"/>
      <c r="C16" s="87"/>
      <c r="D16" s="87"/>
      <c r="E16" s="87"/>
      <c r="F16" s="93" t="str">
        <f>IF(ISBLANK(A16),"",VLOOKUP(A16,'Tabla de equipos'!$B$3:$D$107,3,FALSE))</f>
        <v/>
      </c>
      <c r="G16" s="137"/>
      <c r="H16" s="94"/>
      <c r="I16" s="95"/>
      <c r="J16" s="139" t="str">
        <f t="shared" si="1"/>
        <v/>
      </c>
      <c r="P16" s="111" t="str">
        <f>'Tabla de equipos'!B17</f>
        <v>Smartwatch con capacidad de reproducir audio</v>
      </c>
      <c r="S16" s="92" t="str">
        <f>IF(A16="","",IF(SUMIF('COMPRAS SIN COMPEN.SOPORTADA'!$A$18:$A$304,"="&amp;Exceptuaciones!A16,'COMPRAS SIN COMPEN.SOPORTADA'!$E$18:$E$304)+SUMIF('COMPRAS CON COMPEN. SOPORTADA'!$A$4:$A$186,"="&amp;Exceptuaciones!A16,'COMPRAS CON COMPEN. SOPORTADA'!$F$4:$F$186)-SUMIF($A$4:$A$110,"="&amp;A16,$G$4:$G$110)&lt;0,"No declaradas todas las exceptuadas",""))</f>
        <v/>
      </c>
    </row>
    <row r="17" spans="1:19" s="92" customFormat="1" ht="12.75" customHeight="1" x14ac:dyDescent="0.2">
      <c r="A17" s="136"/>
      <c r="B17" s="87"/>
      <c r="C17" s="87"/>
      <c r="D17" s="87"/>
      <c r="E17" s="87"/>
      <c r="F17" s="93" t="str">
        <f>IF(ISBLANK(A17),"",VLOOKUP(A17,'Tabla de equipos'!$B$3:$D$107,3,FALSE))</f>
        <v/>
      </c>
      <c r="G17" s="137"/>
      <c r="H17" s="94"/>
      <c r="I17" s="95"/>
      <c r="J17" s="139" t="str">
        <f t="shared" si="1"/>
        <v/>
      </c>
      <c r="P17" s="111" t="str">
        <f>'Tabla de equipos'!B18</f>
        <v>Reproductor MP3 &lt;512MB</v>
      </c>
      <c r="S17" s="92" t="str">
        <f>IF(A17="","",IF(SUMIF('COMPRAS SIN COMPEN.SOPORTADA'!$A$18:$A$304,"="&amp;Exceptuaciones!A17,'COMPRAS SIN COMPEN.SOPORTADA'!$E$18:$E$304)+SUMIF('COMPRAS CON COMPEN. SOPORTADA'!$A$4:$A$186,"="&amp;Exceptuaciones!A17,'COMPRAS CON COMPEN. SOPORTADA'!$F$4:$F$186)-SUMIF($A$4:$A$110,"="&amp;A17,$G$4:$G$110)&lt;0,"No declaradas todas las exceptuadas",""))</f>
        <v/>
      </c>
    </row>
    <row r="18" spans="1:19" s="92" customFormat="1" ht="12.75" customHeight="1" x14ac:dyDescent="0.2">
      <c r="A18" s="136"/>
      <c r="B18" s="87"/>
      <c r="C18" s="87"/>
      <c r="D18" s="87"/>
      <c r="E18" s="87"/>
      <c r="F18" s="93" t="str">
        <f>IF(ISBLANK(A18),"",VLOOKUP(A18,'Tabla de equipos'!$B$3:$D$107,3,FALSE))</f>
        <v/>
      </c>
      <c r="G18" s="137"/>
      <c r="H18" s="94"/>
      <c r="I18" s="95"/>
      <c r="J18" s="139" t="str">
        <f t="shared" si="1"/>
        <v/>
      </c>
      <c r="P18" s="111" t="str">
        <f>'Tabla de equipos'!B19</f>
        <v>Reproductor MP3 &lt;1GB</v>
      </c>
      <c r="S18" s="92" t="str">
        <f>IF(A18="","",IF(SUMIF('COMPRAS SIN COMPEN.SOPORTADA'!$A$18:$A$304,"="&amp;Exceptuaciones!A18,'COMPRAS SIN COMPEN.SOPORTADA'!$E$18:$E$304)+SUMIF('COMPRAS CON COMPEN. SOPORTADA'!$A$4:$A$186,"="&amp;Exceptuaciones!A18,'COMPRAS CON COMPEN. SOPORTADA'!$F$4:$F$186)-SUMIF($A$4:$A$110,"="&amp;A18,$G$4:$G$110)&lt;0,"No declaradas todas las exceptuadas",""))</f>
        <v/>
      </c>
    </row>
    <row r="19" spans="1:19" s="92" customFormat="1" ht="12.75" customHeight="1" x14ac:dyDescent="0.2">
      <c r="A19" s="136"/>
      <c r="B19" s="87"/>
      <c r="C19" s="87"/>
      <c r="D19" s="87"/>
      <c r="E19" s="87"/>
      <c r="F19" s="93" t="str">
        <f>IF(ISBLANK(A19),"",VLOOKUP(A19,'Tabla de equipos'!$B$3:$D$107,3,FALSE))</f>
        <v/>
      </c>
      <c r="G19" s="137"/>
      <c r="H19" s="94"/>
      <c r="I19" s="95"/>
      <c r="J19" s="139" t="str">
        <f t="shared" si="1"/>
        <v/>
      </c>
      <c r="P19" s="111" t="str">
        <f>'Tabla de equipos'!B20</f>
        <v>Reproductor MP3 1GB- 2GB</v>
      </c>
      <c r="S19" s="92" t="str">
        <f>IF(A19="","",IF(SUMIF('COMPRAS SIN COMPEN.SOPORTADA'!$A$18:$A$304,"="&amp;Exceptuaciones!A19,'COMPRAS SIN COMPEN.SOPORTADA'!$E$18:$E$304)+SUMIF('COMPRAS CON COMPEN. SOPORTADA'!$A$4:$A$186,"="&amp;Exceptuaciones!A19,'COMPRAS CON COMPEN. SOPORTADA'!$F$4:$F$186)-SUMIF($A$4:$A$110,"="&amp;A19,$G$4:$G$110)&lt;0,"No declaradas todas las exceptuadas",""))</f>
        <v/>
      </c>
    </row>
    <row r="20" spans="1:19" s="92" customFormat="1" ht="12.75" customHeight="1" x14ac:dyDescent="0.2">
      <c r="A20" s="136"/>
      <c r="B20" s="87"/>
      <c r="C20" s="87"/>
      <c r="D20" s="87"/>
      <c r="E20" s="87"/>
      <c r="F20" s="93" t="str">
        <f>IF(ISBLANK(A20),"",VLOOKUP(A20,'Tabla de equipos'!$B$3:$D$107,3,FALSE))</f>
        <v/>
      </c>
      <c r="G20" s="137"/>
      <c r="H20" s="94"/>
      <c r="I20" s="95"/>
      <c r="J20" s="139" t="str">
        <f t="shared" si="1"/>
        <v/>
      </c>
      <c r="P20" s="111" t="str">
        <f>'Tabla de equipos'!B21</f>
        <v>Reproductor MP3 2GB- 4GB</v>
      </c>
      <c r="S20" s="92" t="str">
        <f>IF(A20="","",IF(SUMIF('COMPRAS SIN COMPEN.SOPORTADA'!$A$18:$A$304,"="&amp;Exceptuaciones!A20,'COMPRAS SIN COMPEN.SOPORTADA'!$E$18:$E$304)+SUMIF('COMPRAS CON COMPEN. SOPORTADA'!$A$4:$A$186,"="&amp;Exceptuaciones!A20,'COMPRAS CON COMPEN. SOPORTADA'!$F$4:$F$186)-SUMIF($A$4:$A$110,"="&amp;A20,$G$4:$G$110)&lt;0,"No declaradas todas las exceptuadas",""))</f>
        <v/>
      </c>
    </row>
    <row r="21" spans="1:19" s="92" customFormat="1" ht="12.75" customHeight="1" x14ac:dyDescent="0.2">
      <c r="A21" s="136"/>
      <c r="B21" s="87"/>
      <c r="C21" s="87"/>
      <c r="D21" s="87"/>
      <c r="E21" s="87"/>
      <c r="F21" s="93" t="str">
        <f>IF(ISBLANK(A21),"",VLOOKUP(A21,'Tabla de equipos'!$B$3:$D$107,3,FALSE))</f>
        <v/>
      </c>
      <c r="G21" s="137"/>
      <c r="H21" s="94"/>
      <c r="I21" s="95"/>
      <c r="J21" s="139" t="str">
        <f t="shared" si="1"/>
        <v/>
      </c>
      <c r="P21" s="111" t="str">
        <f>'Tabla de equipos'!B22</f>
        <v>Reproductor MP3 4GB- 8GB</v>
      </c>
      <c r="S21" s="92" t="str">
        <f>IF(A21="","",IF(SUMIF('COMPRAS SIN COMPEN.SOPORTADA'!$A$18:$A$304,"="&amp;Exceptuaciones!A21,'COMPRAS SIN COMPEN.SOPORTADA'!$E$18:$E$304)+SUMIF('COMPRAS CON COMPEN. SOPORTADA'!$A$4:$A$186,"="&amp;Exceptuaciones!A21,'COMPRAS CON COMPEN. SOPORTADA'!$F$4:$F$186)-SUMIF($A$4:$A$110,"="&amp;A21,$G$4:$G$110)&lt;0,"No declaradas todas las exceptuadas",""))</f>
        <v/>
      </c>
    </row>
    <row r="22" spans="1:19" s="92" customFormat="1" ht="12.75" customHeight="1" x14ac:dyDescent="0.2">
      <c r="A22" s="136"/>
      <c r="B22" s="87"/>
      <c r="C22" s="87"/>
      <c r="D22" s="87"/>
      <c r="E22" s="87"/>
      <c r="F22" s="93" t="str">
        <f>IF(ISBLANK(A22),"",VLOOKUP(A22,'Tabla de equipos'!$B$3:$D$107,3,FALSE))</f>
        <v/>
      </c>
      <c r="G22" s="137"/>
      <c r="H22" s="94"/>
      <c r="I22" s="95"/>
      <c r="J22" s="139" t="str">
        <f t="shared" si="1"/>
        <v/>
      </c>
      <c r="P22" s="111" t="str">
        <f>'Tabla de equipos'!B23</f>
        <v>Reproductor MP3 8GB-16GB</v>
      </c>
      <c r="S22" s="92" t="str">
        <f>IF(A22="","",IF(SUMIF('COMPRAS SIN COMPEN.SOPORTADA'!$A$18:$A$304,"="&amp;Exceptuaciones!A22,'COMPRAS SIN COMPEN.SOPORTADA'!$E$18:$E$304)+SUMIF('COMPRAS CON COMPEN. SOPORTADA'!$A$4:$A$186,"="&amp;Exceptuaciones!A22,'COMPRAS CON COMPEN. SOPORTADA'!$F$4:$F$186)-SUMIF($A$4:$A$110,"="&amp;A22,$G$4:$G$110)&lt;0,"No declaradas todas las exceptuadas",""))</f>
        <v/>
      </c>
    </row>
    <row r="23" spans="1:19" s="92" customFormat="1" ht="12.75" customHeight="1" x14ac:dyDescent="0.2">
      <c r="A23" s="136"/>
      <c r="B23" s="87"/>
      <c r="C23" s="87"/>
      <c r="D23" s="87"/>
      <c r="E23" s="87"/>
      <c r="F23" s="93" t="str">
        <f>IF(ISBLANK(A23),"",VLOOKUP(A23,'Tabla de equipos'!$B$3:$D$107,3,FALSE))</f>
        <v/>
      </c>
      <c r="G23" s="137"/>
      <c r="H23" s="94"/>
      <c r="I23" s="95"/>
      <c r="J23" s="139" t="str">
        <f t="shared" si="1"/>
        <v/>
      </c>
      <c r="P23" s="111" t="str">
        <f>'Tabla de equipos'!B24</f>
        <v>Reproductor MP3 16GB-32GB</v>
      </c>
      <c r="S23" s="92" t="str">
        <f>IF(A23="","",IF(SUMIF('COMPRAS SIN COMPEN.SOPORTADA'!$A$18:$A$304,"="&amp;Exceptuaciones!A23,'COMPRAS SIN COMPEN.SOPORTADA'!$E$18:$E$304)+SUMIF('COMPRAS CON COMPEN. SOPORTADA'!$A$4:$A$186,"="&amp;Exceptuaciones!A23,'COMPRAS CON COMPEN. SOPORTADA'!$F$4:$F$186)-SUMIF($A$4:$A$110,"="&amp;A23,$G$4:$G$110)&lt;0,"No declaradas todas las exceptuadas",""))</f>
        <v/>
      </c>
    </row>
    <row r="24" spans="1:19" s="92" customFormat="1" ht="12.75" customHeight="1" x14ac:dyDescent="0.2">
      <c r="A24" s="136"/>
      <c r="B24" s="87"/>
      <c r="C24" s="87"/>
      <c r="D24" s="87"/>
      <c r="E24" s="87"/>
      <c r="F24" s="93" t="str">
        <f>IF(ISBLANK(A24),"",VLOOKUP(A24,'Tabla de equipos'!$B$3:$D$107,3,FALSE))</f>
        <v/>
      </c>
      <c r="G24" s="137"/>
      <c r="H24" s="94"/>
      <c r="I24" s="95"/>
      <c r="J24" s="139" t="str">
        <f t="shared" si="1"/>
        <v/>
      </c>
      <c r="P24" s="111" t="str">
        <f>'Tabla de equipos'!B25</f>
        <v>Reproductor MP3 32GB-64GB</v>
      </c>
      <c r="S24" s="92" t="str">
        <f>IF(A24="","",IF(SUMIF('COMPRAS SIN COMPEN.SOPORTADA'!$A$18:$A$304,"="&amp;Exceptuaciones!A24,'COMPRAS SIN COMPEN.SOPORTADA'!$E$18:$E$304)+SUMIF('COMPRAS CON COMPEN. SOPORTADA'!$A$4:$A$186,"="&amp;Exceptuaciones!A24,'COMPRAS CON COMPEN. SOPORTADA'!$F$4:$F$186)-SUMIF($A$4:$A$110,"="&amp;A24,$G$4:$G$110)&lt;0,"No declaradas todas las exceptuadas",""))</f>
        <v/>
      </c>
    </row>
    <row r="25" spans="1:19" s="92" customFormat="1" ht="12.75" customHeight="1" x14ac:dyDescent="0.2">
      <c r="A25" s="136"/>
      <c r="B25" s="87"/>
      <c r="C25" s="87"/>
      <c r="D25" s="87"/>
      <c r="E25" s="87"/>
      <c r="F25" s="93" t="str">
        <f>IF(ISBLANK(A25),"",VLOOKUP(A25,'Tabla de equipos'!$B$3:$D$107,3,FALSE))</f>
        <v/>
      </c>
      <c r="G25" s="137"/>
      <c r="H25" s="94"/>
      <c r="I25" s="95"/>
      <c r="J25" s="139" t="str">
        <f t="shared" si="1"/>
        <v/>
      </c>
      <c r="P25" s="111" t="str">
        <f>'Tabla de equipos'!B26</f>
        <v>Reproductor MP3 &gt;-64GB</v>
      </c>
      <c r="S25" s="92" t="str">
        <f>IF(A25="","",IF(SUMIF('COMPRAS SIN COMPEN.SOPORTADA'!$A$18:$A$304,"="&amp;Exceptuaciones!A25,'COMPRAS SIN COMPEN.SOPORTADA'!$E$18:$E$304)+SUMIF('COMPRAS CON COMPEN. SOPORTADA'!$A$4:$A$186,"="&amp;Exceptuaciones!A25,'COMPRAS CON COMPEN. SOPORTADA'!$F$4:$F$186)-SUMIF($A$4:$A$110,"="&amp;A25,$G$4:$G$110)&lt;0,"No declaradas todas las exceptuadas",""))</f>
        <v/>
      </c>
    </row>
    <row r="26" spans="1:19" s="92" customFormat="1" ht="12.75" customHeight="1" x14ac:dyDescent="0.2">
      <c r="A26" s="136"/>
      <c r="B26" s="87"/>
      <c r="C26" s="87"/>
      <c r="D26" s="87"/>
      <c r="E26" s="87"/>
      <c r="F26" s="93" t="str">
        <f>IF(ISBLANK(A26),"",VLOOKUP(A26,'Tabla de equipos'!$B$3:$D$107,3,FALSE))</f>
        <v/>
      </c>
      <c r="G26" s="137"/>
      <c r="H26" s="94"/>
      <c r="I26" s="95"/>
      <c r="J26" s="139" t="str">
        <f t="shared" si="1"/>
        <v/>
      </c>
      <c r="P26" s="111" t="str">
        <f>'Tabla de equipos'!B27</f>
        <v>Reproductor MP4 &lt; 2GB</v>
      </c>
      <c r="S26" s="92" t="str">
        <f>IF(A26="","",IF(SUMIF('COMPRAS SIN COMPEN.SOPORTADA'!$A$18:$A$304,"="&amp;Exceptuaciones!A26,'COMPRAS SIN COMPEN.SOPORTADA'!$E$18:$E$304)+SUMIF('COMPRAS CON COMPEN. SOPORTADA'!$A$4:$A$186,"="&amp;Exceptuaciones!A26,'COMPRAS CON COMPEN. SOPORTADA'!$F$4:$F$186)-SUMIF($A$4:$A$110,"="&amp;A26,$G$4:$G$110)&lt;0,"No declaradas todas las exceptuadas",""))</f>
        <v/>
      </c>
    </row>
    <row r="27" spans="1:19" s="92" customFormat="1" ht="12.75" customHeight="1" x14ac:dyDescent="0.2">
      <c r="A27" s="136"/>
      <c r="B27" s="87"/>
      <c r="C27" s="87"/>
      <c r="D27" s="87"/>
      <c r="E27" s="87"/>
      <c r="F27" s="93" t="str">
        <f>IF(ISBLANK(A27),"",VLOOKUP(A27,'Tabla de equipos'!$B$3:$D$107,3,FALSE))</f>
        <v/>
      </c>
      <c r="G27" s="137"/>
      <c r="H27" s="94"/>
      <c r="I27" s="95"/>
      <c r="J27" s="139" t="str">
        <f t="shared" si="1"/>
        <v/>
      </c>
      <c r="P27" s="111" t="str">
        <f>'Tabla de equipos'!B28</f>
        <v>Reproductor MP4  2GB- 4GB</v>
      </c>
      <c r="S27" s="92" t="str">
        <f>IF(A27="","",IF(SUMIF('COMPRAS SIN COMPEN.SOPORTADA'!$A$18:$A$304,"="&amp;Exceptuaciones!A27,'COMPRAS SIN COMPEN.SOPORTADA'!$E$18:$E$304)+SUMIF('COMPRAS CON COMPEN. SOPORTADA'!$A$4:$A$186,"="&amp;Exceptuaciones!A27,'COMPRAS CON COMPEN. SOPORTADA'!$F$4:$F$186)-SUMIF($A$4:$A$110,"="&amp;A27,$G$4:$G$110)&lt;0,"No declaradas todas las exceptuadas",""))</f>
        <v/>
      </c>
    </row>
    <row r="28" spans="1:19" s="92" customFormat="1" ht="12.75" customHeight="1" x14ac:dyDescent="0.2">
      <c r="A28" s="136"/>
      <c r="B28" s="87"/>
      <c r="C28" s="87"/>
      <c r="D28" s="87"/>
      <c r="E28" s="87"/>
      <c r="F28" s="93" t="str">
        <f>IF(ISBLANK(A28),"",VLOOKUP(A28,'Tabla de equipos'!$B$3:$D$107,3,FALSE))</f>
        <v/>
      </c>
      <c r="G28" s="137"/>
      <c r="H28" s="94"/>
      <c r="I28" s="95"/>
      <c r="J28" s="139" t="str">
        <f t="shared" si="1"/>
        <v/>
      </c>
      <c r="P28" s="111" t="str">
        <f>'Tabla de equipos'!B29</f>
        <v>Reproductor MP4  4GB- 8GB</v>
      </c>
      <c r="S28" s="92" t="str">
        <f>IF(A28="","",IF(SUMIF('COMPRAS SIN COMPEN.SOPORTADA'!$A$18:$A$304,"="&amp;Exceptuaciones!A28,'COMPRAS SIN COMPEN.SOPORTADA'!$E$18:$E$304)+SUMIF('COMPRAS CON COMPEN. SOPORTADA'!$A$4:$A$186,"="&amp;Exceptuaciones!A28,'COMPRAS CON COMPEN. SOPORTADA'!$F$4:$F$186)-SUMIF($A$4:$A$110,"="&amp;A28,$G$4:$G$110)&lt;0,"No declaradas todas las exceptuadas",""))</f>
        <v/>
      </c>
    </row>
    <row r="29" spans="1:19" s="92" customFormat="1" ht="12.75" customHeight="1" x14ac:dyDescent="0.2">
      <c r="A29" s="136"/>
      <c r="B29" s="87"/>
      <c r="C29" s="87"/>
      <c r="D29" s="87"/>
      <c r="E29" s="87"/>
      <c r="F29" s="93" t="str">
        <f>IF(ISBLANK(A29),"",VLOOKUP(A29,'Tabla de equipos'!$B$3:$D$107,3,FALSE))</f>
        <v/>
      </c>
      <c r="G29" s="137"/>
      <c r="H29" s="94"/>
      <c r="I29" s="95"/>
      <c r="J29" s="139" t="str">
        <f t="shared" si="1"/>
        <v/>
      </c>
      <c r="P29" s="111" t="str">
        <f>'Tabla de equipos'!B30</f>
        <v>Reproductor MP4 8GB-16GB</v>
      </c>
      <c r="S29" s="92" t="str">
        <f>IF(A29="","",IF(SUMIF('COMPRAS SIN COMPEN.SOPORTADA'!$A$18:$A$304,"="&amp;Exceptuaciones!A29,'COMPRAS SIN COMPEN.SOPORTADA'!$E$18:$E$304)+SUMIF('COMPRAS CON COMPEN. SOPORTADA'!$A$4:$A$186,"="&amp;Exceptuaciones!A29,'COMPRAS CON COMPEN. SOPORTADA'!$F$4:$F$186)-SUMIF($A$4:$A$110,"="&amp;A29,$G$4:$G$110)&lt;0,"No declaradas todas las exceptuadas",""))</f>
        <v/>
      </c>
    </row>
    <row r="30" spans="1:19" s="92" customFormat="1" ht="12.75" customHeight="1" x14ac:dyDescent="0.2">
      <c r="A30" s="136"/>
      <c r="B30" s="87"/>
      <c r="C30" s="87"/>
      <c r="D30" s="87"/>
      <c r="E30" s="87"/>
      <c r="F30" s="93" t="str">
        <f>IF(ISBLANK(A30),"",VLOOKUP(A30,'Tabla de equipos'!$B$3:$D$107,3,FALSE))</f>
        <v/>
      </c>
      <c r="G30" s="137"/>
      <c r="H30" s="94"/>
      <c r="I30" s="95"/>
      <c r="J30" s="139" t="str">
        <f t="shared" si="1"/>
        <v/>
      </c>
      <c r="P30" s="111" t="str">
        <f>'Tabla de equipos'!B31</f>
        <v>Reproductor MP4 16GB-32GB</v>
      </c>
      <c r="S30" s="92" t="str">
        <f>IF(A30="","",IF(SUMIF('COMPRAS SIN COMPEN.SOPORTADA'!$A$18:$A$304,"="&amp;Exceptuaciones!A30,'COMPRAS SIN COMPEN.SOPORTADA'!$E$18:$E$304)+SUMIF('COMPRAS CON COMPEN. SOPORTADA'!$A$4:$A$186,"="&amp;Exceptuaciones!A30,'COMPRAS CON COMPEN. SOPORTADA'!$F$4:$F$186)-SUMIF($A$4:$A$110,"="&amp;A30,$G$4:$G$110)&lt;0,"No declaradas todas las exceptuadas",""))</f>
        <v/>
      </c>
    </row>
    <row r="31" spans="1:19" ht="12.75" customHeight="1" x14ac:dyDescent="0.2">
      <c r="F31" s="93" t="str">
        <f>IF(ISBLANK(A31),"",VLOOKUP(A31,'Tabla de equipos'!$B$3:$D$107,3,FALSE))</f>
        <v/>
      </c>
      <c r="J31" s="139" t="str">
        <f t="shared" si="1"/>
        <v/>
      </c>
      <c r="P31" s="111" t="str">
        <f>'Tabla de equipos'!B32</f>
        <v>Reproductor MP4 32GB-64GB</v>
      </c>
      <c r="S31" s="92" t="str">
        <f>IF(A31="","",IF(SUMIF('COMPRAS SIN COMPEN.SOPORTADA'!$A$18:$A$304,"="&amp;Exceptuaciones!A31,'COMPRAS SIN COMPEN.SOPORTADA'!$E$18:$E$304)+SUMIF('COMPRAS CON COMPEN. SOPORTADA'!$A$4:$A$186,"="&amp;Exceptuaciones!A31,'COMPRAS CON COMPEN. SOPORTADA'!$F$4:$F$186)-SUMIF($A$4:$A$110,"="&amp;A31,$G$4:$G$110)&lt;0,"No declaradas todas las exceptuadas",""))</f>
        <v/>
      </c>
    </row>
    <row r="32" spans="1:19" ht="12.75" customHeight="1" x14ac:dyDescent="0.2">
      <c r="F32" s="93" t="str">
        <f>IF(ISBLANK(A32),"",VLOOKUP(A32,'Tabla de equipos'!$B$3:$D$107,3,FALSE))</f>
        <v/>
      </c>
      <c r="J32" s="139" t="str">
        <f t="shared" si="1"/>
        <v/>
      </c>
      <c r="P32" s="111" t="str">
        <f>'Tabla de equipos'!B33</f>
        <v>Reproductor MP4 &gt;-64GB</v>
      </c>
      <c r="S32" s="92" t="str">
        <f>IF(A32="","",IF(SUMIF('COMPRAS SIN COMPEN.SOPORTADA'!$A$18:$A$304,"="&amp;Exceptuaciones!A32,'COMPRAS SIN COMPEN.SOPORTADA'!$E$18:$E$304)+SUMIF('COMPRAS CON COMPEN. SOPORTADA'!$A$4:$A$186,"="&amp;Exceptuaciones!A32,'COMPRAS CON COMPEN. SOPORTADA'!$F$4:$F$186)-SUMIF($A$4:$A$110,"="&amp;A32,$G$4:$G$110)&lt;0,"No declaradas todas las exceptuadas",""))</f>
        <v/>
      </c>
    </row>
    <row r="33" spans="6:19" ht="12.75" customHeight="1" x14ac:dyDescent="0.2">
      <c r="F33" s="93" t="str">
        <f>IF(ISBLANK(A33),"",VLOOKUP(A33,'Tabla de equipos'!$B$3:$D$107,3,FALSE))</f>
        <v/>
      </c>
      <c r="J33" s="139" t="str">
        <f t="shared" si="1"/>
        <v/>
      </c>
      <c r="P33" s="111" t="str">
        <f>'Tabla de equipos'!B34</f>
        <v>Disco  no integrado &gt;120GB</v>
      </c>
      <c r="S33" s="92" t="str">
        <f>IF(A33="","",IF(SUMIF('COMPRAS SIN COMPEN.SOPORTADA'!$A$18:$A$304,"="&amp;Exceptuaciones!A33,'COMPRAS SIN COMPEN.SOPORTADA'!$E$18:$E$304)+SUMIF('COMPRAS CON COMPEN. SOPORTADA'!$A$4:$A$186,"="&amp;Exceptuaciones!A33,'COMPRAS CON COMPEN. SOPORTADA'!$F$4:$F$186)-SUMIF($A$4:$A$110,"="&amp;A33,$G$4:$G$110)&lt;0,"No declaradas todas las exceptuadas",""))</f>
        <v/>
      </c>
    </row>
    <row r="34" spans="6:19" ht="12.75" customHeight="1" x14ac:dyDescent="0.2">
      <c r="F34" s="93" t="str">
        <f>IF(ISBLANK(A34),"",VLOOKUP(A34,'Tabla de equipos'!$B$3:$D$107,3,FALSE))</f>
        <v/>
      </c>
      <c r="J34" s="139" t="str">
        <f t="shared" si="1"/>
        <v/>
      </c>
      <c r="P34" s="111" t="str">
        <f>'Tabla de equipos'!B35</f>
        <v>Disco  no integrado 120GB - 320GB</v>
      </c>
      <c r="S34" s="92" t="str">
        <f>IF(A34="","",IF(SUMIF('COMPRAS SIN COMPEN.SOPORTADA'!$A$18:$A$304,"="&amp;Exceptuaciones!A34,'COMPRAS SIN COMPEN.SOPORTADA'!$E$18:$E$304)+SUMIF('COMPRAS CON COMPEN. SOPORTADA'!$A$4:$A$186,"="&amp;Exceptuaciones!A34,'COMPRAS CON COMPEN. SOPORTADA'!$F$4:$F$186)-SUMIF($A$4:$A$110,"="&amp;A34,$G$4:$G$110)&lt;0,"No declaradas todas las exceptuadas",""))</f>
        <v/>
      </c>
    </row>
    <row r="35" spans="6:19" ht="12.75" customHeight="1" x14ac:dyDescent="0.2">
      <c r="F35" s="93" t="str">
        <f>IF(ISBLANK(A35),"",VLOOKUP(A35,'Tabla de equipos'!$B$3:$D$107,3,FALSE))</f>
        <v/>
      </c>
      <c r="J35" s="139" t="str">
        <f t="shared" si="1"/>
        <v/>
      </c>
      <c r="P35" s="111" t="str">
        <f>'Tabla de equipos'!B36</f>
        <v>Disco  no integrado 320GB - 500GB</v>
      </c>
      <c r="S35" s="92" t="str">
        <f>IF(A35="","",IF(SUMIF('COMPRAS SIN COMPEN.SOPORTADA'!$A$18:$A$304,"="&amp;Exceptuaciones!A35,'COMPRAS SIN COMPEN.SOPORTADA'!$E$18:$E$304)+SUMIF('COMPRAS CON COMPEN. SOPORTADA'!$A$4:$A$186,"="&amp;Exceptuaciones!A35,'COMPRAS CON COMPEN. SOPORTADA'!$F$4:$F$186)-SUMIF($A$4:$A$110,"="&amp;A35,$G$4:$G$110)&lt;0,"No declaradas todas las exceptuadas",""))</f>
        <v/>
      </c>
    </row>
    <row r="36" spans="6:19" ht="12.75" customHeight="1" x14ac:dyDescent="0.2">
      <c r="F36" s="93" t="str">
        <f>IF(ISBLANK(A36),"",VLOOKUP(A36,'Tabla de equipos'!$B$3:$D$107,3,FALSE))</f>
        <v/>
      </c>
      <c r="J36" s="139" t="str">
        <f t="shared" si="1"/>
        <v/>
      </c>
      <c r="P36" s="111" t="str">
        <f>'Tabla de equipos'!B37</f>
        <v>Disco  no integrado 500GB - 1TB</v>
      </c>
      <c r="S36" s="92" t="str">
        <f>IF(A36="","",IF(SUMIF('COMPRAS SIN COMPEN.SOPORTADA'!$A$18:$A$304,"="&amp;Exceptuaciones!A36,'COMPRAS SIN COMPEN.SOPORTADA'!$E$18:$E$304)+SUMIF('COMPRAS CON COMPEN. SOPORTADA'!$A$4:$A$186,"="&amp;Exceptuaciones!A36,'COMPRAS CON COMPEN. SOPORTADA'!$F$4:$F$186)-SUMIF($A$4:$A$110,"="&amp;A36,$G$4:$G$110)&lt;0,"No declaradas todas las exceptuadas",""))</f>
        <v/>
      </c>
    </row>
    <row r="37" spans="6:19" ht="12.75" customHeight="1" x14ac:dyDescent="0.2">
      <c r="F37" s="93" t="str">
        <f>IF(ISBLANK(A37),"",VLOOKUP(A37,'Tabla de equipos'!$B$3:$D$107,3,FALSE))</f>
        <v/>
      </c>
      <c r="J37" s="139" t="str">
        <f t="shared" si="1"/>
        <v/>
      </c>
      <c r="P37" s="111" t="str">
        <f>'Tabla de equipos'!B38</f>
        <v>Disco  no integrado &gt; 1TB</v>
      </c>
      <c r="S37" s="92" t="str">
        <f>IF(A37="","",IF(SUMIF('COMPRAS SIN COMPEN.SOPORTADA'!$A$18:$A$304,"="&amp;Exceptuaciones!A37,'COMPRAS SIN COMPEN.SOPORTADA'!$E$18:$E$304)+SUMIF('COMPRAS CON COMPEN. SOPORTADA'!$A$4:$A$186,"="&amp;Exceptuaciones!A37,'COMPRAS CON COMPEN. SOPORTADA'!$F$4:$F$186)-SUMIF($A$4:$A$110,"="&amp;A37,$G$4:$G$110)&lt;0,"No declaradas todas las exceptuadas",""))</f>
        <v/>
      </c>
    </row>
    <row r="38" spans="6:19" ht="12.75" customHeight="1" x14ac:dyDescent="0.2">
      <c r="F38" s="93" t="str">
        <f>IF(ISBLANK(A38),"",VLOOKUP(A38,'Tabla de equipos'!$B$3:$D$107,3,FALSE))</f>
        <v/>
      </c>
      <c r="J38" s="139" t="str">
        <f t="shared" si="1"/>
        <v/>
      </c>
      <c r="P38" s="111" t="str">
        <f>'Tabla de equipos'!B39</f>
        <v>Grabador PC CD</v>
      </c>
      <c r="S38" s="92" t="str">
        <f>IF(A38="","",IF(SUMIF('COMPRAS SIN COMPEN.SOPORTADA'!$A$18:$A$304,"="&amp;Exceptuaciones!A38,'COMPRAS SIN COMPEN.SOPORTADA'!$E$18:$E$304)+SUMIF('COMPRAS CON COMPEN. SOPORTADA'!$A$4:$A$186,"="&amp;Exceptuaciones!A38,'COMPRAS CON COMPEN. SOPORTADA'!$F$4:$F$186)-SUMIF($A$4:$A$110,"="&amp;A38,$G$4:$G$110)&lt;0,"No declaradas todas las exceptuadas",""))</f>
        <v/>
      </c>
    </row>
    <row r="39" spans="6:19" ht="12.75" customHeight="1" x14ac:dyDescent="0.2">
      <c r="F39" s="93" t="str">
        <f>IF(ISBLANK(A39),"",VLOOKUP(A39,'Tabla de equipos'!$B$3:$D$107,3,FALSE))</f>
        <v/>
      </c>
      <c r="J39" s="139" t="str">
        <f t="shared" si="1"/>
        <v/>
      </c>
      <c r="P39" s="111" t="str">
        <f>'Tabla de equipos'!B40</f>
        <v>Grabador salón CD</v>
      </c>
      <c r="S39" s="92" t="str">
        <f>IF(A39="","",IF(SUMIF('COMPRAS SIN COMPEN.SOPORTADA'!$A$18:$A$304,"="&amp;Exceptuaciones!A39,'COMPRAS SIN COMPEN.SOPORTADA'!$E$18:$E$304)+SUMIF('COMPRAS CON COMPEN. SOPORTADA'!$A$4:$A$186,"="&amp;Exceptuaciones!A39,'COMPRAS CON COMPEN. SOPORTADA'!$F$4:$F$186)-SUMIF($A$4:$A$110,"="&amp;A39,$G$4:$G$110)&lt;0,"No declaradas todas las exceptuadas",""))</f>
        <v/>
      </c>
    </row>
    <row r="40" spans="6:19" ht="12.75" customHeight="1" x14ac:dyDescent="0.2">
      <c r="F40" s="93" t="str">
        <f>IF(ISBLANK(A40),"",VLOOKUP(A40,'Tabla de equipos'!$B$3:$D$107,3,FALSE))</f>
        <v/>
      </c>
      <c r="J40" s="139" t="str">
        <f t="shared" si="1"/>
        <v/>
      </c>
      <c r="P40" s="111" t="str">
        <f>'Tabla de equipos'!B41</f>
        <v>Grabador PC DVD</v>
      </c>
      <c r="S40" s="92" t="str">
        <f>IF(A40="","",IF(SUMIF('COMPRAS SIN COMPEN.SOPORTADA'!$A$18:$A$304,"="&amp;Exceptuaciones!A40,'COMPRAS SIN COMPEN.SOPORTADA'!$E$18:$E$304)+SUMIF('COMPRAS CON COMPEN. SOPORTADA'!$A$4:$A$186,"="&amp;Exceptuaciones!A40,'COMPRAS CON COMPEN. SOPORTADA'!$F$4:$F$186)-SUMIF($A$4:$A$110,"="&amp;A40,$G$4:$G$110)&lt;0,"No declaradas todas las exceptuadas",""))</f>
        <v/>
      </c>
    </row>
    <row r="41" spans="6:19" ht="12.75" customHeight="1" x14ac:dyDescent="0.2">
      <c r="F41" s="93" t="str">
        <f>IF(ISBLANK(A41),"",VLOOKUP(A41,'Tabla de equipos'!$B$3:$D$107,3,FALSE))</f>
        <v/>
      </c>
      <c r="J41" s="139" t="str">
        <f t="shared" si="1"/>
        <v/>
      </c>
      <c r="P41" s="111" t="str">
        <f>'Tabla de equipos'!B42</f>
        <v>Grabador salón DVD</v>
      </c>
      <c r="S41" s="92" t="str">
        <f>IF(A41="","",IF(SUMIF('COMPRAS SIN COMPEN.SOPORTADA'!$A$18:$A$304,"="&amp;Exceptuaciones!A41,'COMPRAS SIN COMPEN.SOPORTADA'!$E$18:$E$304)+SUMIF('COMPRAS CON COMPEN. SOPORTADA'!$A$4:$A$186,"="&amp;Exceptuaciones!A41,'COMPRAS CON COMPEN. SOPORTADA'!$F$4:$F$186)-SUMIF($A$4:$A$110,"="&amp;A41,$G$4:$G$110)&lt;0,"No declaradas todas las exceptuadas",""))</f>
        <v/>
      </c>
    </row>
    <row r="42" spans="6:19" ht="12.75" customHeight="1" x14ac:dyDescent="0.2">
      <c r="F42" s="93" t="str">
        <f>IF(ISBLANK(A42),"",VLOOKUP(A42,'Tabla de equipos'!$B$3:$D$107,3,FALSE))</f>
        <v/>
      </c>
      <c r="J42" s="139" t="str">
        <f t="shared" si="1"/>
        <v/>
      </c>
      <c r="P42" s="111" t="str">
        <f>'Tabla de equipos'!B43</f>
        <v>Set-Top Box</v>
      </c>
      <c r="S42" s="92" t="str">
        <f>IF(A42="","",IF(SUMIF('COMPRAS SIN COMPEN.SOPORTADA'!$A$18:$A$304,"="&amp;Exceptuaciones!A42,'COMPRAS SIN COMPEN.SOPORTADA'!$E$18:$E$304)+SUMIF('COMPRAS CON COMPEN. SOPORTADA'!$A$4:$A$186,"="&amp;Exceptuaciones!A42,'COMPRAS CON COMPEN. SOPORTADA'!$F$4:$F$186)-SUMIF($A$4:$A$110,"="&amp;A42,$G$4:$G$110)&lt;0,"No declaradas todas las exceptuadas",""))</f>
        <v/>
      </c>
    </row>
    <row r="43" spans="6:19" ht="12.75" customHeight="1" x14ac:dyDescent="0.2">
      <c r="F43" s="93" t="str">
        <f>IF(ISBLANK(A43),"",VLOOKUP(A43,'Tabla de equipos'!$B$3:$D$107,3,FALSE))</f>
        <v/>
      </c>
      <c r="J43" s="139" t="str">
        <f t="shared" si="1"/>
        <v/>
      </c>
      <c r="P43" s="111" t="str">
        <f>'Tabla de equipos'!B44</f>
        <v>Disco Multimedia &lt;250 GB</v>
      </c>
      <c r="S43" s="92" t="str">
        <f>IF(A43="","",IF(SUMIF('COMPRAS SIN COMPEN.SOPORTADA'!$A$18:$A$304,"="&amp;Exceptuaciones!A43,'COMPRAS SIN COMPEN.SOPORTADA'!$E$18:$E$304)+SUMIF('COMPRAS CON COMPEN. SOPORTADA'!$A$4:$A$186,"="&amp;Exceptuaciones!A43,'COMPRAS CON COMPEN. SOPORTADA'!$F$4:$F$186)-SUMIF($A$4:$A$110,"="&amp;A43,$G$4:$G$110)&lt;0,"No declaradas todas las exceptuadas",""))</f>
        <v/>
      </c>
    </row>
    <row r="44" spans="6:19" ht="12.75" customHeight="1" x14ac:dyDescent="0.2">
      <c r="F44" s="93" t="str">
        <f>IF(ISBLANK(A44),"",VLOOKUP(A44,'Tabla de equipos'!$B$3:$D$107,3,FALSE))</f>
        <v/>
      </c>
      <c r="J44" s="139" t="str">
        <f t="shared" si="1"/>
        <v/>
      </c>
      <c r="P44" s="111" t="str">
        <f>'Tabla de equipos'!B45</f>
        <v>Disco  Multimedia &lt;500GB</v>
      </c>
      <c r="S44" s="92" t="str">
        <f>IF(A44="","",IF(SUMIF('COMPRAS SIN COMPEN.SOPORTADA'!$A$18:$A$304,"="&amp;Exceptuaciones!A44,'COMPRAS SIN COMPEN.SOPORTADA'!$E$18:$E$304)+SUMIF('COMPRAS CON COMPEN. SOPORTADA'!$A$4:$A$186,"="&amp;Exceptuaciones!A44,'COMPRAS CON COMPEN. SOPORTADA'!$F$4:$F$186)-SUMIF($A$4:$A$110,"="&amp;A44,$G$4:$G$110)&lt;0,"No declaradas todas las exceptuadas",""))</f>
        <v/>
      </c>
    </row>
    <row r="45" spans="6:19" ht="12.75" customHeight="1" x14ac:dyDescent="0.2">
      <c r="F45" s="93" t="str">
        <f>IF(ISBLANK(A45),"",VLOOKUP(A45,'Tabla de equipos'!$B$3:$D$107,3,FALSE))</f>
        <v/>
      </c>
      <c r="J45" s="139" t="str">
        <f t="shared" si="1"/>
        <v/>
      </c>
      <c r="P45" s="111" t="str">
        <f>'Tabla de equipos'!B46</f>
        <v>Disco  Multimedia &lt;750 GB</v>
      </c>
      <c r="S45" s="92" t="str">
        <f>IF(A45="","",IF(SUMIF('COMPRAS SIN COMPEN.SOPORTADA'!$A$18:$A$304,"="&amp;Exceptuaciones!A45,'COMPRAS SIN COMPEN.SOPORTADA'!$E$18:$E$304)+SUMIF('COMPRAS CON COMPEN. SOPORTADA'!$A$4:$A$186,"="&amp;Exceptuaciones!A45,'COMPRAS CON COMPEN. SOPORTADA'!$F$4:$F$186)-SUMIF($A$4:$A$110,"="&amp;A45,$G$4:$G$110)&lt;0,"No declaradas todas las exceptuadas",""))</f>
        <v/>
      </c>
    </row>
    <row r="46" spans="6:19" ht="12.75" customHeight="1" x14ac:dyDescent="0.2">
      <c r="F46" s="93" t="str">
        <f>IF(ISBLANK(A46),"",VLOOKUP(A46,'Tabla de equipos'!$B$3:$D$107,3,FALSE))</f>
        <v/>
      </c>
      <c r="J46" s="139" t="str">
        <f t="shared" si="1"/>
        <v/>
      </c>
      <c r="P46" s="111" t="str">
        <f>'Tabla de equipos'!B47</f>
        <v>Disco  Multimedia &lt;1TB</v>
      </c>
      <c r="S46" s="92" t="str">
        <f>IF(A46="","",IF(SUMIF('COMPRAS SIN COMPEN.SOPORTADA'!$A$18:$A$304,"="&amp;Exceptuaciones!A46,'COMPRAS SIN COMPEN.SOPORTADA'!$E$18:$E$304)+SUMIF('COMPRAS CON COMPEN. SOPORTADA'!$A$4:$A$186,"="&amp;Exceptuaciones!A46,'COMPRAS CON COMPEN. SOPORTADA'!$F$4:$F$186)-SUMIF($A$4:$A$110,"="&amp;A46,$G$4:$G$110)&lt;0,"No declaradas todas las exceptuadas",""))</f>
        <v/>
      </c>
    </row>
    <row r="47" spans="6:19" ht="12.75" customHeight="1" x14ac:dyDescent="0.2">
      <c r="F47" s="93" t="str">
        <f>IF(ISBLANK(A47),"",VLOOKUP(A47,'Tabla de equipos'!$B$3:$D$107,3,FALSE))</f>
        <v/>
      </c>
      <c r="J47" s="139" t="str">
        <f t="shared" si="1"/>
        <v/>
      </c>
      <c r="P47" s="111" t="str">
        <f>'Tabla de equipos'!B48</f>
        <v>Disco Multimedia &gt;1TB</v>
      </c>
      <c r="S47" s="92" t="str">
        <f>IF(A47="","",IF(SUMIF('COMPRAS SIN COMPEN.SOPORTADA'!$A$18:$A$304,"="&amp;Exceptuaciones!A47,'COMPRAS SIN COMPEN.SOPORTADA'!$E$18:$E$304)+SUMIF('COMPRAS CON COMPEN. SOPORTADA'!$A$4:$A$186,"="&amp;Exceptuaciones!A47,'COMPRAS CON COMPEN. SOPORTADA'!$F$4:$F$186)-SUMIF($A$4:$A$110,"="&amp;A47,$G$4:$G$110)&lt;0,"No declaradas todas las exceptuadas",""))</f>
        <v/>
      </c>
    </row>
    <row r="48" spans="6:19" ht="12.75" customHeight="1" x14ac:dyDescent="0.2">
      <c r="F48" s="93" t="str">
        <f>IF(ISBLANK(A48),"",VLOOKUP(A48,'Tabla de equipos'!$B$3:$D$107,3,FALSE))</f>
        <v/>
      </c>
      <c r="J48" s="139" t="str">
        <f t="shared" si="1"/>
        <v/>
      </c>
      <c r="P48" s="111" t="str">
        <f>'Tabla de equipos'!B49</f>
        <v>Llave USB &lt;1GB</v>
      </c>
      <c r="S48" s="92" t="str">
        <f>IF(A48="","",IF(SUMIF('COMPRAS SIN COMPEN.SOPORTADA'!$A$18:$A$304,"="&amp;Exceptuaciones!A48,'COMPRAS SIN COMPEN.SOPORTADA'!$E$18:$E$304)+SUMIF('COMPRAS CON COMPEN. SOPORTADA'!$A$4:$A$186,"="&amp;Exceptuaciones!A48,'COMPRAS CON COMPEN. SOPORTADA'!$F$4:$F$186)-SUMIF($A$4:$A$110,"="&amp;A48,$G$4:$G$110)&lt;0,"No declaradas todas las exceptuadas",""))</f>
        <v/>
      </c>
    </row>
    <row r="49" spans="6:19" ht="12.75" customHeight="1" x14ac:dyDescent="0.2">
      <c r="F49" s="93" t="str">
        <f>IF(ISBLANK(A49),"",VLOOKUP(A49,'Tabla de equipos'!$B$3:$D$107,3,FALSE))</f>
        <v/>
      </c>
      <c r="J49" s="139" t="str">
        <f t="shared" si="1"/>
        <v/>
      </c>
      <c r="P49" s="111" t="str">
        <f>'Tabla de equipos'!B50</f>
        <v>Llave USB &lt;4GB</v>
      </c>
      <c r="S49" s="92" t="str">
        <f>IF(A49="","",IF(SUMIF('COMPRAS SIN COMPEN.SOPORTADA'!$A$18:$A$304,"="&amp;Exceptuaciones!A49,'COMPRAS SIN COMPEN.SOPORTADA'!$E$18:$E$304)+SUMIF('COMPRAS CON COMPEN. SOPORTADA'!$A$4:$A$186,"="&amp;Exceptuaciones!A49,'COMPRAS CON COMPEN. SOPORTADA'!$F$4:$F$186)-SUMIF($A$4:$A$110,"="&amp;A49,$G$4:$G$110)&lt;0,"No declaradas todas las exceptuadas",""))</f>
        <v/>
      </c>
    </row>
    <row r="50" spans="6:19" ht="12.75" customHeight="1" x14ac:dyDescent="0.2">
      <c r="F50" s="93" t="str">
        <f>IF(ISBLANK(A50),"",VLOOKUP(A50,'Tabla de equipos'!$B$3:$D$107,3,FALSE))</f>
        <v/>
      </c>
      <c r="J50" s="139" t="str">
        <f t="shared" si="1"/>
        <v/>
      </c>
      <c r="P50" s="111" t="str">
        <f>'Tabla de equipos'!B51</f>
        <v>Llave USB &lt;8GB</v>
      </c>
      <c r="S50" s="92" t="str">
        <f>IF(A50="","",IF(SUMIF('COMPRAS SIN COMPEN.SOPORTADA'!$A$18:$A$304,"="&amp;Exceptuaciones!A50,'COMPRAS SIN COMPEN.SOPORTADA'!$E$18:$E$304)+SUMIF('COMPRAS CON COMPEN. SOPORTADA'!$A$4:$A$186,"="&amp;Exceptuaciones!A50,'COMPRAS CON COMPEN. SOPORTADA'!$F$4:$F$186)-SUMIF($A$4:$A$110,"="&amp;A50,$G$4:$G$110)&lt;0,"No declaradas todas las exceptuadas",""))</f>
        <v/>
      </c>
    </row>
    <row r="51" spans="6:19" ht="12.75" customHeight="1" x14ac:dyDescent="0.2">
      <c r="F51" s="93" t="str">
        <f>IF(ISBLANK(A51),"",VLOOKUP(A51,'Tabla de equipos'!$B$3:$D$107,3,FALSE))</f>
        <v/>
      </c>
      <c r="J51" s="139" t="str">
        <f t="shared" si="1"/>
        <v/>
      </c>
      <c r="P51" s="111" t="str">
        <f>'Tabla de equipos'!B52</f>
        <v>Llave USB &lt;16GB</v>
      </c>
      <c r="S51" s="92" t="str">
        <f>IF(A51="","",IF(SUMIF('COMPRAS SIN COMPEN.SOPORTADA'!$A$18:$A$304,"="&amp;Exceptuaciones!A51,'COMPRAS SIN COMPEN.SOPORTADA'!$E$18:$E$304)+SUMIF('COMPRAS CON COMPEN. SOPORTADA'!$A$4:$A$186,"="&amp;Exceptuaciones!A51,'COMPRAS CON COMPEN. SOPORTADA'!$F$4:$F$186)-SUMIF($A$4:$A$110,"="&amp;A51,$G$4:$G$110)&lt;0,"No declaradas todas las exceptuadas",""))</f>
        <v/>
      </c>
    </row>
    <row r="52" spans="6:19" ht="12.75" customHeight="1" x14ac:dyDescent="0.2">
      <c r="F52" s="93" t="str">
        <f>IF(ISBLANK(A52),"",VLOOKUP(A52,'Tabla de equipos'!$B$3:$D$107,3,FALSE))</f>
        <v/>
      </c>
      <c r="J52" s="139" t="str">
        <f t="shared" si="1"/>
        <v/>
      </c>
      <c r="P52" s="111" t="str">
        <f>'Tabla de equipos'!B53</f>
        <v>Llave USB &lt;32GB</v>
      </c>
      <c r="S52" s="92" t="str">
        <f>IF(A52="","",IF(SUMIF('COMPRAS SIN COMPEN.SOPORTADA'!$A$18:$A$304,"="&amp;Exceptuaciones!A52,'COMPRAS SIN COMPEN.SOPORTADA'!$E$18:$E$304)+SUMIF('COMPRAS CON COMPEN. SOPORTADA'!$A$4:$A$186,"="&amp;Exceptuaciones!A52,'COMPRAS CON COMPEN. SOPORTADA'!$F$4:$F$186)-SUMIF($A$4:$A$110,"="&amp;A52,$G$4:$G$110)&lt;0,"No declaradas todas las exceptuadas",""))</f>
        <v/>
      </c>
    </row>
    <row r="53" spans="6:19" ht="12.75" customHeight="1" x14ac:dyDescent="0.2">
      <c r="F53" s="93" t="str">
        <f>IF(ISBLANK(A53),"",VLOOKUP(A53,'Tabla de equipos'!$B$3:$D$107,3,FALSE))</f>
        <v/>
      </c>
      <c r="J53" s="139" t="str">
        <f t="shared" si="1"/>
        <v/>
      </c>
      <c r="P53" s="111" t="str">
        <f>'Tabla de equipos'!B54</f>
        <v>Llave USB &gt;32GB</v>
      </c>
      <c r="S53" s="92" t="str">
        <f>IF(A53="","",IF(SUMIF('COMPRAS SIN COMPEN.SOPORTADA'!$A$18:$A$304,"="&amp;Exceptuaciones!A53,'COMPRAS SIN COMPEN.SOPORTADA'!$E$18:$E$304)+SUMIF('COMPRAS CON COMPEN. SOPORTADA'!$A$4:$A$186,"="&amp;Exceptuaciones!A53,'COMPRAS CON COMPEN. SOPORTADA'!$F$4:$F$186)-SUMIF($A$4:$A$110,"="&amp;A53,$G$4:$G$110)&lt;0,"No declaradas todas las exceptuadas",""))</f>
        <v/>
      </c>
    </row>
    <row r="54" spans="6:19" ht="12.75" customHeight="1" x14ac:dyDescent="0.2">
      <c r="F54" s="93" t="str">
        <f>IF(ISBLANK(A54),"",VLOOKUP(A54,'Tabla de equipos'!$B$3:$D$107,3,FALSE))</f>
        <v/>
      </c>
      <c r="J54" s="139" t="str">
        <f t="shared" si="1"/>
        <v/>
      </c>
      <c r="P54" s="111" t="str">
        <f>'Tabla de equipos'!B55</f>
        <v>Teléfonos móviles no inteligentes</v>
      </c>
      <c r="S54" s="92" t="str">
        <f>IF(A54="","",IF(SUMIF('COMPRAS SIN COMPEN.SOPORTADA'!$A$18:$A$304,"="&amp;Exceptuaciones!A54,'COMPRAS SIN COMPEN.SOPORTADA'!$E$18:$E$304)+SUMIF('COMPRAS CON COMPEN. SOPORTADA'!$A$4:$A$186,"="&amp;Exceptuaciones!A54,'COMPRAS CON COMPEN. SOPORTADA'!$F$4:$F$186)-SUMIF($A$4:$A$110,"="&amp;A54,$G$4:$G$110)&lt;0,"No declaradas todas las exceptuadas",""))</f>
        <v/>
      </c>
    </row>
    <row r="55" spans="6:19" ht="12.75" customHeight="1" x14ac:dyDescent="0.2">
      <c r="F55" s="93" t="str">
        <f>IF(ISBLANK(A55),"",VLOOKUP(A55,'Tabla de equipos'!$B$3:$D$107,3,FALSE))</f>
        <v/>
      </c>
      <c r="J55" s="139" t="str">
        <f t="shared" si="1"/>
        <v/>
      </c>
      <c r="P55" s="111" t="str">
        <f>'Tabla de equipos'!B56</f>
        <v>Smart Phone &gt;2GB</v>
      </c>
      <c r="S55" s="92" t="str">
        <f>IF(A55="","",IF(SUMIF('COMPRAS SIN COMPEN.SOPORTADA'!$A$18:$A$304,"="&amp;Exceptuaciones!A55,'COMPRAS SIN COMPEN.SOPORTADA'!$E$18:$E$304)+SUMIF('COMPRAS CON COMPEN. SOPORTADA'!$A$4:$A$186,"="&amp;Exceptuaciones!A55,'COMPRAS CON COMPEN. SOPORTADA'!$F$4:$F$186)-SUMIF($A$4:$A$110,"="&amp;A55,$G$4:$G$110)&lt;0,"No declaradas todas las exceptuadas",""))</f>
        <v/>
      </c>
    </row>
    <row r="56" spans="6:19" ht="12.75" customHeight="1" x14ac:dyDescent="0.2">
      <c r="F56" s="93" t="str">
        <f>IF(ISBLANK(A56),"",VLOOKUP(A56,'Tabla de equipos'!$B$3:$D$107,3,FALSE))</f>
        <v/>
      </c>
      <c r="J56" s="139" t="str">
        <f t="shared" si="1"/>
        <v/>
      </c>
      <c r="P56" s="111" t="str">
        <f>'Tabla de equipos'!B57</f>
        <v>Smart Phone 2GB - 16GB</v>
      </c>
      <c r="S56" s="92" t="str">
        <f>IF(A56="","",IF(SUMIF('COMPRAS SIN COMPEN.SOPORTADA'!$A$18:$A$304,"="&amp;Exceptuaciones!A56,'COMPRAS SIN COMPEN.SOPORTADA'!$E$18:$E$304)+SUMIF('COMPRAS CON COMPEN. SOPORTADA'!$A$4:$A$186,"="&amp;Exceptuaciones!A56,'COMPRAS CON COMPEN. SOPORTADA'!$F$4:$F$186)-SUMIF($A$4:$A$110,"="&amp;A56,$G$4:$G$110)&lt;0,"No declaradas todas las exceptuadas",""))</f>
        <v/>
      </c>
    </row>
    <row r="57" spans="6:19" ht="12.75" customHeight="1" x14ac:dyDescent="0.2">
      <c r="F57" s="93" t="str">
        <f>IF(ISBLANK(A57),"",VLOOKUP(A57,'Tabla de equipos'!$B$3:$D$107,3,FALSE))</f>
        <v/>
      </c>
      <c r="J57" s="139" t="str">
        <f t="shared" si="1"/>
        <v/>
      </c>
      <c r="P57" s="111" t="str">
        <f>'Tabla de equipos'!B58</f>
        <v>Smart Phone 16GB- 32GB</v>
      </c>
      <c r="S57" s="92" t="str">
        <f>IF(A57="","",IF(SUMIF('COMPRAS SIN COMPEN.SOPORTADA'!$A$18:$A$304,"="&amp;Exceptuaciones!A57,'COMPRAS SIN COMPEN.SOPORTADA'!$E$18:$E$304)+SUMIF('COMPRAS CON COMPEN. SOPORTADA'!$A$4:$A$186,"="&amp;Exceptuaciones!A57,'COMPRAS CON COMPEN. SOPORTADA'!$F$4:$F$186)-SUMIF($A$4:$A$110,"="&amp;A57,$G$4:$G$110)&lt;0,"No declaradas todas las exceptuadas",""))</f>
        <v/>
      </c>
    </row>
    <row r="58" spans="6:19" ht="12.75" customHeight="1" x14ac:dyDescent="0.2">
      <c r="F58" s="93" t="str">
        <f>IF(ISBLANK(A58),"",VLOOKUP(A58,'Tabla de equipos'!$B$3:$D$107,3,FALSE))</f>
        <v/>
      </c>
      <c r="J58" s="139" t="str">
        <f t="shared" si="1"/>
        <v/>
      </c>
      <c r="P58" s="111" t="str">
        <f>'Tabla de equipos'!B59</f>
        <v>Smart Phone 32GB-64GB</v>
      </c>
      <c r="S58" s="92" t="str">
        <f>IF(A58="","",IF(SUMIF('COMPRAS SIN COMPEN.SOPORTADA'!$A$18:$A$304,"="&amp;Exceptuaciones!A58,'COMPRAS SIN COMPEN.SOPORTADA'!$E$18:$E$304)+SUMIF('COMPRAS CON COMPEN. SOPORTADA'!$A$4:$A$186,"="&amp;Exceptuaciones!A58,'COMPRAS CON COMPEN. SOPORTADA'!$F$4:$F$186)-SUMIF($A$4:$A$110,"="&amp;A58,$G$4:$G$110)&lt;0,"No declaradas todas las exceptuadas",""))</f>
        <v/>
      </c>
    </row>
    <row r="59" spans="6:19" ht="12.75" customHeight="1" x14ac:dyDescent="0.2">
      <c r="F59" s="93" t="str">
        <f>IF(ISBLANK(A59),"",VLOOKUP(A59,'Tabla de equipos'!$B$3:$D$107,3,FALSE))</f>
        <v/>
      </c>
      <c r="J59" s="139" t="str">
        <f t="shared" si="1"/>
        <v/>
      </c>
      <c r="P59" s="111" t="str">
        <f>'Tabla de equipos'!B60</f>
        <v>Smart Phone 64GB-128GB</v>
      </c>
      <c r="S59" s="92" t="str">
        <f>IF(A59="","",IF(SUMIF('COMPRAS SIN COMPEN.SOPORTADA'!$A$18:$A$304,"="&amp;Exceptuaciones!A59,'COMPRAS SIN COMPEN.SOPORTADA'!$E$18:$E$304)+SUMIF('COMPRAS CON COMPEN. SOPORTADA'!$A$4:$A$186,"="&amp;Exceptuaciones!A59,'COMPRAS CON COMPEN. SOPORTADA'!$F$4:$F$186)-SUMIF($A$4:$A$110,"="&amp;A59,$G$4:$G$110)&lt;0,"No declaradas todas las exceptuadas",""))</f>
        <v/>
      </c>
    </row>
    <row r="60" spans="6:19" ht="12.75" customHeight="1" x14ac:dyDescent="0.2">
      <c r="F60" s="93" t="str">
        <f>IF(ISBLANK(A60),"",VLOOKUP(A60,'Tabla de equipos'!$B$3:$D$107,3,FALSE))</f>
        <v/>
      </c>
      <c r="J60" s="139" t="str">
        <f t="shared" si="1"/>
        <v/>
      </c>
      <c r="P60" s="111" t="str">
        <f>'Tabla de equipos'!B61</f>
        <v>Smart Phone &gt;128GB</v>
      </c>
      <c r="S60" s="92" t="str">
        <f>IF(A60="","",IF(SUMIF('COMPRAS SIN COMPEN.SOPORTADA'!$A$18:$A$304,"="&amp;Exceptuaciones!A60,'COMPRAS SIN COMPEN.SOPORTADA'!$E$18:$E$304)+SUMIF('COMPRAS CON COMPEN. SOPORTADA'!$A$4:$A$186,"="&amp;Exceptuaciones!A60,'COMPRAS CON COMPEN. SOPORTADA'!$F$4:$F$186)-SUMIF($A$4:$A$110,"="&amp;A60,$G$4:$G$110)&lt;0,"No declaradas todas las exceptuadas",""))</f>
        <v/>
      </c>
    </row>
    <row r="61" spans="6:19" ht="12.75" customHeight="1" x14ac:dyDescent="0.2">
      <c r="F61" s="93" t="str">
        <f>IF(ISBLANK(A61),"",VLOOKUP(A61,'Tabla de equipos'!$B$3:$D$107,3,FALSE))</f>
        <v/>
      </c>
      <c r="J61" s="139" t="str">
        <f t="shared" si="1"/>
        <v/>
      </c>
      <c r="P61" s="111" t="str">
        <f>'Tabla de equipos'!B62</f>
        <v>Libro electrónico (reproducción libros, audio, video)</v>
      </c>
      <c r="S61" s="92" t="str">
        <f>IF(A61="","",IF(SUMIF('COMPRAS SIN COMPEN.SOPORTADA'!$A$18:$A$304,"="&amp;Exceptuaciones!A61,'COMPRAS SIN COMPEN.SOPORTADA'!$E$18:$E$304)+SUMIF('COMPRAS CON COMPEN. SOPORTADA'!$A$4:$A$186,"="&amp;Exceptuaciones!A61,'COMPRAS CON COMPEN. SOPORTADA'!$F$4:$F$186)-SUMIF($A$4:$A$110,"="&amp;A61,$G$4:$G$110)&lt;0,"No declaradas todas las exceptuadas",""))</f>
        <v/>
      </c>
    </row>
    <row r="62" spans="6:19" ht="12.75" customHeight="1" x14ac:dyDescent="0.2">
      <c r="F62" s="93" t="str">
        <f>IF(ISBLANK(A62),"",VLOOKUP(A62,'Tabla de equipos'!$B$3:$D$107,3,FALSE))</f>
        <v/>
      </c>
      <c r="J62" s="139" t="str">
        <f t="shared" si="1"/>
        <v/>
      </c>
      <c r="P62" s="111" t="str">
        <f>'Tabla de equipos'!B63</f>
        <v>Libro electrónico sin capacidad de reproducir audio o video</v>
      </c>
      <c r="S62" s="92" t="str">
        <f>IF(A62="","",IF(SUMIF('COMPRAS SIN COMPEN.SOPORTADA'!$A$18:$A$304,"="&amp;Exceptuaciones!A62,'COMPRAS SIN COMPEN.SOPORTADA'!$E$18:$E$304)+SUMIF('COMPRAS CON COMPEN. SOPORTADA'!$A$4:$A$186,"="&amp;Exceptuaciones!A62,'COMPRAS CON COMPEN. SOPORTADA'!$F$4:$F$186)-SUMIF($A$4:$A$110,"="&amp;A62,$G$4:$G$110)&lt;0,"No declaradas todas las exceptuadas",""))</f>
        <v/>
      </c>
    </row>
    <row r="63" spans="6:19" ht="12.75" customHeight="1" x14ac:dyDescent="0.2">
      <c r="F63" s="93" t="str">
        <f>IF(ISBLANK(A63),"",VLOOKUP(A63,'Tabla de equipos'!$B$3:$D$107,3,FALSE))</f>
        <v/>
      </c>
      <c r="J63" s="139" t="str">
        <f t="shared" si="1"/>
        <v/>
      </c>
      <c r="P63" s="111" t="str">
        <f>'Tabla de equipos'!B64</f>
        <v xml:space="preserve">Tableta &lt;2GB </v>
      </c>
      <c r="S63" s="92" t="str">
        <f>IF(A63="","",IF(SUMIF('COMPRAS SIN COMPEN.SOPORTADA'!$A$18:$A$304,"="&amp;Exceptuaciones!A63,'COMPRAS SIN COMPEN.SOPORTADA'!$E$18:$E$304)+SUMIF('COMPRAS CON COMPEN. SOPORTADA'!$A$4:$A$186,"="&amp;Exceptuaciones!A63,'COMPRAS CON COMPEN. SOPORTADA'!$F$4:$F$186)-SUMIF($A$4:$A$110,"="&amp;A63,$G$4:$G$110)&lt;0,"No declaradas todas las exceptuadas",""))</f>
        <v/>
      </c>
    </row>
    <row r="64" spans="6:19" ht="12.75" customHeight="1" x14ac:dyDescent="0.2">
      <c r="F64" s="93" t="str">
        <f>IF(ISBLANK(A64),"",VLOOKUP(A64,'Tabla de equipos'!$B$3:$D$107,3,FALSE))</f>
        <v/>
      </c>
      <c r="J64" s="139" t="str">
        <f t="shared" si="1"/>
        <v/>
      </c>
      <c r="P64" s="111" t="str">
        <f>'Tabla de equipos'!B65</f>
        <v>Tableta 2GB - 16GB</v>
      </c>
      <c r="S64" s="92" t="str">
        <f>IF(A64="","",IF(SUMIF('COMPRAS SIN COMPEN.SOPORTADA'!$A$18:$A$304,"="&amp;Exceptuaciones!A64,'COMPRAS SIN COMPEN.SOPORTADA'!$E$18:$E$304)+SUMIF('COMPRAS CON COMPEN. SOPORTADA'!$A$4:$A$186,"="&amp;Exceptuaciones!A64,'COMPRAS CON COMPEN. SOPORTADA'!$F$4:$F$186)-SUMIF($A$4:$A$110,"="&amp;A64,$G$4:$G$110)&lt;0,"No declaradas todas las exceptuadas",""))</f>
        <v/>
      </c>
    </row>
    <row r="65" spans="6:19" ht="12.75" customHeight="1" x14ac:dyDescent="0.2">
      <c r="F65" s="93" t="str">
        <f>IF(ISBLANK(A65),"",VLOOKUP(A65,'Tabla de equipos'!$B$3:$D$107,3,FALSE))</f>
        <v/>
      </c>
      <c r="J65" s="139" t="str">
        <f t="shared" si="1"/>
        <v/>
      </c>
      <c r="P65" s="111" t="str">
        <f>'Tabla de equipos'!B66</f>
        <v>Tableta 16GB - 32GB</v>
      </c>
      <c r="S65" s="92" t="str">
        <f>IF(A65="","",IF(SUMIF('COMPRAS SIN COMPEN.SOPORTADA'!$A$18:$A$304,"="&amp;Exceptuaciones!A65,'COMPRAS SIN COMPEN.SOPORTADA'!$E$18:$E$304)+SUMIF('COMPRAS CON COMPEN. SOPORTADA'!$A$4:$A$186,"="&amp;Exceptuaciones!A65,'COMPRAS CON COMPEN. SOPORTADA'!$F$4:$F$186)-SUMIF($A$4:$A$110,"="&amp;A65,$G$4:$G$110)&lt;0,"No declaradas todas las exceptuadas",""))</f>
        <v/>
      </c>
    </row>
    <row r="66" spans="6:19" ht="12.75" customHeight="1" x14ac:dyDescent="0.2">
      <c r="F66" s="93" t="str">
        <f>IF(ISBLANK(A66),"",VLOOKUP(A66,'Tabla de equipos'!$B$3:$D$107,3,FALSE))</f>
        <v/>
      </c>
      <c r="J66" s="139" t="str">
        <f t="shared" si="1"/>
        <v/>
      </c>
      <c r="P66" s="111" t="str">
        <f>'Tabla de equipos'!B67</f>
        <v>Tableta 32GB-64GB</v>
      </c>
      <c r="S66" s="92" t="str">
        <f>IF(A66="","",IF(SUMIF('COMPRAS SIN COMPEN.SOPORTADA'!$A$18:$A$304,"="&amp;Exceptuaciones!A66,'COMPRAS SIN COMPEN.SOPORTADA'!$E$18:$E$304)+SUMIF('COMPRAS CON COMPEN. SOPORTADA'!$A$4:$A$186,"="&amp;Exceptuaciones!A66,'COMPRAS CON COMPEN. SOPORTADA'!$F$4:$F$186)-SUMIF($A$4:$A$110,"="&amp;A66,$G$4:$G$110)&lt;0,"No declaradas todas las exceptuadas",""))</f>
        <v/>
      </c>
    </row>
    <row r="67" spans="6:19" ht="12.75" customHeight="1" x14ac:dyDescent="0.2">
      <c r="F67" s="93" t="str">
        <f>IF(ISBLANK(A67),"",VLOOKUP(A67,'Tabla de equipos'!$B$3:$D$107,3,FALSE))</f>
        <v/>
      </c>
      <c r="J67" s="139" t="str">
        <f t="shared" si="1"/>
        <v/>
      </c>
      <c r="P67" s="111" t="str">
        <f>'Tabla de equipos'!B68</f>
        <v>Tableta 64GB-128GB</v>
      </c>
      <c r="S67" s="92" t="str">
        <f>IF(A67="","",IF(SUMIF('COMPRAS SIN COMPEN.SOPORTADA'!$A$18:$A$304,"="&amp;Exceptuaciones!A67,'COMPRAS SIN COMPEN.SOPORTADA'!$E$18:$E$304)+SUMIF('COMPRAS CON COMPEN. SOPORTADA'!$A$4:$A$186,"="&amp;Exceptuaciones!A67,'COMPRAS CON COMPEN. SOPORTADA'!$F$4:$F$186)-SUMIF($A$4:$A$110,"="&amp;A67,$G$4:$G$110)&lt;0,"No declaradas todas las exceptuadas",""))</f>
        <v/>
      </c>
    </row>
    <row r="68" spans="6:19" ht="12.75" customHeight="1" x14ac:dyDescent="0.2">
      <c r="F68" s="93" t="str">
        <f>IF(ISBLANK(A68),"",VLOOKUP(A68,'Tabla de equipos'!$B$3:$D$107,3,FALSE))</f>
        <v/>
      </c>
      <c r="J68" s="139" t="str">
        <f t="shared" si="1"/>
        <v/>
      </c>
      <c r="P68" s="111" t="str">
        <f>'Tabla de equipos'!B69</f>
        <v>Tableta &gt;128GB</v>
      </c>
      <c r="S68" s="92" t="str">
        <f>IF(A68="","",IF(SUMIF('COMPRAS SIN COMPEN.SOPORTADA'!$A$18:$A$304,"="&amp;Exceptuaciones!A68,'COMPRAS SIN COMPEN.SOPORTADA'!$E$18:$E$304)+SUMIF('COMPRAS CON COMPEN. SOPORTADA'!$A$4:$A$186,"="&amp;Exceptuaciones!A68,'COMPRAS CON COMPEN. SOPORTADA'!$F$4:$F$186)-SUMIF($A$4:$A$110,"="&amp;A68,$G$4:$G$110)&lt;0,"No declaradas todas las exceptuadas",""))</f>
        <v/>
      </c>
    </row>
    <row r="69" spans="6:19" ht="12.75" customHeight="1" x14ac:dyDescent="0.2">
      <c r="F69" s="93" t="str">
        <f>IF(ISBLANK(A69),"",VLOOKUP(A69,'Tabla de equipos'!$B$3:$D$107,3,FALSE))</f>
        <v/>
      </c>
      <c r="J69" s="139" t="str">
        <f t="shared" si="1"/>
        <v/>
      </c>
      <c r="P69" s="111" t="str">
        <f>'Tabla de equipos'!B70</f>
        <v>Ordenador  con disco integrado &lt;250GB</v>
      </c>
      <c r="S69" s="92" t="str">
        <f>IF(A69="","",IF(SUMIF('COMPRAS SIN COMPEN.SOPORTADA'!$A$18:$A$304,"="&amp;Exceptuaciones!A69,'COMPRAS SIN COMPEN.SOPORTADA'!$E$18:$E$304)+SUMIF('COMPRAS CON COMPEN. SOPORTADA'!$A$4:$A$186,"="&amp;Exceptuaciones!A69,'COMPRAS CON COMPEN. SOPORTADA'!$F$4:$F$186)-SUMIF($A$4:$A$110,"="&amp;A69,$G$4:$G$110)&lt;0,"No declaradas todas las exceptuadas",""))</f>
        <v/>
      </c>
    </row>
    <row r="70" spans="6:19" ht="12.75" customHeight="1" x14ac:dyDescent="0.2">
      <c r="F70" s="93" t="str">
        <f>IF(ISBLANK(A70),"",VLOOKUP(A70,'Tabla de equipos'!$B$3:$D$107,3,FALSE))</f>
        <v/>
      </c>
      <c r="J70" s="139" t="str">
        <f t="shared" ref="J70:J133" si="2">IF(AND(G70&gt;0,A70=""),"Falta elegir equipo/producto",IF(AND(A70="",G70=""),"",IF(AND(A70&lt;&gt;"",G70=""),"Falta incluir numero de unidades",IF(AND(A70&lt;&gt;"",G70&gt;0,B70=""),"Falta Incluir el Tipo de Exceptuación",IF(AND(A70&lt;&gt;"",B70&lt;&gt;"",C70="",G70&gt;0),"Falta incluir nombre del Beneficiario exceptuación","No olvidar adjuntar factura de la exceptuación")))))</f>
        <v/>
      </c>
      <c r="P70" s="111" t="str">
        <f>'Tabla de equipos'!B71</f>
        <v>Ordenador  con disco integrado &lt;500GB</v>
      </c>
      <c r="S70" s="92" t="str">
        <f>IF(A70="","",IF(SUMIF('COMPRAS SIN COMPEN.SOPORTADA'!$A$18:$A$304,"="&amp;Exceptuaciones!A70,'COMPRAS SIN COMPEN.SOPORTADA'!$E$18:$E$304)+SUMIF('COMPRAS CON COMPEN. SOPORTADA'!$A$4:$A$186,"="&amp;Exceptuaciones!A70,'COMPRAS CON COMPEN. SOPORTADA'!$F$4:$F$186)-SUMIF($A$4:$A$110,"="&amp;A70,$G$4:$G$110)&lt;0,"No declaradas todas las exceptuadas",""))</f>
        <v/>
      </c>
    </row>
    <row r="71" spans="6:19" ht="12.75" customHeight="1" x14ac:dyDescent="0.2">
      <c r="F71" s="93" t="str">
        <f>IF(ISBLANK(A71),"",VLOOKUP(A71,'Tabla de equipos'!$B$3:$D$107,3,FALSE))</f>
        <v/>
      </c>
      <c r="J71" s="139" t="str">
        <f t="shared" si="2"/>
        <v/>
      </c>
      <c r="P71" s="111" t="str">
        <f>'Tabla de equipos'!B72</f>
        <v>Ordenador con disco integrado &lt;750GB</v>
      </c>
      <c r="S71" s="92" t="str">
        <f>IF(A71="","",IF(SUMIF('COMPRAS SIN COMPEN.SOPORTADA'!$A$18:$A$304,"="&amp;Exceptuaciones!A71,'COMPRAS SIN COMPEN.SOPORTADA'!$E$18:$E$304)+SUMIF('COMPRAS CON COMPEN. SOPORTADA'!$A$4:$A$186,"="&amp;Exceptuaciones!A71,'COMPRAS CON COMPEN. SOPORTADA'!$F$4:$F$186)-SUMIF($A$4:$A$110,"="&amp;A71,$G$4:$G$110)&lt;0,"No declaradas todas las exceptuadas",""))</f>
        <v/>
      </c>
    </row>
    <row r="72" spans="6:19" ht="12.75" customHeight="1" x14ac:dyDescent="0.2">
      <c r="F72" s="93" t="str">
        <f>IF(ISBLANK(A72),"",VLOOKUP(A72,'Tabla de equipos'!$B$3:$D$107,3,FALSE))</f>
        <v/>
      </c>
      <c r="J72" s="139" t="str">
        <f t="shared" si="2"/>
        <v/>
      </c>
      <c r="P72" s="111" t="str">
        <f>'Tabla de equipos'!B73</f>
        <v>Ordenador con disco integrado &gt;750GB</v>
      </c>
      <c r="S72" s="92" t="str">
        <f>IF(A72="","",IF(SUMIF('COMPRAS SIN COMPEN.SOPORTADA'!$A$18:$A$304,"="&amp;Exceptuaciones!A72,'COMPRAS SIN COMPEN.SOPORTADA'!$E$18:$E$304)+SUMIF('COMPRAS CON COMPEN. SOPORTADA'!$A$4:$A$186,"="&amp;Exceptuaciones!A72,'COMPRAS CON COMPEN. SOPORTADA'!$F$4:$F$186)-SUMIF($A$4:$A$110,"="&amp;A72,$G$4:$G$110)&lt;0,"No declaradas todas las exceptuadas",""))</f>
        <v/>
      </c>
    </row>
    <row r="73" spans="6:19" ht="12.75" customHeight="1" x14ac:dyDescent="0.2">
      <c r="F73" s="93" t="str">
        <f>IF(ISBLANK(A73),"",VLOOKUP(A73,'Tabla de equipos'!$B$3:$D$107,3,FALSE))</f>
        <v/>
      </c>
      <c r="J73" s="139" t="str">
        <f t="shared" si="2"/>
        <v/>
      </c>
      <c r="P73" s="111" t="str">
        <f>'Tabla de equipos'!B74</f>
        <v>Ordenador portátil con disco integrado &lt;250GB</v>
      </c>
      <c r="S73" s="92" t="str">
        <f>IF(A73="","",IF(SUMIF('COMPRAS SIN COMPEN.SOPORTADA'!$A$18:$A$304,"="&amp;Exceptuaciones!A73,'COMPRAS SIN COMPEN.SOPORTADA'!$E$18:$E$304)+SUMIF('COMPRAS CON COMPEN. SOPORTADA'!$A$4:$A$186,"="&amp;Exceptuaciones!A73,'COMPRAS CON COMPEN. SOPORTADA'!$F$4:$F$186)-SUMIF($A$4:$A$110,"="&amp;A73,$G$4:$G$110)&lt;0,"No declaradas todas las exceptuadas",""))</f>
        <v/>
      </c>
    </row>
    <row r="74" spans="6:19" ht="12.75" customHeight="1" x14ac:dyDescent="0.2">
      <c r="F74" s="93" t="str">
        <f>IF(ISBLANK(A74),"",VLOOKUP(A74,'Tabla de equipos'!$B$3:$D$107,3,FALSE))</f>
        <v/>
      </c>
      <c r="J74" s="139" t="str">
        <f t="shared" si="2"/>
        <v/>
      </c>
      <c r="P74" s="111" t="str">
        <f>'Tabla de equipos'!B75</f>
        <v>Ordenador portátil con disco integrado &lt;500GB</v>
      </c>
      <c r="S74" s="92" t="str">
        <f>IF(A74="","",IF(SUMIF('COMPRAS SIN COMPEN.SOPORTADA'!$A$18:$A$304,"="&amp;Exceptuaciones!A74,'COMPRAS SIN COMPEN.SOPORTADA'!$E$18:$E$304)+SUMIF('COMPRAS CON COMPEN. SOPORTADA'!$A$4:$A$186,"="&amp;Exceptuaciones!A74,'COMPRAS CON COMPEN. SOPORTADA'!$F$4:$F$186)-SUMIF($A$4:$A$110,"="&amp;A74,$G$4:$G$110)&lt;0,"No declaradas todas las exceptuadas",""))</f>
        <v/>
      </c>
    </row>
    <row r="75" spans="6:19" ht="12.75" customHeight="1" x14ac:dyDescent="0.2">
      <c r="F75" s="93" t="str">
        <f>IF(ISBLANK(A75),"",VLOOKUP(A75,'Tabla de equipos'!$B$3:$D$107,3,FALSE))</f>
        <v/>
      </c>
      <c r="J75" s="139" t="str">
        <f t="shared" si="2"/>
        <v/>
      </c>
      <c r="P75" s="111" t="str">
        <f>'Tabla de equipos'!B76</f>
        <v>Ordenador portátil con disco integrado &lt;750GB</v>
      </c>
      <c r="S75" s="92" t="str">
        <f>IF(A75="","",IF(SUMIF('COMPRAS SIN COMPEN.SOPORTADA'!$A$18:$A$304,"="&amp;Exceptuaciones!A75,'COMPRAS SIN COMPEN.SOPORTADA'!$E$18:$E$304)+SUMIF('COMPRAS CON COMPEN. SOPORTADA'!$A$4:$A$186,"="&amp;Exceptuaciones!A75,'COMPRAS CON COMPEN. SOPORTADA'!$F$4:$F$186)-SUMIF($A$4:$A$110,"="&amp;A75,$G$4:$G$110)&lt;0,"No declaradas todas las exceptuadas",""))</f>
        <v/>
      </c>
    </row>
    <row r="76" spans="6:19" ht="12.75" customHeight="1" x14ac:dyDescent="0.2">
      <c r="F76" s="93" t="str">
        <f>IF(ISBLANK(A76),"",VLOOKUP(A76,'Tabla de equipos'!$B$3:$D$107,3,FALSE))</f>
        <v/>
      </c>
      <c r="J76" s="139" t="str">
        <f t="shared" si="2"/>
        <v/>
      </c>
      <c r="P76" s="111" t="str">
        <f>'Tabla de equipos'!B77</f>
        <v>Ordenador portátil con disco integrado &gt;750GB</v>
      </c>
      <c r="S76" s="92" t="str">
        <f>IF(A76="","",IF(SUMIF('COMPRAS SIN COMPEN.SOPORTADA'!$A$18:$A$304,"="&amp;Exceptuaciones!A76,'COMPRAS SIN COMPEN.SOPORTADA'!$E$18:$E$304)+SUMIF('COMPRAS CON COMPEN. SOPORTADA'!$A$4:$A$186,"="&amp;Exceptuaciones!A76,'COMPRAS CON COMPEN. SOPORTADA'!$F$4:$F$186)-SUMIF($A$4:$A$110,"="&amp;A76,$G$4:$G$110)&lt;0,"No declaradas todas las exceptuadas",""))</f>
        <v/>
      </c>
    </row>
    <row r="77" spans="6:19" ht="12.75" customHeight="1" x14ac:dyDescent="0.2">
      <c r="F77" s="93" t="str">
        <f>IF(ISBLANK(A77),"",VLOOKUP(A77,'Tabla de equipos'!$B$3:$D$107,3,FALSE))</f>
        <v/>
      </c>
      <c r="J77" s="139" t="str">
        <f t="shared" si="2"/>
        <v/>
      </c>
      <c r="P77" s="111" t="str">
        <f>'Tabla de equipos'!B78</f>
        <v>Disco duro integrado &lt;250GB</v>
      </c>
      <c r="S77" s="92" t="str">
        <f>IF(A77="","",IF(SUMIF('COMPRAS SIN COMPEN.SOPORTADA'!$A$18:$A$304,"="&amp;Exceptuaciones!A77,'COMPRAS SIN COMPEN.SOPORTADA'!$E$18:$E$304)+SUMIF('COMPRAS CON COMPEN. SOPORTADA'!$A$4:$A$186,"="&amp;Exceptuaciones!A77,'COMPRAS CON COMPEN. SOPORTADA'!$F$4:$F$186)-SUMIF($A$4:$A$110,"="&amp;A77,$G$4:$G$110)&lt;0,"No declaradas todas las exceptuadas",""))</f>
        <v/>
      </c>
    </row>
    <row r="78" spans="6:19" ht="12.75" customHeight="1" x14ac:dyDescent="0.2">
      <c r="F78" s="93" t="str">
        <f>IF(ISBLANK(A78),"",VLOOKUP(A78,'Tabla de equipos'!$B$3:$D$107,3,FALSE))</f>
        <v/>
      </c>
      <c r="J78" s="139" t="str">
        <f t="shared" si="2"/>
        <v/>
      </c>
      <c r="P78" s="111" t="str">
        <f>'Tabla de equipos'!B79</f>
        <v>Disco duro integrado &lt;500GB</v>
      </c>
      <c r="S78" s="92" t="str">
        <f>IF(A78="","",IF(SUMIF('COMPRAS SIN COMPEN.SOPORTADA'!$A$18:$A$304,"="&amp;Exceptuaciones!A78,'COMPRAS SIN COMPEN.SOPORTADA'!$E$18:$E$304)+SUMIF('COMPRAS CON COMPEN. SOPORTADA'!$A$4:$A$186,"="&amp;Exceptuaciones!A78,'COMPRAS CON COMPEN. SOPORTADA'!$F$4:$F$186)-SUMIF($A$4:$A$110,"="&amp;A78,$G$4:$G$110)&lt;0,"No declaradas todas las exceptuadas",""))</f>
        <v/>
      </c>
    </row>
    <row r="79" spans="6:19" ht="12.75" customHeight="1" x14ac:dyDescent="0.2">
      <c r="F79" s="93" t="str">
        <f>IF(ISBLANK(A79),"",VLOOKUP(A79,'Tabla de equipos'!$B$3:$D$107,3,FALSE))</f>
        <v/>
      </c>
      <c r="J79" s="139" t="str">
        <f t="shared" si="2"/>
        <v/>
      </c>
      <c r="P79" s="111" t="str">
        <f>'Tabla de equipos'!B80</f>
        <v>Disco duro integrado &lt;750GB</v>
      </c>
      <c r="S79" s="92" t="str">
        <f>IF(A79="","",IF(SUMIF('COMPRAS SIN COMPEN.SOPORTADA'!$A$18:$A$304,"="&amp;Exceptuaciones!A79,'COMPRAS SIN COMPEN.SOPORTADA'!$E$18:$E$304)+SUMIF('COMPRAS CON COMPEN. SOPORTADA'!$A$4:$A$186,"="&amp;Exceptuaciones!A79,'COMPRAS CON COMPEN. SOPORTADA'!$F$4:$F$186)-SUMIF($A$4:$A$110,"="&amp;A79,$G$4:$G$110)&lt;0,"No declaradas todas las exceptuadas",""))</f>
        <v/>
      </c>
    </row>
    <row r="80" spans="6:19" ht="12.75" customHeight="1" x14ac:dyDescent="0.2">
      <c r="F80" s="93" t="str">
        <f>IF(ISBLANK(A80),"",VLOOKUP(A80,'Tabla de equipos'!$B$3:$D$107,3,FALSE))</f>
        <v/>
      </c>
      <c r="J80" s="139" t="str">
        <f t="shared" si="2"/>
        <v/>
      </c>
      <c r="P80" s="111" t="str">
        <f>'Tabla de equipos'!B81</f>
        <v>Disco duro integrado &gt;750GB</v>
      </c>
      <c r="S80" s="92" t="str">
        <f>IF(A80="","",IF(SUMIF('COMPRAS SIN COMPEN.SOPORTADA'!$A$18:$A$304,"="&amp;Exceptuaciones!A80,'COMPRAS SIN COMPEN.SOPORTADA'!$E$18:$E$304)+SUMIF('COMPRAS CON COMPEN. SOPORTADA'!$A$4:$A$186,"="&amp;Exceptuaciones!A80,'COMPRAS CON COMPEN. SOPORTADA'!$F$4:$F$186)-SUMIF($A$4:$A$110,"="&amp;A80,$G$4:$G$110)&lt;0,"No declaradas todas las exceptuadas",""))</f>
        <v/>
      </c>
    </row>
    <row r="81" spans="6:19" ht="12.75" customHeight="1" x14ac:dyDescent="0.2">
      <c r="F81" s="93" t="str">
        <f>IF(ISBLANK(A81),"",VLOOKUP(A81,'Tabla de equipos'!$B$3:$D$107,3,FALSE))</f>
        <v/>
      </c>
      <c r="J81" s="139" t="str">
        <f t="shared" si="2"/>
        <v/>
      </c>
      <c r="P81" s="111" t="str">
        <f>'Tabla de equipos'!B82</f>
        <v>TV con disco integrado</v>
      </c>
      <c r="S81" s="92" t="str">
        <f>IF(A81="","",IF(SUMIF('COMPRAS SIN COMPEN.SOPORTADA'!$A$18:$A$304,"="&amp;Exceptuaciones!A81,'COMPRAS SIN COMPEN.SOPORTADA'!$E$18:$E$304)+SUMIF('COMPRAS CON COMPEN. SOPORTADA'!$A$4:$A$186,"="&amp;Exceptuaciones!A81,'COMPRAS CON COMPEN. SOPORTADA'!$F$4:$F$186)-SUMIF($A$4:$A$110,"="&amp;A81,$G$4:$G$110)&lt;0,"No declaradas todas las exceptuadas",""))</f>
        <v/>
      </c>
    </row>
    <row r="82" spans="6:19" ht="12.75" customHeight="1" x14ac:dyDescent="0.2">
      <c r="F82" s="93" t="str">
        <f>IF(ISBLANK(A82),"",VLOOKUP(A82,'Tabla de equipos'!$B$3:$D$107,3,FALSE))</f>
        <v/>
      </c>
      <c r="J82" s="139" t="str">
        <f t="shared" si="2"/>
        <v/>
      </c>
      <c r="P82" s="111" t="str">
        <f>'Tabla de equipos'!B83</f>
        <v>Copiadora monofuncional 1-39 ppm</v>
      </c>
      <c r="S82" s="92" t="str">
        <f>IF(A82="","",IF(SUMIF('COMPRAS SIN COMPEN.SOPORTADA'!$A$18:$A$304,"="&amp;Exceptuaciones!A82,'COMPRAS SIN COMPEN.SOPORTADA'!$E$18:$E$304)+SUMIF('COMPRAS CON COMPEN. SOPORTADA'!$A$4:$A$186,"="&amp;Exceptuaciones!A82,'COMPRAS CON COMPEN. SOPORTADA'!$F$4:$F$186)-SUMIF($A$4:$A$110,"="&amp;A82,$G$4:$G$110)&lt;0,"No declaradas todas las exceptuadas",""))</f>
        <v/>
      </c>
    </row>
    <row r="83" spans="6:19" ht="12.75" customHeight="1" x14ac:dyDescent="0.2">
      <c r="F83" s="93" t="str">
        <f>IF(ISBLANK(A83),"",VLOOKUP(A83,'Tabla de equipos'!$B$3:$D$107,3,FALSE))</f>
        <v/>
      </c>
      <c r="J83" s="139" t="str">
        <f t="shared" si="2"/>
        <v/>
      </c>
      <c r="P83" s="111" t="str">
        <f>'Tabla de equipos'!B84</f>
        <v>Copiadoras blanco y negro 1-9 páginas por mínuto</v>
      </c>
      <c r="S83" s="92" t="str">
        <f>IF(A83="","",IF(SUMIF('COMPRAS SIN COMPEN.SOPORTADA'!$A$18:$A$304,"="&amp;Exceptuaciones!A83,'COMPRAS SIN COMPEN.SOPORTADA'!$E$18:$E$304)+SUMIF('COMPRAS CON COMPEN. SOPORTADA'!$A$4:$A$186,"="&amp;Exceptuaciones!A83,'COMPRAS CON COMPEN. SOPORTADA'!$F$4:$F$186)-SUMIF($A$4:$A$110,"="&amp;A83,$G$4:$G$110)&lt;0,"No declaradas todas las exceptuadas",""))</f>
        <v/>
      </c>
    </row>
    <row r="84" spans="6:19" ht="12.75" customHeight="1" x14ac:dyDescent="0.2">
      <c r="F84" s="93" t="str">
        <f>IF(ISBLANK(A84),"",VLOOKUP(A84,'Tabla de equipos'!$B$3:$D$107,3,FALSE))</f>
        <v/>
      </c>
      <c r="J84" s="139" t="str">
        <f t="shared" si="2"/>
        <v/>
      </c>
      <c r="P84" s="111" t="str">
        <f>'Tabla de equipos'!B85</f>
        <v>Copiadoras blanco y negro 10 -19 páginas por mínuto</v>
      </c>
      <c r="S84" s="92" t="str">
        <f>IF(A84="","",IF(SUMIF('COMPRAS SIN COMPEN.SOPORTADA'!$A$18:$A$304,"="&amp;Exceptuaciones!A84,'COMPRAS SIN COMPEN.SOPORTADA'!$E$18:$E$304)+SUMIF('COMPRAS CON COMPEN. SOPORTADA'!$A$4:$A$186,"="&amp;Exceptuaciones!A84,'COMPRAS CON COMPEN. SOPORTADA'!$F$4:$F$186)-SUMIF($A$4:$A$110,"="&amp;A84,$G$4:$G$110)&lt;0,"No declaradas todas las exceptuadas",""))</f>
        <v/>
      </c>
    </row>
    <row r="85" spans="6:19" ht="12.75" customHeight="1" x14ac:dyDescent="0.2">
      <c r="F85" s="93" t="str">
        <f>IF(ISBLANK(A85),"",VLOOKUP(A85,'Tabla de equipos'!$B$3:$D$107,3,FALSE))</f>
        <v/>
      </c>
      <c r="J85" s="139" t="str">
        <f t="shared" si="2"/>
        <v/>
      </c>
      <c r="P85" s="111" t="str">
        <f>'Tabla de equipos'!B86</f>
        <v>Copiadoras blanco y negro 20 -39 páginas por mínuto</v>
      </c>
      <c r="S85" s="92" t="str">
        <f>IF(A85="","",IF(SUMIF('COMPRAS SIN COMPEN.SOPORTADA'!$A$18:$A$304,"="&amp;Exceptuaciones!A85,'COMPRAS SIN COMPEN.SOPORTADA'!$E$18:$E$304)+SUMIF('COMPRAS CON COMPEN. SOPORTADA'!$A$4:$A$186,"="&amp;Exceptuaciones!A85,'COMPRAS CON COMPEN. SOPORTADA'!$F$4:$F$186)-SUMIF($A$4:$A$110,"="&amp;A85,$G$4:$G$110)&lt;0,"No declaradas todas las exceptuadas",""))</f>
        <v/>
      </c>
    </row>
    <row r="86" spans="6:19" ht="12.75" customHeight="1" x14ac:dyDescent="0.2">
      <c r="F86" s="93" t="str">
        <f>IF(ISBLANK(A86),"",VLOOKUP(A86,'Tabla de equipos'!$B$3:$D$107,3,FALSE))</f>
        <v/>
      </c>
      <c r="J86" s="139" t="str">
        <f t="shared" si="2"/>
        <v/>
      </c>
      <c r="P86" s="111" t="str">
        <f>'Tabla de equipos'!B87</f>
        <v>Copiadoras color  1 -39 páginas por mínuto</v>
      </c>
      <c r="S86" s="92" t="str">
        <f>IF(A86="","",IF(SUMIF('COMPRAS SIN COMPEN.SOPORTADA'!$A$18:$A$304,"="&amp;Exceptuaciones!A86,'COMPRAS SIN COMPEN.SOPORTADA'!$E$18:$E$304)+SUMIF('COMPRAS CON COMPEN. SOPORTADA'!$A$4:$A$186,"="&amp;Exceptuaciones!A86,'COMPRAS CON COMPEN. SOPORTADA'!$F$4:$F$186)-SUMIF($A$4:$A$110,"="&amp;A86,$G$4:$G$110)&lt;0,"No declaradas todas las exceptuadas",""))</f>
        <v/>
      </c>
    </row>
    <row r="87" spans="6:19" ht="12.75" customHeight="1" x14ac:dyDescent="0.2">
      <c r="F87" s="93" t="str">
        <f>IF(ISBLANK(A87),"",VLOOKUP(A87,'Tabla de equipos'!$B$3:$D$107,3,FALSE))</f>
        <v/>
      </c>
      <c r="J87" s="139" t="str">
        <f t="shared" si="2"/>
        <v/>
      </c>
      <c r="P87" s="111" t="str">
        <f>'Tabla de equipos'!B88</f>
        <v>Copiadoras color  de más de 39 páginas por mínuto</v>
      </c>
      <c r="S87" s="92" t="str">
        <f>IF(A87="","",IF(SUMIF('COMPRAS SIN COMPEN.SOPORTADA'!$A$18:$A$304,"="&amp;Exceptuaciones!A87,'COMPRAS SIN COMPEN.SOPORTADA'!$E$18:$E$304)+SUMIF('COMPRAS CON COMPEN. SOPORTADA'!$A$4:$A$186,"="&amp;Exceptuaciones!A87,'COMPRAS CON COMPEN. SOPORTADA'!$F$4:$F$186)-SUMIF($A$4:$A$110,"="&amp;A87,$G$4:$G$110)&lt;0,"No declaradas todas las exceptuadas",""))</f>
        <v/>
      </c>
    </row>
    <row r="88" spans="6:19" ht="12.75" customHeight="1" x14ac:dyDescent="0.2">
      <c r="F88" s="93" t="str">
        <f>IF(ISBLANK(A88),"",VLOOKUP(A88,'Tabla de equipos'!$B$3:$D$107,3,FALSE))</f>
        <v/>
      </c>
      <c r="J88" s="139" t="str">
        <f t="shared" si="2"/>
        <v/>
      </c>
      <c r="P88" s="111" t="str">
        <f>'Tabla de equipos'!B89</f>
        <v>Escáner monofuncional de 1- 39 ppm</v>
      </c>
      <c r="S88" s="92" t="str">
        <f>IF(A88="","",IF(SUMIF('COMPRAS SIN COMPEN.SOPORTADA'!$A$18:$A$304,"="&amp;Exceptuaciones!A88,'COMPRAS SIN COMPEN.SOPORTADA'!$E$18:$E$304)+SUMIF('COMPRAS CON COMPEN. SOPORTADA'!$A$4:$A$186,"="&amp;Exceptuaciones!A88,'COMPRAS CON COMPEN. SOPORTADA'!$F$4:$F$186)-SUMIF($A$4:$A$110,"="&amp;A88,$G$4:$G$110)&lt;0,"No declaradas todas las exceptuadas",""))</f>
        <v/>
      </c>
    </row>
    <row r="89" spans="6:19" ht="12.75" customHeight="1" x14ac:dyDescent="0.2">
      <c r="F89" s="93" t="str">
        <f>IF(ISBLANK(A89),"",VLOOKUP(A89,'Tabla de equipos'!$B$3:$D$107,3,FALSE))</f>
        <v/>
      </c>
      <c r="J89" s="139" t="str">
        <f t="shared" si="2"/>
        <v/>
      </c>
      <c r="P89" s="111" t="str">
        <f>'Tabla de equipos'!B90</f>
        <v>Escaner de 13 a 39 páginas por minuto</v>
      </c>
      <c r="S89" s="92" t="str">
        <f>IF(A89="","",IF(SUMIF('COMPRAS SIN COMPEN.SOPORTADA'!$A$18:$A$304,"="&amp;Exceptuaciones!A89,'COMPRAS SIN COMPEN.SOPORTADA'!$E$18:$E$304)+SUMIF('COMPRAS CON COMPEN. SOPORTADA'!$A$4:$A$186,"="&amp;Exceptuaciones!A89,'COMPRAS CON COMPEN. SOPORTADA'!$F$4:$F$186)-SUMIF($A$4:$A$110,"="&amp;A89,$G$4:$G$110)&lt;0,"No declaradas todas las exceptuadas",""))</f>
        <v/>
      </c>
    </row>
    <row r="90" spans="6:19" ht="12.75" customHeight="1" x14ac:dyDescent="0.2">
      <c r="F90" s="93" t="str">
        <f>IF(ISBLANK(A90),"",VLOOKUP(A90,'Tabla de equipos'!$B$3:$D$107,3,FALSE))</f>
        <v/>
      </c>
      <c r="J90" s="139" t="str">
        <f t="shared" si="2"/>
        <v/>
      </c>
      <c r="P90" s="111" t="str">
        <f>'Tabla de equipos'!B91</f>
        <v>Escaner de 1 a 12 páginas por minuto</v>
      </c>
      <c r="S90" s="92" t="str">
        <f>IF(A90="","",IF(SUMIF('COMPRAS SIN COMPEN.SOPORTADA'!$A$18:$A$304,"="&amp;Exceptuaciones!A90,'COMPRAS SIN COMPEN.SOPORTADA'!$E$18:$E$304)+SUMIF('COMPRAS CON COMPEN. SOPORTADA'!$A$4:$A$186,"="&amp;Exceptuaciones!A90,'COMPRAS CON COMPEN. SOPORTADA'!$F$4:$F$186)-SUMIF($A$4:$A$110,"="&amp;A90,$G$4:$G$110)&lt;0,"No declaradas todas las exceptuadas",""))</f>
        <v/>
      </c>
    </row>
    <row r="91" spans="6:19" ht="12.75" customHeight="1" x14ac:dyDescent="0.2">
      <c r="F91" s="93" t="str">
        <f>IF(ISBLANK(A91),"",VLOOKUP(A91,'Tabla de equipos'!$B$3:$D$107,3,FALSE))</f>
        <v/>
      </c>
      <c r="J91" s="139" t="str">
        <f t="shared" si="2"/>
        <v/>
      </c>
      <c r="P91" s="111" t="str">
        <f>'Tabla de equipos'!B92</f>
        <v>Escaneres de mano</v>
      </c>
      <c r="S91" s="92" t="str">
        <f>IF(A91="","",IF(SUMIF('COMPRAS SIN COMPEN.SOPORTADA'!$A$18:$A$304,"="&amp;Exceptuaciones!A91,'COMPRAS SIN COMPEN.SOPORTADA'!$E$18:$E$304)+SUMIF('COMPRAS CON COMPEN. SOPORTADA'!$A$4:$A$186,"="&amp;Exceptuaciones!A91,'COMPRAS CON COMPEN. SOPORTADA'!$F$4:$F$186)-SUMIF($A$4:$A$110,"="&amp;A91,$G$4:$G$110)&lt;0,"No declaradas todas las exceptuadas",""))</f>
        <v/>
      </c>
    </row>
    <row r="92" spans="6:19" ht="12.75" customHeight="1" x14ac:dyDescent="0.2">
      <c r="F92" s="93" t="str">
        <f>IF(ISBLANK(A92),"",VLOOKUP(A92,'Tabla de equipos'!$B$3:$D$107,3,FALSE))</f>
        <v/>
      </c>
      <c r="J92" s="139" t="str">
        <f t="shared" si="2"/>
        <v/>
      </c>
      <c r="P92" s="111" t="str">
        <f>'Tabla de equipos'!B93</f>
        <v>Máquina de fax con escaner</v>
      </c>
      <c r="S92" s="92" t="str">
        <f>IF(A92="","",IF(SUMIF('COMPRAS SIN COMPEN.SOPORTADA'!$A$18:$A$304,"="&amp;Exceptuaciones!A92,'COMPRAS SIN COMPEN.SOPORTADA'!$E$18:$E$304)+SUMIF('COMPRAS CON COMPEN. SOPORTADA'!$A$4:$A$186,"="&amp;Exceptuaciones!A92,'COMPRAS CON COMPEN. SOPORTADA'!$F$4:$F$186)-SUMIF($A$4:$A$110,"="&amp;A92,$G$4:$G$110)&lt;0,"No declaradas todas las exceptuadas",""))</f>
        <v/>
      </c>
    </row>
    <row r="93" spans="6:19" ht="12.75" customHeight="1" x14ac:dyDescent="0.2">
      <c r="F93" s="93" t="str">
        <f>IF(ISBLANK(A93),"",VLOOKUP(A93,'Tabla de equipos'!$B$3:$D$107,3,FALSE))</f>
        <v/>
      </c>
      <c r="J93" s="139" t="str">
        <f t="shared" si="2"/>
        <v/>
      </c>
      <c r="P93" s="111" t="str">
        <f>'Tabla de equipos'!B94</f>
        <v>Máquina de fax con impresión</v>
      </c>
      <c r="S93" s="92" t="str">
        <f>IF(A93="","",IF(SUMIF('COMPRAS SIN COMPEN.SOPORTADA'!$A$18:$A$304,"="&amp;Exceptuaciones!A93,'COMPRAS SIN COMPEN.SOPORTADA'!$E$18:$E$304)+SUMIF('COMPRAS CON COMPEN. SOPORTADA'!$A$4:$A$186,"="&amp;Exceptuaciones!A93,'COMPRAS CON COMPEN. SOPORTADA'!$F$4:$F$186)-SUMIF($A$4:$A$110,"="&amp;A93,$G$4:$G$110)&lt;0,"No declaradas todas las exceptuadas",""))</f>
        <v/>
      </c>
    </row>
    <row r="94" spans="6:19" ht="12.75" customHeight="1" x14ac:dyDescent="0.2">
      <c r="F94" s="93" t="str">
        <f>IF(ISBLANK(A94),"",VLOOKUP(A94,'Tabla de equipos'!$B$3:$D$107,3,FALSE))</f>
        <v/>
      </c>
      <c r="J94" s="139" t="str">
        <f t="shared" si="2"/>
        <v/>
      </c>
      <c r="P94" s="111" t="str">
        <f>'Tabla de equipos'!B95</f>
        <v>Impresora monofuncional 1 - 39 ppm</v>
      </c>
      <c r="S94" s="92" t="str">
        <f>IF(A94="","",IF(SUMIF('COMPRAS SIN COMPEN.SOPORTADA'!$A$18:$A$304,"="&amp;Exceptuaciones!A94,'COMPRAS SIN COMPEN.SOPORTADA'!$E$18:$E$304)+SUMIF('COMPRAS CON COMPEN. SOPORTADA'!$A$4:$A$186,"="&amp;Exceptuaciones!A94,'COMPRAS CON COMPEN. SOPORTADA'!$F$4:$F$186)-SUMIF($A$4:$A$110,"="&amp;A94,$G$4:$G$110)&lt;0,"No declaradas todas las exceptuadas",""))</f>
        <v/>
      </c>
    </row>
    <row r="95" spans="6:19" ht="12.75" customHeight="1" x14ac:dyDescent="0.2">
      <c r="F95" s="93" t="str">
        <f>IF(ISBLANK(A95),"",VLOOKUP(A95,'Tabla de equipos'!$B$3:$D$107,3,FALSE))</f>
        <v/>
      </c>
      <c r="J95" s="139" t="str">
        <f t="shared" si="2"/>
        <v/>
      </c>
      <c r="P95" s="111" t="str">
        <f>'Tabla de equipos'!B96</f>
        <v>Impresoras tinta</v>
      </c>
      <c r="S95" s="92" t="str">
        <f>IF(A95="","",IF(SUMIF('COMPRAS SIN COMPEN.SOPORTADA'!$A$18:$A$304,"="&amp;Exceptuaciones!A95,'COMPRAS SIN COMPEN.SOPORTADA'!$E$18:$E$304)+SUMIF('COMPRAS CON COMPEN. SOPORTADA'!$A$4:$A$186,"="&amp;Exceptuaciones!A95,'COMPRAS CON COMPEN. SOPORTADA'!$F$4:$F$186)-SUMIF($A$4:$A$110,"="&amp;A95,$G$4:$G$110)&lt;0,"No declaradas todas las exceptuadas",""))</f>
        <v/>
      </c>
    </row>
    <row r="96" spans="6:19" ht="12.75" customHeight="1" x14ac:dyDescent="0.2">
      <c r="F96" s="93" t="str">
        <f>IF(ISBLANK(A96),"",VLOOKUP(A96,'Tabla de equipos'!$B$3:$D$107,3,FALSE))</f>
        <v/>
      </c>
      <c r="J96" s="139" t="str">
        <f t="shared" si="2"/>
        <v/>
      </c>
      <c r="P96" s="111" t="str">
        <f>'Tabla de equipos'!B97</f>
        <v>Impresoras laser</v>
      </c>
      <c r="S96" s="92" t="str">
        <f>IF(A96="","",IF(SUMIF('COMPRAS SIN COMPEN.SOPORTADA'!$A$18:$A$304,"="&amp;Exceptuaciones!A96,'COMPRAS SIN COMPEN.SOPORTADA'!$E$18:$E$304)+SUMIF('COMPRAS CON COMPEN. SOPORTADA'!$A$4:$A$186,"="&amp;Exceptuaciones!A96,'COMPRAS CON COMPEN. SOPORTADA'!$F$4:$F$186)-SUMIF($A$4:$A$110,"="&amp;A96,$G$4:$G$110)&lt;0,"No declaradas todas las exceptuadas",""))</f>
        <v/>
      </c>
    </row>
    <row r="97" spans="6:19" ht="12.75" customHeight="1" x14ac:dyDescent="0.2">
      <c r="F97" s="93" t="str">
        <f>IF(ISBLANK(A97),"",VLOOKUP(A97,'Tabla de equipos'!$B$3:$D$107,3,FALSE))</f>
        <v/>
      </c>
      <c r="J97" s="139" t="str">
        <f t="shared" si="2"/>
        <v/>
      </c>
      <c r="P97" s="111" t="str">
        <f>'Tabla de equipos'!B98</f>
        <v>Multifuncionales de inyección para impresión, copia y escaneo</v>
      </c>
      <c r="S97" s="92" t="str">
        <f>IF(A97="","",IF(SUMIF('COMPRAS SIN COMPEN.SOPORTADA'!$A$18:$A$304,"="&amp;Exceptuaciones!A97,'COMPRAS SIN COMPEN.SOPORTADA'!$E$18:$E$304)+SUMIF('COMPRAS CON COMPEN. SOPORTADA'!$A$4:$A$186,"="&amp;Exceptuaciones!A97,'COMPRAS CON COMPEN. SOPORTADA'!$F$4:$F$186)-SUMIF($A$4:$A$110,"="&amp;A97,$G$4:$G$110)&lt;0,"No declaradas todas las exceptuadas",""))</f>
        <v/>
      </c>
    </row>
    <row r="98" spans="6:19" ht="12.75" customHeight="1" x14ac:dyDescent="0.2">
      <c r="F98" s="93" t="str">
        <f>IF(ISBLANK(A98),"",VLOOKUP(A98,'Tabla de equipos'!$B$3:$D$107,3,FALSE))</f>
        <v/>
      </c>
      <c r="J98" s="139" t="str">
        <f t="shared" si="2"/>
        <v/>
      </c>
      <c r="P98" s="111" t="str">
        <f>'Tabla de equipos'!B99</f>
        <v>Multifuncionales láser para impresión, copia y escaneo</v>
      </c>
      <c r="S98" s="92" t="str">
        <f>IF(A98="","",IF(SUMIF('COMPRAS SIN COMPEN.SOPORTADA'!$A$18:$A$304,"="&amp;Exceptuaciones!A98,'COMPRAS SIN COMPEN.SOPORTADA'!$E$18:$E$304)+SUMIF('COMPRAS CON COMPEN. SOPORTADA'!$A$4:$A$186,"="&amp;Exceptuaciones!A98,'COMPRAS CON COMPEN. SOPORTADA'!$F$4:$F$186)-SUMIF($A$4:$A$110,"="&amp;A98,$G$4:$G$110)&lt;0,"No declaradas todas las exceptuadas",""))</f>
        <v/>
      </c>
    </row>
    <row r="99" spans="6:19" ht="12.75" customHeight="1" x14ac:dyDescent="0.2">
      <c r="F99" s="93" t="str">
        <f>IF(ISBLANK(A99),"",VLOOKUP(A99,'Tabla de equipos'!$B$3:$D$107,3,FALSE))</f>
        <v/>
      </c>
      <c r="J99" s="139" t="str">
        <f t="shared" si="2"/>
        <v/>
      </c>
      <c r="P99" s="111" t="str">
        <f>'Tabla de equipos'!B100</f>
        <v>Multifuncional de 1-9 páginas por mínuto tinta</v>
      </c>
      <c r="S99" s="92" t="str">
        <f>IF(A99="","",IF(SUMIF('COMPRAS SIN COMPEN.SOPORTADA'!$A$18:$A$304,"="&amp;Exceptuaciones!A99,'COMPRAS SIN COMPEN.SOPORTADA'!$E$18:$E$304)+SUMIF('COMPRAS CON COMPEN. SOPORTADA'!$A$4:$A$186,"="&amp;Exceptuaciones!A99,'COMPRAS CON COMPEN. SOPORTADA'!$F$4:$F$186)-SUMIF($A$4:$A$110,"="&amp;A99,$G$4:$G$110)&lt;0,"No declaradas todas las exceptuadas",""))</f>
        <v/>
      </c>
    </row>
    <row r="100" spans="6:19" ht="12.75" customHeight="1" x14ac:dyDescent="0.2">
      <c r="F100" s="93" t="str">
        <f>IF(ISBLANK(A100),"",VLOOKUP(A100,'Tabla de equipos'!$B$3:$D$107,3,FALSE))</f>
        <v/>
      </c>
      <c r="J100" s="139" t="str">
        <f t="shared" si="2"/>
        <v/>
      </c>
      <c r="P100" s="111" t="str">
        <f>'Tabla de equipos'!B101</f>
        <v>Multifuncional de  1-9 páginas por mínuto laser</v>
      </c>
      <c r="S100" s="92" t="str">
        <f>IF(A100="","",IF(SUMIF('COMPRAS SIN COMPEN.SOPORTADA'!$A$18:$A$304,"="&amp;Exceptuaciones!A100,'COMPRAS SIN COMPEN.SOPORTADA'!$E$18:$E$304)+SUMIF('COMPRAS CON COMPEN. SOPORTADA'!$A$4:$A$186,"="&amp;Exceptuaciones!A100,'COMPRAS CON COMPEN. SOPORTADA'!$F$4:$F$186)-SUMIF($A$4:$A$110,"="&amp;A100,$G$4:$G$110)&lt;0,"No declaradas todas las exceptuadas",""))</f>
        <v/>
      </c>
    </row>
    <row r="101" spans="6:19" ht="12.75" customHeight="1" x14ac:dyDescent="0.2">
      <c r="F101" s="93" t="str">
        <f>IF(ISBLANK(A101),"",VLOOKUP(A101,'Tabla de equipos'!$B$3:$D$107,3,FALSE))</f>
        <v/>
      </c>
      <c r="J101" s="139" t="str">
        <f t="shared" si="2"/>
        <v/>
      </c>
      <c r="P101" s="111" t="str">
        <f>'Tabla de equipos'!B102</f>
        <v>Multifuncional de 10 -19 páginas por mínuto tinta</v>
      </c>
      <c r="S101" s="92" t="str">
        <f>IF(A101="","",IF(SUMIF('COMPRAS SIN COMPEN.SOPORTADA'!$A$18:$A$304,"="&amp;Exceptuaciones!A101,'COMPRAS SIN COMPEN.SOPORTADA'!$E$18:$E$304)+SUMIF('COMPRAS CON COMPEN. SOPORTADA'!$A$4:$A$186,"="&amp;Exceptuaciones!A101,'COMPRAS CON COMPEN. SOPORTADA'!$F$4:$F$186)-SUMIF($A$4:$A$110,"="&amp;A101,$G$4:$G$110)&lt;0,"No declaradas todas las exceptuadas",""))</f>
        <v/>
      </c>
    </row>
    <row r="102" spans="6:19" ht="12.75" customHeight="1" x14ac:dyDescent="0.2">
      <c r="F102" s="93" t="str">
        <f>IF(ISBLANK(A102),"",VLOOKUP(A102,'Tabla de equipos'!$B$3:$D$107,3,FALSE))</f>
        <v/>
      </c>
      <c r="J102" s="139" t="str">
        <f t="shared" si="2"/>
        <v/>
      </c>
      <c r="P102" s="111" t="str">
        <f>'Tabla de equipos'!B103</f>
        <v>Multifuncional de 10 -19 páginas por mínuto laser</v>
      </c>
      <c r="S102" s="92" t="str">
        <f>IF(A102="","",IF(SUMIF('COMPRAS SIN COMPEN.SOPORTADA'!$A$18:$A$304,"="&amp;Exceptuaciones!A102,'COMPRAS SIN COMPEN.SOPORTADA'!$E$18:$E$304)+SUMIF('COMPRAS CON COMPEN. SOPORTADA'!$A$4:$A$186,"="&amp;Exceptuaciones!A102,'COMPRAS CON COMPEN. SOPORTADA'!$F$4:$F$186)-SUMIF($A$4:$A$110,"="&amp;A102,$G$4:$G$110)&lt;0,"No declaradas todas las exceptuadas",""))</f>
        <v/>
      </c>
    </row>
    <row r="103" spans="6:19" ht="12.75" customHeight="1" x14ac:dyDescent="0.2">
      <c r="F103" s="93" t="str">
        <f>IF(ISBLANK(A103),"",VLOOKUP(A103,'Tabla de equipos'!$B$3:$D$107,3,FALSE))</f>
        <v/>
      </c>
      <c r="J103" s="139" t="str">
        <f t="shared" si="2"/>
        <v/>
      </c>
      <c r="P103" s="111" t="str">
        <f>'Tabla de equipos'!B104</f>
        <v>Multifuncional 20 -39 páginas por mínuto tinta</v>
      </c>
      <c r="S103" s="92" t="str">
        <f>IF(A103="","",IF(SUMIF('COMPRAS SIN COMPEN.SOPORTADA'!$A$18:$A$304,"="&amp;Exceptuaciones!A103,'COMPRAS SIN COMPEN.SOPORTADA'!$E$18:$E$304)+SUMIF('COMPRAS CON COMPEN. SOPORTADA'!$A$4:$A$186,"="&amp;Exceptuaciones!A103,'COMPRAS CON COMPEN. SOPORTADA'!$F$4:$F$186)-SUMIF($A$4:$A$110,"="&amp;A103,$G$4:$G$110)&lt;0,"No declaradas todas las exceptuadas",""))</f>
        <v/>
      </c>
    </row>
    <row r="104" spans="6:19" ht="12.75" customHeight="1" x14ac:dyDescent="0.2">
      <c r="F104" s="93" t="str">
        <f>IF(ISBLANK(A104),"",VLOOKUP(A104,'Tabla de equipos'!$B$3:$D$107,3,FALSE))</f>
        <v/>
      </c>
      <c r="J104" s="139" t="str">
        <f t="shared" si="2"/>
        <v/>
      </c>
      <c r="P104" s="111" t="str">
        <f>'Tabla de equipos'!B105</f>
        <v>Multifuncional 20-39  páginas por mínuto laser</v>
      </c>
      <c r="S104" s="92" t="str">
        <f>IF(A104="","",IF(SUMIF('COMPRAS SIN COMPEN.SOPORTADA'!$A$18:$A$304,"="&amp;Exceptuaciones!A104,'COMPRAS SIN COMPEN.SOPORTADA'!$E$18:$E$304)+SUMIF('COMPRAS CON COMPEN. SOPORTADA'!$A$4:$A$186,"="&amp;Exceptuaciones!A104,'COMPRAS CON COMPEN. SOPORTADA'!$F$4:$F$186)-SUMIF($A$4:$A$110,"="&amp;A104,$G$4:$G$110)&lt;0,"No declaradas todas las exceptuadas",""))</f>
        <v/>
      </c>
    </row>
    <row r="105" spans="6:19" ht="12.75" customHeight="1" x14ac:dyDescent="0.2">
      <c r="F105" s="93" t="str">
        <f>IF(ISBLANK(A105),"",VLOOKUP(A105,'Tabla de equipos'!$B$3:$D$107,3,FALSE))</f>
        <v/>
      </c>
      <c r="J105" s="139" t="str">
        <f t="shared" si="2"/>
        <v/>
      </c>
      <c r="P105" s="111" t="str">
        <f>'Tabla de equipos'!B106</f>
        <v>Multifuncional de más de 39 páginas por mínuto tinta</v>
      </c>
      <c r="S105" s="92" t="str">
        <f>IF(A105="","",IF(SUMIF('COMPRAS SIN COMPEN.SOPORTADA'!$A$18:$A$304,"="&amp;Exceptuaciones!A105,'COMPRAS SIN COMPEN.SOPORTADA'!$E$18:$E$304)+SUMIF('COMPRAS CON COMPEN. SOPORTADA'!$A$4:$A$186,"="&amp;Exceptuaciones!A105,'COMPRAS CON COMPEN. SOPORTADA'!$F$4:$F$186)-SUMIF($A$4:$A$110,"="&amp;A105,$G$4:$G$110)&lt;0,"No declaradas todas las exceptuadas",""))</f>
        <v/>
      </c>
    </row>
    <row r="106" spans="6:19" ht="12.75" customHeight="1" x14ac:dyDescent="0.2">
      <c r="F106" s="93" t="str">
        <f>IF(ISBLANK(A106),"",VLOOKUP(A106,'Tabla de equipos'!$B$3:$D$107,3,FALSE))</f>
        <v/>
      </c>
      <c r="J106" s="139" t="str">
        <f t="shared" si="2"/>
        <v/>
      </c>
      <c r="P106" s="111" t="str">
        <f>'Tabla de equipos'!B107</f>
        <v>Multifuncional de más de 39 páginas por mínuto laser</v>
      </c>
      <c r="S106" s="92" t="str">
        <f>IF(A106="","",IF(SUMIF('COMPRAS SIN COMPEN.SOPORTADA'!$A$18:$A$304,"="&amp;Exceptuaciones!A106,'COMPRAS SIN COMPEN.SOPORTADA'!$E$18:$E$304)+SUMIF('COMPRAS CON COMPEN. SOPORTADA'!$A$4:$A$186,"="&amp;Exceptuaciones!A106,'COMPRAS CON COMPEN. SOPORTADA'!$F$4:$F$186)-SUMIF($A$4:$A$110,"="&amp;A106,$G$4:$G$110)&lt;0,"No declaradas todas las exceptuadas",""))</f>
        <v/>
      </c>
    </row>
    <row r="107" spans="6:19" ht="12.75" customHeight="1" x14ac:dyDescent="0.2">
      <c r="F107" s="93" t="str">
        <f>IF(ISBLANK(A107),"",VLOOKUP(A107,'Tabla de equipos'!$B$3:$D$107,3,FALSE))</f>
        <v/>
      </c>
      <c r="J107" s="139" t="str">
        <f t="shared" si="2"/>
        <v/>
      </c>
      <c r="P107" s="111"/>
      <c r="S107" s="92" t="str">
        <f>IF(A107="","",IF(SUMIF('COMPRAS SIN COMPEN.SOPORTADA'!$A$18:$A$304,"="&amp;Exceptuaciones!A107,'COMPRAS SIN COMPEN.SOPORTADA'!$E$18:$E$304)+SUMIF('COMPRAS CON COMPEN. SOPORTADA'!$A$4:$A$186,"="&amp;Exceptuaciones!A107,'COMPRAS CON COMPEN. SOPORTADA'!$F$4:$F$186)-SUMIF($A$4:$A$110,"="&amp;A107,$G$4:$G$110)&lt;0,"No declaradas todas las exceptuadas",""))</f>
        <v/>
      </c>
    </row>
    <row r="108" spans="6:19" ht="12.75" customHeight="1" x14ac:dyDescent="0.2">
      <c r="F108" s="93" t="str">
        <f>IF(ISBLANK(A108),"",VLOOKUP(A108,'Tabla de equipos'!$B$3:$D$107,3,FALSE))</f>
        <v/>
      </c>
      <c r="J108" s="139" t="str">
        <f t="shared" si="2"/>
        <v/>
      </c>
      <c r="P108" s="111"/>
      <c r="S108" s="92" t="str">
        <f>IF(A108="","",IF(SUMIF('COMPRAS SIN COMPEN.SOPORTADA'!$A$18:$A$304,"="&amp;Exceptuaciones!A108,'COMPRAS SIN COMPEN.SOPORTADA'!$E$18:$E$304)+SUMIF('COMPRAS CON COMPEN. SOPORTADA'!$A$4:$A$186,"="&amp;Exceptuaciones!A108,'COMPRAS CON COMPEN. SOPORTADA'!$F$4:$F$186)-SUMIF($A$4:$A$110,"="&amp;A108,$G$4:$G$110)&lt;0,"No declaradas todas las exceptuadas",""))</f>
        <v/>
      </c>
    </row>
    <row r="109" spans="6:19" ht="12.75" customHeight="1" x14ac:dyDescent="0.2">
      <c r="F109" s="93" t="str">
        <f>IF(ISBLANK(A109),"",VLOOKUP(A109,'Tabla de equipos'!$B$3:$D$107,3,FALSE))</f>
        <v/>
      </c>
      <c r="J109" s="139" t="str">
        <f t="shared" si="2"/>
        <v/>
      </c>
      <c r="P109" s="111"/>
      <c r="S109" s="92" t="str">
        <f>IF(A109="","",IF(SUMIF('COMPRAS SIN COMPEN.SOPORTADA'!$A$18:$A$304,"="&amp;Exceptuaciones!A109,'COMPRAS SIN COMPEN.SOPORTADA'!$E$18:$E$304)+SUMIF('COMPRAS CON COMPEN. SOPORTADA'!$A$4:$A$186,"="&amp;Exceptuaciones!A109,'COMPRAS CON COMPEN. SOPORTADA'!$F$4:$F$186)-SUMIF($A$4:$A$110,"="&amp;A109,$G$4:$G$110)&lt;0,"No declaradas todas las exceptuadas",""))</f>
        <v/>
      </c>
    </row>
    <row r="110" spans="6:19" ht="12.75" customHeight="1" x14ac:dyDescent="0.2">
      <c r="F110" s="93" t="str">
        <f>IF(ISBLANK(A110),"",VLOOKUP(A110,'Tabla de equipos'!$B$3:$D$107,3,FALSE))</f>
        <v/>
      </c>
      <c r="J110" s="139" t="str">
        <f t="shared" si="2"/>
        <v/>
      </c>
      <c r="P110" s="111"/>
      <c r="S110" s="92" t="str">
        <f>IF(A110="","",IF(SUMIF('COMPRAS SIN COMPEN.SOPORTADA'!$A$18:$A$304,"="&amp;Exceptuaciones!A110,'COMPRAS SIN COMPEN.SOPORTADA'!$E$18:$E$304)+SUMIF('COMPRAS CON COMPEN. SOPORTADA'!$A$4:$A$186,"="&amp;Exceptuaciones!A110,'COMPRAS CON COMPEN. SOPORTADA'!$F$4:$F$186)-SUMIF($A$4:$A$110,"="&amp;A110,$G$4:$G$110)&lt;0,"No declaradas todas las exceptuadas",""))</f>
        <v/>
      </c>
    </row>
    <row r="111" spans="6:19" x14ac:dyDescent="0.2">
      <c r="F111" s="93" t="str">
        <f>IF(ISBLANK(A111),"",VLOOKUP(A111,'Tabla de equipos'!$B$3:$D$107,3,FALSE))</f>
        <v/>
      </c>
      <c r="J111" s="139" t="str">
        <f t="shared" si="2"/>
        <v/>
      </c>
      <c r="P111" s="111"/>
    </row>
    <row r="112" spans="6:19" x14ac:dyDescent="0.2">
      <c r="F112" s="93" t="str">
        <f>IF(ISBLANK(A112),"",VLOOKUP(A112,'Tabla de equipos'!$B$3:$D$107,3,FALSE))</f>
        <v/>
      </c>
      <c r="J112" s="139" t="str">
        <f t="shared" si="2"/>
        <v/>
      </c>
      <c r="P112" s="111"/>
    </row>
    <row r="113" spans="6:10" x14ac:dyDescent="0.2">
      <c r="F113" s="93" t="str">
        <f>IF(ISBLANK(A113),"",VLOOKUP(A113,'Tabla de equipos'!$B$3:$D$107,3,FALSE))</f>
        <v/>
      </c>
      <c r="J113" s="139" t="str">
        <f t="shared" si="2"/>
        <v/>
      </c>
    </row>
    <row r="114" spans="6:10" x14ac:dyDescent="0.2">
      <c r="F114" s="93" t="str">
        <f>IF(ISBLANK(A114),"",VLOOKUP(A114,'Tabla de equipos'!$B$3:$D$107,3,FALSE))</f>
        <v/>
      </c>
      <c r="J114" s="139" t="str">
        <f t="shared" si="2"/>
        <v/>
      </c>
    </row>
    <row r="115" spans="6:10" x14ac:dyDescent="0.2">
      <c r="F115" s="93" t="str">
        <f>IF(ISBLANK(A115),"",VLOOKUP(A115,'Tabla de equipos'!$B$3:$D$107,3,FALSE))</f>
        <v/>
      </c>
      <c r="J115" s="139" t="str">
        <f t="shared" si="2"/>
        <v/>
      </c>
    </row>
    <row r="116" spans="6:10" x14ac:dyDescent="0.2">
      <c r="F116" s="93" t="str">
        <f>IF(ISBLANK(A116),"",VLOOKUP(A116,'Tabla de equipos'!$B$3:$D$107,3,FALSE))</f>
        <v/>
      </c>
      <c r="J116" s="139" t="str">
        <f t="shared" si="2"/>
        <v/>
      </c>
    </row>
    <row r="117" spans="6:10" x14ac:dyDescent="0.2">
      <c r="F117" s="93" t="str">
        <f>IF(ISBLANK(A117),"",VLOOKUP(A117,'Tabla de equipos'!$B$3:$D$107,3,FALSE))</f>
        <v/>
      </c>
      <c r="J117" s="139" t="str">
        <f t="shared" si="2"/>
        <v/>
      </c>
    </row>
    <row r="118" spans="6:10" x14ac:dyDescent="0.2">
      <c r="F118" s="93" t="str">
        <f>IF(ISBLANK(A118),"",VLOOKUP(A118,'Tabla de equipos'!$B$3:$D$107,3,FALSE))</f>
        <v/>
      </c>
      <c r="J118" s="139" t="str">
        <f t="shared" si="2"/>
        <v/>
      </c>
    </row>
    <row r="119" spans="6:10" x14ac:dyDescent="0.2">
      <c r="F119" s="93" t="str">
        <f>IF(ISBLANK(A119),"",VLOOKUP(A119,'Tabla de equipos'!$B$3:$D$107,3,FALSE))</f>
        <v/>
      </c>
      <c r="J119" s="139" t="str">
        <f t="shared" si="2"/>
        <v/>
      </c>
    </row>
    <row r="120" spans="6:10" x14ac:dyDescent="0.2">
      <c r="F120" s="93" t="str">
        <f>IF(ISBLANK(A120),"",VLOOKUP(A120,'Tabla de equipos'!$B$3:$D$107,3,FALSE))</f>
        <v/>
      </c>
      <c r="J120" s="139" t="str">
        <f t="shared" si="2"/>
        <v/>
      </c>
    </row>
    <row r="121" spans="6:10" x14ac:dyDescent="0.2">
      <c r="F121" s="93" t="str">
        <f>IF(ISBLANK(A121),"",VLOOKUP(A121,'Tabla de equipos'!$B$3:$D$107,3,FALSE))</f>
        <v/>
      </c>
      <c r="J121" s="139" t="str">
        <f t="shared" si="2"/>
        <v/>
      </c>
    </row>
    <row r="122" spans="6:10" x14ac:dyDescent="0.2">
      <c r="F122" s="93" t="str">
        <f>IF(ISBLANK(A122),"",VLOOKUP(A122,'Tabla de equipos'!$B$3:$D$107,3,FALSE))</f>
        <v/>
      </c>
      <c r="J122" s="139" t="str">
        <f t="shared" si="2"/>
        <v/>
      </c>
    </row>
    <row r="123" spans="6:10" x14ac:dyDescent="0.2">
      <c r="F123" s="93" t="str">
        <f>IF(ISBLANK(A123),"",VLOOKUP(A123,'Tabla de equipos'!$B$3:$D$107,3,FALSE))</f>
        <v/>
      </c>
      <c r="J123" s="139" t="str">
        <f t="shared" si="2"/>
        <v/>
      </c>
    </row>
    <row r="124" spans="6:10" x14ac:dyDescent="0.2">
      <c r="F124" s="93" t="str">
        <f>IF(ISBLANK(A124),"",VLOOKUP(A124,'Tabla de equipos'!$B$3:$D$107,3,FALSE))</f>
        <v/>
      </c>
      <c r="J124" s="139" t="str">
        <f t="shared" si="2"/>
        <v/>
      </c>
    </row>
    <row r="125" spans="6:10" x14ac:dyDescent="0.2">
      <c r="F125" s="93" t="str">
        <f>IF(ISBLANK(A125),"",VLOOKUP(A125,'Tabla de equipos'!$B$3:$D$107,3,FALSE))</f>
        <v/>
      </c>
      <c r="J125" s="139" t="str">
        <f t="shared" si="2"/>
        <v/>
      </c>
    </row>
    <row r="126" spans="6:10" x14ac:dyDescent="0.2">
      <c r="F126" s="93" t="str">
        <f>IF(ISBLANK(A126),"",VLOOKUP(A126,'Tabla de equipos'!$B$3:$D$107,3,FALSE))</f>
        <v/>
      </c>
      <c r="J126" s="139" t="str">
        <f t="shared" si="2"/>
        <v/>
      </c>
    </row>
    <row r="127" spans="6:10" x14ac:dyDescent="0.2">
      <c r="F127" s="93" t="str">
        <f>IF(ISBLANK(A127),"",VLOOKUP(A127,'Tabla de equipos'!$B$3:$D$107,3,FALSE))</f>
        <v/>
      </c>
      <c r="J127" s="139" t="str">
        <f t="shared" si="2"/>
        <v/>
      </c>
    </row>
    <row r="128" spans="6:10" x14ac:dyDescent="0.2">
      <c r="F128" s="93" t="str">
        <f>IF(ISBLANK(A128),"",VLOOKUP(A128,'Tabla de equipos'!$B$3:$D$107,3,FALSE))</f>
        <v/>
      </c>
      <c r="J128" s="139" t="str">
        <f t="shared" si="2"/>
        <v/>
      </c>
    </row>
    <row r="129" spans="6:10" x14ac:dyDescent="0.2">
      <c r="F129" s="93" t="str">
        <f>IF(ISBLANK(A129),"",VLOOKUP(A129,'Tabla de equipos'!$B$3:$D$107,3,FALSE))</f>
        <v/>
      </c>
      <c r="J129" s="139" t="str">
        <f t="shared" si="2"/>
        <v/>
      </c>
    </row>
    <row r="130" spans="6:10" x14ac:dyDescent="0.2">
      <c r="F130" s="93" t="str">
        <f>IF(ISBLANK(A130),"",VLOOKUP(A130,'Tabla de equipos'!$B$3:$D$107,3,FALSE))</f>
        <v/>
      </c>
      <c r="J130" s="139" t="str">
        <f t="shared" si="2"/>
        <v/>
      </c>
    </row>
    <row r="131" spans="6:10" x14ac:dyDescent="0.2">
      <c r="F131" s="93" t="str">
        <f>IF(ISBLANK(A131),"",VLOOKUP(A131,'Tabla de equipos'!$B$3:$D$107,3,FALSE))</f>
        <v/>
      </c>
      <c r="J131" s="139" t="str">
        <f t="shared" si="2"/>
        <v/>
      </c>
    </row>
    <row r="132" spans="6:10" x14ac:dyDescent="0.2">
      <c r="F132" s="93" t="str">
        <f>IF(ISBLANK(A132),"",VLOOKUP(A132,'Tabla de equipos'!$B$3:$D$107,3,FALSE))</f>
        <v/>
      </c>
      <c r="J132" s="139" t="str">
        <f t="shared" si="2"/>
        <v/>
      </c>
    </row>
    <row r="133" spans="6:10" x14ac:dyDescent="0.2">
      <c r="F133" s="93" t="str">
        <f>IF(ISBLANK(A133),"",VLOOKUP(A133,'Tabla de equipos'!$B$3:$D$107,3,FALSE))</f>
        <v/>
      </c>
      <c r="J133" s="139" t="str">
        <f t="shared" si="2"/>
        <v/>
      </c>
    </row>
    <row r="134" spans="6:10" x14ac:dyDescent="0.2">
      <c r="F134" s="93" t="str">
        <f>IF(ISBLANK(A134),"",VLOOKUP(A134,'Tabla de equipos'!$B$3:$D$107,3,FALSE))</f>
        <v/>
      </c>
      <c r="J134" s="139" t="str">
        <f t="shared" ref="J134:J197" si="3">IF(AND(G134&gt;0,A134=""),"Falta elegir equipo/producto",IF(AND(A134="",G134=""),"",IF(AND(A134&lt;&gt;"",G134=""),"Falta incluir numero de unidades",IF(AND(A134&lt;&gt;"",G134&gt;0,B134=""),"Falta Incluir el Tipo de Exceptuación",IF(AND(A134&lt;&gt;"",B134&lt;&gt;"",C134="",G134&gt;0),"Falta incluir nombre del Beneficiario exceptuación","No olvidar adjuntar factura de la exceptuación")))))</f>
        <v/>
      </c>
    </row>
    <row r="135" spans="6:10" x14ac:dyDescent="0.2">
      <c r="F135" s="93" t="str">
        <f>IF(ISBLANK(A135),"",VLOOKUP(A135,'Tabla de equipos'!$B$3:$D$107,3,FALSE))</f>
        <v/>
      </c>
      <c r="J135" s="139" t="str">
        <f t="shared" si="3"/>
        <v/>
      </c>
    </row>
    <row r="136" spans="6:10" x14ac:dyDescent="0.2">
      <c r="F136" s="93" t="str">
        <f>IF(ISBLANK(A136),"",VLOOKUP(A136,'Tabla de equipos'!$B$3:$D$107,3,FALSE))</f>
        <v/>
      </c>
      <c r="J136" s="139" t="str">
        <f t="shared" si="3"/>
        <v/>
      </c>
    </row>
    <row r="137" spans="6:10" x14ac:dyDescent="0.2">
      <c r="F137" s="93" t="str">
        <f>IF(ISBLANK(A137),"",VLOOKUP(A137,'Tabla de equipos'!$B$3:$D$107,3,FALSE))</f>
        <v/>
      </c>
      <c r="J137" s="139" t="str">
        <f t="shared" si="3"/>
        <v/>
      </c>
    </row>
    <row r="138" spans="6:10" x14ac:dyDescent="0.2">
      <c r="F138" s="93" t="str">
        <f>IF(ISBLANK(A138),"",VLOOKUP(A138,'Tabla de equipos'!$B$3:$D$107,3,FALSE))</f>
        <v/>
      </c>
      <c r="J138" s="139" t="str">
        <f t="shared" si="3"/>
        <v/>
      </c>
    </row>
    <row r="139" spans="6:10" x14ac:dyDescent="0.2">
      <c r="F139" s="93" t="str">
        <f>IF(ISBLANK(A139),"",VLOOKUP(A139,'Tabla de equipos'!$B$3:$D$107,3,FALSE))</f>
        <v/>
      </c>
      <c r="J139" s="139" t="str">
        <f t="shared" si="3"/>
        <v/>
      </c>
    </row>
    <row r="140" spans="6:10" x14ac:dyDescent="0.2">
      <c r="F140" s="93" t="str">
        <f>IF(ISBLANK(A140),"",VLOOKUP(A140,'Tabla de equipos'!$B$3:$D$107,3,FALSE))</f>
        <v/>
      </c>
      <c r="J140" s="139" t="str">
        <f t="shared" si="3"/>
        <v/>
      </c>
    </row>
    <row r="141" spans="6:10" x14ac:dyDescent="0.2">
      <c r="F141" s="93" t="str">
        <f>IF(ISBLANK(A141),"",VLOOKUP(A141,'Tabla de equipos'!$B$3:$D$107,3,FALSE))</f>
        <v/>
      </c>
      <c r="J141" s="139" t="str">
        <f t="shared" si="3"/>
        <v/>
      </c>
    </row>
    <row r="142" spans="6:10" x14ac:dyDescent="0.2">
      <c r="F142" s="93" t="str">
        <f>IF(ISBLANK(A142),"",VLOOKUP(A142,'Tabla de equipos'!$B$3:$D$107,3,FALSE))</f>
        <v/>
      </c>
      <c r="J142" s="139" t="str">
        <f t="shared" si="3"/>
        <v/>
      </c>
    </row>
    <row r="143" spans="6:10" x14ac:dyDescent="0.2">
      <c r="F143" s="93" t="str">
        <f>IF(ISBLANK(A143),"",VLOOKUP(A143,'Tabla de equipos'!$B$3:$D$107,3,FALSE))</f>
        <v/>
      </c>
      <c r="J143" s="139" t="str">
        <f t="shared" si="3"/>
        <v/>
      </c>
    </row>
    <row r="144" spans="6:10" x14ac:dyDescent="0.2">
      <c r="F144" s="93" t="str">
        <f>IF(ISBLANK(A144),"",VLOOKUP(A144,'Tabla de equipos'!$B$3:$D$107,3,FALSE))</f>
        <v/>
      </c>
      <c r="J144" s="139" t="str">
        <f t="shared" si="3"/>
        <v/>
      </c>
    </row>
    <row r="145" spans="6:10" x14ac:dyDescent="0.2">
      <c r="F145" s="93" t="str">
        <f>IF(ISBLANK(A145),"",VLOOKUP(A145,'Tabla de equipos'!$B$3:$D$107,3,FALSE))</f>
        <v/>
      </c>
      <c r="J145" s="139" t="str">
        <f t="shared" si="3"/>
        <v/>
      </c>
    </row>
    <row r="146" spans="6:10" x14ac:dyDescent="0.2">
      <c r="F146" s="93" t="str">
        <f>IF(ISBLANK(A146),"",VLOOKUP(A146,'Tabla de equipos'!$B$3:$D$107,3,FALSE))</f>
        <v/>
      </c>
      <c r="J146" s="139" t="str">
        <f t="shared" si="3"/>
        <v/>
      </c>
    </row>
    <row r="147" spans="6:10" x14ac:dyDescent="0.2">
      <c r="F147" s="93" t="str">
        <f>IF(ISBLANK(A147),"",VLOOKUP(A147,'Tabla de equipos'!$B$3:$D$107,3,FALSE))</f>
        <v/>
      </c>
      <c r="J147" s="139" t="str">
        <f t="shared" si="3"/>
        <v/>
      </c>
    </row>
    <row r="148" spans="6:10" x14ac:dyDescent="0.2">
      <c r="F148" s="93" t="str">
        <f>IF(ISBLANK(A148),"",VLOOKUP(A148,'Tabla de equipos'!$B$3:$D$107,3,FALSE))</f>
        <v/>
      </c>
      <c r="J148" s="139" t="str">
        <f t="shared" si="3"/>
        <v/>
      </c>
    </row>
    <row r="149" spans="6:10" x14ac:dyDescent="0.2">
      <c r="F149" s="93" t="str">
        <f>IF(ISBLANK(A149),"",VLOOKUP(A149,'Tabla de equipos'!$B$3:$D$107,3,FALSE))</f>
        <v/>
      </c>
      <c r="J149" s="139" t="str">
        <f t="shared" si="3"/>
        <v/>
      </c>
    </row>
    <row r="150" spans="6:10" x14ac:dyDescent="0.2">
      <c r="F150" s="93" t="str">
        <f>IF(ISBLANK(A150),"",VLOOKUP(A150,'Tabla de equipos'!$B$3:$D$107,3,FALSE))</f>
        <v/>
      </c>
      <c r="J150" s="139" t="str">
        <f t="shared" si="3"/>
        <v/>
      </c>
    </row>
    <row r="151" spans="6:10" x14ac:dyDescent="0.2">
      <c r="F151" s="93" t="str">
        <f>IF(ISBLANK(A151),"",VLOOKUP(A151,'Tabla de equipos'!$B$3:$D$107,3,FALSE))</f>
        <v/>
      </c>
      <c r="J151" s="139" t="str">
        <f t="shared" si="3"/>
        <v/>
      </c>
    </row>
    <row r="152" spans="6:10" x14ac:dyDescent="0.2">
      <c r="F152" s="93" t="str">
        <f>IF(ISBLANK(A152),"",VLOOKUP(A152,'Tabla de equipos'!$B$3:$D$107,3,FALSE))</f>
        <v/>
      </c>
      <c r="J152" s="139" t="str">
        <f t="shared" si="3"/>
        <v/>
      </c>
    </row>
    <row r="153" spans="6:10" x14ac:dyDescent="0.2">
      <c r="F153" s="93" t="str">
        <f>IF(ISBLANK(A153),"",VLOOKUP(A153,'Tabla de equipos'!$B$3:$D$107,3,FALSE))</f>
        <v/>
      </c>
      <c r="J153" s="139" t="str">
        <f t="shared" si="3"/>
        <v/>
      </c>
    </row>
    <row r="154" spans="6:10" x14ac:dyDescent="0.2">
      <c r="F154" s="93" t="str">
        <f>IF(ISBLANK(A154),"",VLOOKUP(A154,'Tabla de equipos'!$B$3:$D$107,3,FALSE))</f>
        <v/>
      </c>
      <c r="J154" s="139" t="str">
        <f t="shared" si="3"/>
        <v/>
      </c>
    </row>
    <row r="155" spans="6:10" x14ac:dyDescent="0.2">
      <c r="F155" s="93" t="str">
        <f>IF(ISBLANK(A155),"",VLOOKUP(A155,'Tabla de equipos'!$B$3:$D$107,3,FALSE))</f>
        <v/>
      </c>
      <c r="J155" s="139" t="str">
        <f t="shared" si="3"/>
        <v/>
      </c>
    </row>
    <row r="156" spans="6:10" x14ac:dyDescent="0.2">
      <c r="F156" s="93" t="str">
        <f>IF(ISBLANK(A156),"",VLOOKUP(A156,'Tabla de equipos'!$B$3:$D$107,3,FALSE))</f>
        <v/>
      </c>
      <c r="J156" s="139" t="str">
        <f t="shared" si="3"/>
        <v/>
      </c>
    </row>
    <row r="157" spans="6:10" x14ac:dyDescent="0.2">
      <c r="F157" s="93" t="str">
        <f>IF(ISBLANK(A157),"",VLOOKUP(A157,'Tabla de equipos'!$B$3:$D$107,3,FALSE))</f>
        <v/>
      </c>
      <c r="J157" s="139" t="str">
        <f t="shared" si="3"/>
        <v/>
      </c>
    </row>
    <row r="158" spans="6:10" x14ac:dyDescent="0.2">
      <c r="F158" s="93" t="str">
        <f>IF(ISBLANK(A158),"",VLOOKUP(A158,'Tabla de equipos'!$B$3:$D$107,3,FALSE))</f>
        <v/>
      </c>
      <c r="J158" s="139" t="str">
        <f t="shared" si="3"/>
        <v/>
      </c>
    </row>
    <row r="159" spans="6:10" x14ac:dyDescent="0.2">
      <c r="F159" s="93" t="str">
        <f>IF(ISBLANK(A159),"",VLOOKUP(A159,'Tabla de equipos'!$B$3:$D$107,3,FALSE))</f>
        <v/>
      </c>
      <c r="J159" s="139" t="str">
        <f t="shared" si="3"/>
        <v/>
      </c>
    </row>
    <row r="160" spans="6:10" x14ac:dyDescent="0.2">
      <c r="F160" s="93" t="str">
        <f>IF(ISBLANK(A160),"",VLOOKUP(A160,'Tabla de equipos'!$B$3:$D$107,3,FALSE))</f>
        <v/>
      </c>
      <c r="J160" s="139" t="str">
        <f t="shared" si="3"/>
        <v/>
      </c>
    </row>
    <row r="161" spans="6:10" x14ac:dyDescent="0.2">
      <c r="F161" s="93" t="str">
        <f>IF(ISBLANK(A161),"",VLOOKUP(A161,'Tabla de equipos'!$B$3:$D$107,3,FALSE))</f>
        <v/>
      </c>
      <c r="J161" s="139" t="str">
        <f t="shared" si="3"/>
        <v/>
      </c>
    </row>
    <row r="162" spans="6:10" x14ac:dyDescent="0.2">
      <c r="F162" s="93" t="str">
        <f>IF(ISBLANK(A162),"",VLOOKUP(A162,'Tabla de equipos'!$B$3:$D$107,3,FALSE))</f>
        <v/>
      </c>
      <c r="J162" s="139" t="str">
        <f t="shared" si="3"/>
        <v/>
      </c>
    </row>
    <row r="163" spans="6:10" x14ac:dyDescent="0.2">
      <c r="F163" s="93" t="str">
        <f>IF(ISBLANK(A163),"",VLOOKUP(A163,'Tabla de equipos'!$B$3:$D$107,3,FALSE))</f>
        <v/>
      </c>
      <c r="J163" s="139" t="str">
        <f t="shared" si="3"/>
        <v/>
      </c>
    </row>
    <row r="164" spans="6:10" x14ac:dyDescent="0.2">
      <c r="F164" s="93" t="str">
        <f>IF(ISBLANK(A164),"",VLOOKUP(A164,'Tabla de equipos'!$B$3:$D$107,3,FALSE))</f>
        <v/>
      </c>
      <c r="J164" s="139" t="str">
        <f t="shared" si="3"/>
        <v/>
      </c>
    </row>
    <row r="165" spans="6:10" x14ac:dyDescent="0.2">
      <c r="F165" s="93" t="str">
        <f>IF(ISBLANK(A165),"",VLOOKUP(A165,'Tabla de equipos'!$B$3:$D$107,3,FALSE))</f>
        <v/>
      </c>
      <c r="J165" s="139" t="str">
        <f t="shared" si="3"/>
        <v/>
      </c>
    </row>
    <row r="166" spans="6:10" x14ac:dyDescent="0.2">
      <c r="F166" s="93" t="str">
        <f>IF(ISBLANK(A166),"",VLOOKUP(A166,'Tabla de equipos'!$B$3:$D$107,3,FALSE))</f>
        <v/>
      </c>
      <c r="J166" s="139" t="str">
        <f t="shared" si="3"/>
        <v/>
      </c>
    </row>
    <row r="167" spans="6:10" x14ac:dyDescent="0.2">
      <c r="F167" s="93" t="str">
        <f>IF(ISBLANK(A167),"",VLOOKUP(A167,'Tabla de equipos'!$B$3:$D$107,3,FALSE))</f>
        <v/>
      </c>
      <c r="J167" s="139" t="str">
        <f t="shared" si="3"/>
        <v/>
      </c>
    </row>
    <row r="168" spans="6:10" x14ac:dyDescent="0.2">
      <c r="F168" s="93" t="str">
        <f>IF(ISBLANK(A168),"",VLOOKUP(A168,'Tabla de equipos'!$B$3:$D$107,3,FALSE))</f>
        <v/>
      </c>
      <c r="J168" s="139" t="str">
        <f t="shared" si="3"/>
        <v/>
      </c>
    </row>
    <row r="169" spans="6:10" x14ac:dyDescent="0.2">
      <c r="F169" s="93" t="str">
        <f>IF(ISBLANK(A169),"",VLOOKUP(A169,'Tabla de equipos'!$B$3:$D$107,3,FALSE))</f>
        <v/>
      </c>
      <c r="J169" s="139" t="str">
        <f t="shared" si="3"/>
        <v/>
      </c>
    </row>
    <row r="170" spans="6:10" x14ac:dyDescent="0.2">
      <c r="F170" s="93" t="str">
        <f>IF(ISBLANK(A170),"",VLOOKUP(A170,'Tabla de equipos'!$B$3:$D$107,3,FALSE))</f>
        <v/>
      </c>
      <c r="J170" s="139" t="str">
        <f t="shared" si="3"/>
        <v/>
      </c>
    </row>
    <row r="171" spans="6:10" x14ac:dyDescent="0.2">
      <c r="F171" s="93" t="str">
        <f>IF(ISBLANK(A171),"",VLOOKUP(A171,'Tabla de equipos'!$B$3:$D$107,3,FALSE))</f>
        <v/>
      </c>
      <c r="J171" s="139" t="str">
        <f t="shared" si="3"/>
        <v/>
      </c>
    </row>
    <row r="172" spans="6:10" x14ac:dyDescent="0.2">
      <c r="F172" s="93" t="str">
        <f>IF(ISBLANK(A172),"",VLOOKUP(A172,'Tabla de equipos'!$B$3:$D$107,3,FALSE))</f>
        <v/>
      </c>
      <c r="J172" s="139" t="str">
        <f t="shared" si="3"/>
        <v/>
      </c>
    </row>
    <row r="173" spans="6:10" x14ac:dyDescent="0.2">
      <c r="F173" s="93" t="str">
        <f>IF(ISBLANK(A173),"",VLOOKUP(A173,'Tabla de equipos'!$B$3:$D$107,3,FALSE))</f>
        <v/>
      </c>
      <c r="J173" s="139" t="str">
        <f t="shared" si="3"/>
        <v/>
      </c>
    </row>
    <row r="174" spans="6:10" x14ac:dyDescent="0.2">
      <c r="F174" s="93" t="str">
        <f>IF(ISBLANK(A174),"",VLOOKUP(A174,'Tabla de equipos'!$B$3:$D$107,3,FALSE))</f>
        <v/>
      </c>
      <c r="J174" s="139" t="str">
        <f t="shared" si="3"/>
        <v/>
      </c>
    </row>
    <row r="175" spans="6:10" x14ac:dyDescent="0.2">
      <c r="F175" s="93" t="str">
        <f>IF(ISBLANK(A175),"",VLOOKUP(A175,'Tabla de equipos'!$B$3:$D$107,3,FALSE))</f>
        <v/>
      </c>
      <c r="J175" s="139" t="str">
        <f t="shared" si="3"/>
        <v/>
      </c>
    </row>
    <row r="176" spans="6:10" x14ac:dyDescent="0.2">
      <c r="F176" s="93" t="str">
        <f>IF(ISBLANK(A176),"",VLOOKUP(A176,'Tabla de equipos'!$B$3:$D$107,3,FALSE))</f>
        <v/>
      </c>
      <c r="J176" s="139" t="str">
        <f t="shared" si="3"/>
        <v/>
      </c>
    </row>
    <row r="177" spans="6:10" x14ac:dyDescent="0.2">
      <c r="F177" s="93" t="str">
        <f>IF(ISBLANK(A177),"",VLOOKUP(A177,'Tabla de equipos'!$B$3:$D$107,3,FALSE))</f>
        <v/>
      </c>
      <c r="J177" s="139" t="str">
        <f t="shared" si="3"/>
        <v/>
      </c>
    </row>
    <row r="178" spans="6:10" x14ac:dyDescent="0.2">
      <c r="F178" s="93" t="str">
        <f>IF(ISBLANK(A178),"",VLOOKUP(A178,'Tabla de equipos'!$B$3:$D$107,3,FALSE))</f>
        <v/>
      </c>
      <c r="J178" s="139" t="str">
        <f t="shared" si="3"/>
        <v/>
      </c>
    </row>
    <row r="179" spans="6:10" x14ac:dyDescent="0.2">
      <c r="F179" s="93" t="str">
        <f>IF(ISBLANK(A179),"",VLOOKUP(A179,'Tabla de equipos'!$B$3:$D$107,3,FALSE))</f>
        <v/>
      </c>
      <c r="J179" s="139" t="str">
        <f t="shared" si="3"/>
        <v/>
      </c>
    </row>
    <row r="180" spans="6:10" x14ac:dyDescent="0.2">
      <c r="F180" s="93" t="str">
        <f>IF(ISBLANK(A180),"",VLOOKUP(A180,'Tabla de equipos'!$B$3:$D$107,3,FALSE))</f>
        <v/>
      </c>
      <c r="J180" s="139" t="str">
        <f t="shared" si="3"/>
        <v/>
      </c>
    </row>
    <row r="181" spans="6:10" x14ac:dyDescent="0.2">
      <c r="F181" s="93" t="str">
        <f>IF(ISBLANK(A181),"",VLOOKUP(A181,'Tabla de equipos'!$B$3:$D$107,3,FALSE))</f>
        <v/>
      </c>
      <c r="J181" s="139" t="str">
        <f t="shared" si="3"/>
        <v/>
      </c>
    </row>
    <row r="182" spans="6:10" x14ac:dyDescent="0.2">
      <c r="F182" s="93" t="str">
        <f>IF(ISBLANK(A182),"",VLOOKUP(A182,'Tabla de equipos'!$B$3:$D$107,3,FALSE))</f>
        <v/>
      </c>
      <c r="J182" s="139" t="str">
        <f t="shared" si="3"/>
        <v/>
      </c>
    </row>
    <row r="183" spans="6:10" x14ac:dyDescent="0.2">
      <c r="F183" s="93" t="str">
        <f>IF(ISBLANK(A183),"",VLOOKUP(A183,'Tabla de equipos'!$B$3:$D$107,3,FALSE))</f>
        <v/>
      </c>
      <c r="J183" s="139" t="str">
        <f t="shared" si="3"/>
        <v/>
      </c>
    </row>
    <row r="184" spans="6:10" x14ac:dyDescent="0.2">
      <c r="F184" s="93" t="str">
        <f>IF(ISBLANK(A184),"",VLOOKUP(A184,'Tabla de equipos'!$B$3:$D$107,3,FALSE))</f>
        <v/>
      </c>
      <c r="J184" s="139" t="str">
        <f t="shared" si="3"/>
        <v/>
      </c>
    </row>
    <row r="185" spans="6:10" x14ac:dyDescent="0.2">
      <c r="F185" s="93" t="str">
        <f>IF(ISBLANK(A185),"",VLOOKUP(A185,'Tabla de equipos'!$B$3:$D$107,3,FALSE))</f>
        <v/>
      </c>
      <c r="J185" s="139" t="str">
        <f t="shared" si="3"/>
        <v/>
      </c>
    </row>
    <row r="186" spans="6:10" x14ac:dyDescent="0.2">
      <c r="F186" s="93" t="str">
        <f>IF(ISBLANK(A186),"",VLOOKUP(A186,'Tabla de equipos'!$B$3:$D$107,3,FALSE))</f>
        <v/>
      </c>
      <c r="J186" s="139" t="str">
        <f t="shared" si="3"/>
        <v/>
      </c>
    </row>
    <row r="187" spans="6:10" x14ac:dyDescent="0.2">
      <c r="F187" s="93" t="str">
        <f>IF(ISBLANK(A187),"",VLOOKUP(A187,'Tabla de equipos'!$B$3:$D$107,3,FALSE))</f>
        <v/>
      </c>
      <c r="J187" s="139" t="str">
        <f t="shared" si="3"/>
        <v/>
      </c>
    </row>
    <row r="188" spans="6:10" x14ac:dyDescent="0.2">
      <c r="F188" s="93" t="str">
        <f>IF(ISBLANK(A188),"",VLOOKUP(A188,'Tabla de equipos'!$B$3:$D$107,3,FALSE))</f>
        <v/>
      </c>
      <c r="J188" s="139" t="str">
        <f t="shared" si="3"/>
        <v/>
      </c>
    </row>
    <row r="189" spans="6:10" x14ac:dyDescent="0.2">
      <c r="F189" s="93" t="str">
        <f>IF(ISBLANK(A189),"",VLOOKUP(A189,'Tabla de equipos'!$B$3:$D$107,3,FALSE))</f>
        <v/>
      </c>
      <c r="J189" s="139" t="str">
        <f t="shared" si="3"/>
        <v/>
      </c>
    </row>
    <row r="190" spans="6:10" x14ac:dyDescent="0.2">
      <c r="F190" s="93" t="str">
        <f>IF(ISBLANK(A190),"",VLOOKUP(A190,'Tabla de equipos'!$B$3:$D$107,3,FALSE))</f>
        <v/>
      </c>
      <c r="J190" s="139" t="str">
        <f t="shared" si="3"/>
        <v/>
      </c>
    </row>
    <row r="191" spans="6:10" x14ac:dyDescent="0.2">
      <c r="F191" s="93" t="str">
        <f>IF(ISBLANK(A191),"",VLOOKUP(A191,'Tabla de equipos'!$B$3:$D$107,3,FALSE))</f>
        <v/>
      </c>
      <c r="J191" s="139" t="str">
        <f t="shared" si="3"/>
        <v/>
      </c>
    </row>
    <row r="192" spans="6:10" x14ac:dyDescent="0.2">
      <c r="F192" s="93" t="str">
        <f>IF(ISBLANK(A192),"",VLOOKUP(A192,'Tabla de equipos'!$B$3:$D$107,3,FALSE))</f>
        <v/>
      </c>
      <c r="J192" s="139" t="str">
        <f t="shared" si="3"/>
        <v/>
      </c>
    </row>
    <row r="193" spans="6:10" x14ac:dyDescent="0.2">
      <c r="F193" s="93" t="str">
        <f>IF(ISBLANK(A193),"",VLOOKUP(A193,'Tabla de equipos'!$B$3:$D$107,3,FALSE))</f>
        <v/>
      </c>
      <c r="J193" s="139" t="str">
        <f t="shared" si="3"/>
        <v/>
      </c>
    </row>
    <row r="194" spans="6:10" x14ac:dyDescent="0.2">
      <c r="F194" s="93" t="str">
        <f>IF(ISBLANK(A194),"",VLOOKUP(A194,'Tabla de equipos'!$B$3:$D$107,3,FALSE))</f>
        <v/>
      </c>
      <c r="J194" s="139" t="str">
        <f t="shared" si="3"/>
        <v/>
      </c>
    </row>
    <row r="195" spans="6:10" x14ac:dyDescent="0.2">
      <c r="F195" s="93" t="str">
        <f>IF(ISBLANK(A195),"",VLOOKUP(A195,'Tabla de equipos'!$B$3:$D$107,3,FALSE))</f>
        <v/>
      </c>
      <c r="J195" s="139" t="str">
        <f t="shared" si="3"/>
        <v/>
      </c>
    </row>
    <row r="196" spans="6:10" x14ac:dyDescent="0.2">
      <c r="F196" s="93" t="str">
        <f>IF(ISBLANK(A196),"",VLOOKUP(A196,'Tabla de equipos'!$B$3:$D$107,3,FALSE))</f>
        <v/>
      </c>
      <c r="J196" s="139" t="str">
        <f t="shared" si="3"/>
        <v/>
      </c>
    </row>
    <row r="197" spans="6:10" x14ac:dyDescent="0.2">
      <c r="F197" s="93" t="str">
        <f>IF(ISBLANK(A197),"",VLOOKUP(A197,'Tabla de equipos'!$B$3:$D$107,3,FALSE))</f>
        <v/>
      </c>
      <c r="J197" s="139" t="str">
        <f t="shared" si="3"/>
        <v/>
      </c>
    </row>
    <row r="198" spans="6:10" x14ac:dyDescent="0.2">
      <c r="F198" s="93" t="str">
        <f>IF(ISBLANK(A198),"",VLOOKUP(A198,'Tabla de equipos'!$B$3:$D$107,3,FALSE))</f>
        <v/>
      </c>
      <c r="J198" s="139" t="str">
        <f t="shared" ref="J198:J261" si="4">IF(AND(G198&gt;0,A198=""),"Falta elegir equipo/producto",IF(AND(A198="",G198=""),"",IF(AND(A198&lt;&gt;"",G198=""),"Falta incluir numero de unidades",IF(AND(A198&lt;&gt;"",G198&gt;0,B198=""),"Falta Incluir el Tipo de Exceptuación",IF(AND(A198&lt;&gt;"",B198&lt;&gt;"",C198="",G198&gt;0),"Falta incluir nombre del Beneficiario exceptuación","No olvidar adjuntar factura de la exceptuación")))))</f>
        <v/>
      </c>
    </row>
    <row r="199" spans="6:10" x14ac:dyDescent="0.2">
      <c r="F199" s="93" t="str">
        <f>IF(ISBLANK(A199),"",VLOOKUP(A199,'Tabla de equipos'!$B$3:$D$107,3,FALSE))</f>
        <v/>
      </c>
      <c r="J199" s="139" t="str">
        <f t="shared" si="4"/>
        <v/>
      </c>
    </row>
    <row r="200" spans="6:10" x14ac:dyDescent="0.2">
      <c r="F200" s="93" t="str">
        <f>IF(ISBLANK(A200),"",VLOOKUP(A200,'Tabla de equipos'!$B$3:$D$107,3,FALSE))</f>
        <v/>
      </c>
      <c r="J200" s="139" t="str">
        <f t="shared" si="4"/>
        <v/>
      </c>
    </row>
    <row r="201" spans="6:10" x14ac:dyDescent="0.2">
      <c r="F201" s="93" t="str">
        <f>IF(ISBLANK(A201),"",VLOOKUP(A201,'Tabla de equipos'!$B$3:$D$107,3,FALSE))</f>
        <v/>
      </c>
      <c r="J201" s="139" t="str">
        <f t="shared" si="4"/>
        <v/>
      </c>
    </row>
    <row r="202" spans="6:10" x14ac:dyDescent="0.2">
      <c r="F202" s="93" t="str">
        <f>IF(ISBLANK(A202),"",VLOOKUP(A202,'Tabla de equipos'!$B$3:$D$107,3,FALSE))</f>
        <v/>
      </c>
      <c r="J202" s="139" t="str">
        <f t="shared" si="4"/>
        <v/>
      </c>
    </row>
    <row r="203" spans="6:10" x14ac:dyDescent="0.2">
      <c r="F203" s="93" t="str">
        <f>IF(ISBLANK(A203),"",VLOOKUP(A203,'Tabla de equipos'!$B$3:$D$107,3,FALSE))</f>
        <v/>
      </c>
      <c r="J203" s="139" t="str">
        <f t="shared" si="4"/>
        <v/>
      </c>
    </row>
    <row r="204" spans="6:10" x14ac:dyDescent="0.2">
      <c r="F204" s="93" t="str">
        <f>IF(ISBLANK(A204),"",VLOOKUP(A204,'Tabla de equipos'!$B$3:$D$107,3,FALSE))</f>
        <v/>
      </c>
      <c r="J204" s="139" t="str">
        <f t="shared" si="4"/>
        <v/>
      </c>
    </row>
    <row r="205" spans="6:10" x14ac:dyDescent="0.2">
      <c r="F205" s="93" t="str">
        <f>IF(ISBLANK(A205),"",VLOOKUP(A205,'Tabla de equipos'!$B$3:$D$107,3,FALSE))</f>
        <v/>
      </c>
      <c r="J205" s="139" t="str">
        <f t="shared" si="4"/>
        <v/>
      </c>
    </row>
    <row r="206" spans="6:10" x14ac:dyDescent="0.2">
      <c r="F206" s="93" t="str">
        <f>IF(ISBLANK(A206),"",VLOOKUP(A206,'Tabla de equipos'!$B$3:$D$107,3,FALSE))</f>
        <v/>
      </c>
      <c r="J206" s="139" t="str">
        <f t="shared" si="4"/>
        <v/>
      </c>
    </row>
    <row r="207" spans="6:10" x14ac:dyDescent="0.2">
      <c r="F207" s="93" t="str">
        <f>IF(ISBLANK(A207),"",VLOOKUP(A207,'Tabla de equipos'!$B$3:$D$107,3,FALSE))</f>
        <v/>
      </c>
      <c r="J207" s="139" t="str">
        <f t="shared" si="4"/>
        <v/>
      </c>
    </row>
    <row r="208" spans="6:10" x14ac:dyDescent="0.2">
      <c r="F208" s="93" t="str">
        <f>IF(ISBLANK(A208),"",VLOOKUP(A208,'Tabla de equipos'!$B$3:$D$107,3,FALSE))</f>
        <v/>
      </c>
      <c r="J208" s="139" t="str">
        <f t="shared" si="4"/>
        <v/>
      </c>
    </row>
    <row r="209" spans="6:10" x14ac:dyDescent="0.2">
      <c r="F209" s="93" t="str">
        <f>IF(ISBLANK(A209),"",VLOOKUP(A209,'Tabla de equipos'!$B$3:$D$107,3,FALSE))</f>
        <v/>
      </c>
      <c r="J209" s="139" t="str">
        <f t="shared" si="4"/>
        <v/>
      </c>
    </row>
    <row r="210" spans="6:10" x14ac:dyDescent="0.2">
      <c r="F210" s="93" t="str">
        <f>IF(ISBLANK(A210),"",VLOOKUP(A210,'Tabla de equipos'!$B$3:$D$107,3,FALSE))</f>
        <v/>
      </c>
      <c r="J210" s="139" t="str">
        <f t="shared" si="4"/>
        <v/>
      </c>
    </row>
    <row r="211" spans="6:10" x14ac:dyDescent="0.2">
      <c r="F211" s="93" t="str">
        <f>IF(ISBLANK(A211),"",VLOOKUP(A211,'Tabla de equipos'!$B$3:$D$107,3,FALSE))</f>
        <v/>
      </c>
      <c r="J211" s="139" t="str">
        <f t="shared" si="4"/>
        <v/>
      </c>
    </row>
    <row r="212" spans="6:10" x14ac:dyDescent="0.2">
      <c r="F212" s="93" t="str">
        <f>IF(ISBLANK(A212),"",VLOOKUP(A212,'Tabla de equipos'!$B$3:$D$107,3,FALSE))</f>
        <v/>
      </c>
      <c r="J212" s="139" t="str">
        <f t="shared" si="4"/>
        <v/>
      </c>
    </row>
    <row r="213" spans="6:10" x14ac:dyDescent="0.2">
      <c r="F213" s="93" t="str">
        <f>IF(ISBLANK(A213),"",VLOOKUP(A213,'Tabla de equipos'!$B$3:$D$107,3,FALSE))</f>
        <v/>
      </c>
      <c r="J213" s="139" t="str">
        <f t="shared" si="4"/>
        <v/>
      </c>
    </row>
    <row r="214" spans="6:10" x14ac:dyDescent="0.2">
      <c r="F214" s="93" t="str">
        <f>IF(ISBLANK(A214),"",VLOOKUP(A214,'Tabla de equipos'!$B$3:$D$107,3,FALSE))</f>
        <v/>
      </c>
      <c r="J214" s="139" t="str">
        <f t="shared" si="4"/>
        <v/>
      </c>
    </row>
    <row r="215" spans="6:10" x14ac:dyDescent="0.2">
      <c r="F215" s="93" t="str">
        <f>IF(ISBLANK(A215),"",VLOOKUP(A215,'Tabla de equipos'!$B$3:$D$107,3,FALSE))</f>
        <v/>
      </c>
      <c r="J215" s="139" t="str">
        <f t="shared" si="4"/>
        <v/>
      </c>
    </row>
    <row r="216" spans="6:10" x14ac:dyDescent="0.2">
      <c r="F216" s="93" t="str">
        <f>IF(ISBLANK(A216),"",VLOOKUP(A216,'Tabla de equipos'!$B$3:$D$107,3,FALSE))</f>
        <v/>
      </c>
      <c r="J216" s="139" t="str">
        <f t="shared" si="4"/>
        <v/>
      </c>
    </row>
    <row r="217" spans="6:10" x14ac:dyDescent="0.2">
      <c r="F217" s="93" t="str">
        <f>IF(ISBLANK(A217),"",VLOOKUP(A217,'Tabla de equipos'!$B$3:$D$107,3,FALSE))</f>
        <v/>
      </c>
      <c r="J217" s="139" t="str">
        <f t="shared" si="4"/>
        <v/>
      </c>
    </row>
    <row r="218" spans="6:10" x14ac:dyDescent="0.2">
      <c r="F218" s="93" t="str">
        <f>IF(ISBLANK(A218),"",VLOOKUP(A218,'Tabla de equipos'!$B$3:$D$107,3,FALSE))</f>
        <v/>
      </c>
      <c r="J218" s="139" t="str">
        <f t="shared" si="4"/>
        <v/>
      </c>
    </row>
    <row r="219" spans="6:10" x14ac:dyDescent="0.2">
      <c r="F219" s="93" t="str">
        <f>IF(ISBLANK(A219),"",VLOOKUP(A219,'Tabla de equipos'!$B$3:$D$107,3,FALSE))</f>
        <v/>
      </c>
      <c r="J219" s="139" t="str">
        <f t="shared" si="4"/>
        <v/>
      </c>
    </row>
    <row r="220" spans="6:10" x14ac:dyDescent="0.2">
      <c r="F220" s="93" t="str">
        <f>IF(ISBLANK(A220),"",VLOOKUP(A220,'Tabla de equipos'!$B$3:$D$107,3,FALSE))</f>
        <v/>
      </c>
      <c r="J220" s="139" t="str">
        <f t="shared" si="4"/>
        <v/>
      </c>
    </row>
    <row r="221" spans="6:10" x14ac:dyDescent="0.2">
      <c r="F221" s="93" t="str">
        <f>IF(ISBLANK(A221),"",VLOOKUP(A221,'Tabla de equipos'!$B$3:$D$107,3,FALSE))</f>
        <v/>
      </c>
      <c r="J221" s="139" t="str">
        <f t="shared" si="4"/>
        <v/>
      </c>
    </row>
    <row r="222" spans="6:10" x14ac:dyDescent="0.2">
      <c r="F222" s="93" t="str">
        <f>IF(ISBLANK(A222),"",VLOOKUP(A222,'Tabla de equipos'!$B$3:$D$107,3,FALSE))</f>
        <v/>
      </c>
      <c r="J222" s="139" t="str">
        <f t="shared" si="4"/>
        <v/>
      </c>
    </row>
    <row r="223" spans="6:10" x14ac:dyDescent="0.2">
      <c r="F223" s="93" t="str">
        <f>IF(ISBLANK(A223),"",VLOOKUP(A223,'Tabla de equipos'!$B$3:$D$107,3,FALSE))</f>
        <v/>
      </c>
      <c r="J223" s="139" t="str">
        <f t="shared" si="4"/>
        <v/>
      </c>
    </row>
    <row r="224" spans="6:10" x14ac:dyDescent="0.2">
      <c r="F224" s="93" t="str">
        <f>IF(ISBLANK(A224),"",VLOOKUP(A224,'Tabla de equipos'!$B$3:$D$107,3,FALSE))</f>
        <v/>
      </c>
      <c r="J224" s="139" t="str">
        <f t="shared" si="4"/>
        <v/>
      </c>
    </row>
    <row r="225" spans="6:10" x14ac:dyDescent="0.2">
      <c r="F225" s="93" t="str">
        <f>IF(ISBLANK(A225),"",VLOOKUP(A225,'Tabla de equipos'!$B$3:$D$107,3,FALSE))</f>
        <v/>
      </c>
      <c r="J225" s="139" t="str">
        <f t="shared" si="4"/>
        <v/>
      </c>
    </row>
    <row r="226" spans="6:10" x14ac:dyDescent="0.2">
      <c r="F226" s="93" t="str">
        <f>IF(ISBLANK(A226),"",VLOOKUP(A226,'Tabla de equipos'!$B$3:$D$107,3,FALSE))</f>
        <v/>
      </c>
      <c r="J226" s="139" t="str">
        <f t="shared" si="4"/>
        <v/>
      </c>
    </row>
    <row r="227" spans="6:10" x14ac:dyDescent="0.2">
      <c r="F227" s="93" t="str">
        <f>IF(ISBLANK(A227),"",VLOOKUP(A227,'Tabla de equipos'!$B$3:$D$107,3,FALSE))</f>
        <v/>
      </c>
      <c r="J227" s="139" t="str">
        <f t="shared" si="4"/>
        <v/>
      </c>
    </row>
    <row r="228" spans="6:10" x14ac:dyDescent="0.2">
      <c r="F228" s="93" t="str">
        <f>IF(ISBLANK(A228),"",VLOOKUP(A228,'Tabla de equipos'!$B$3:$D$107,3,FALSE))</f>
        <v/>
      </c>
      <c r="J228" s="139" t="str">
        <f t="shared" si="4"/>
        <v/>
      </c>
    </row>
    <row r="229" spans="6:10" x14ac:dyDescent="0.2">
      <c r="F229" s="93" t="str">
        <f>IF(ISBLANK(A229),"",VLOOKUP(A229,'Tabla de equipos'!$B$3:$D$107,3,FALSE))</f>
        <v/>
      </c>
      <c r="J229" s="139" t="str">
        <f t="shared" si="4"/>
        <v/>
      </c>
    </row>
    <row r="230" spans="6:10" x14ac:dyDescent="0.2">
      <c r="F230" s="93" t="str">
        <f>IF(ISBLANK(A230),"",VLOOKUP(A230,'Tabla de equipos'!$B$3:$D$107,3,FALSE))</f>
        <v/>
      </c>
      <c r="J230" s="139" t="str">
        <f t="shared" si="4"/>
        <v/>
      </c>
    </row>
    <row r="231" spans="6:10" x14ac:dyDescent="0.2">
      <c r="F231" s="93" t="str">
        <f>IF(ISBLANK(A231),"",VLOOKUP(A231,'Tabla de equipos'!$B$3:$D$107,3,FALSE))</f>
        <v/>
      </c>
      <c r="J231" s="139" t="str">
        <f t="shared" si="4"/>
        <v/>
      </c>
    </row>
    <row r="232" spans="6:10" x14ac:dyDescent="0.2">
      <c r="F232" s="93" t="str">
        <f>IF(ISBLANK(A232),"",VLOOKUP(A232,'Tabla de equipos'!$B$3:$D$107,3,FALSE))</f>
        <v/>
      </c>
      <c r="J232" s="139" t="str">
        <f t="shared" si="4"/>
        <v/>
      </c>
    </row>
    <row r="233" spans="6:10" x14ac:dyDescent="0.2">
      <c r="F233" s="93" t="str">
        <f>IF(ISBLANK(A233),"",VLOOKUP(A233,'Tabla de equipos'!$B$3:$D$107,3,FALSE))</f>
        <v/>
      </c>
      <c r="J233" s="139" t="str">
        <f t="shared" si="4"/>
        <v/>
      </c>
    </row>
    <row r="234" spans="6:10" x14ac:dyDescent="0.2">
      <c r="F234" s="93" t="str">
        <f>IF(ISBLANK(A234),"",VLOOKUP(A234,'Tabla de equipos'!$B$3:$D$107,3,FALSE))</f>
        <v/>
      </c>
      <c r="J234" s="139" t="str">
        <f t="shared" si="4"/>
        <v/>
      </c>
    </row>
    <row r="235" spans="6:10" x14ac:dyDescent="0.2">
      <c r="F235" s="93" t="str">
        <f>IF(ISBLANK(A235),"",VLOOKUP(A235,'Tabla de equipos'!$B$3:$D$107,3,FALSE))</f>
        <v/>
      </c>
      <c r="J235" s="139" t="str">
        <f t="shared" si="4"/>
        <v/>
      </c>
    </row>
    <row r="236" spans="6:10" x14ac:dyDescent="0.2">
      <c r="F236" s="93" t="str">
        <f>IF(ISBLANK(A236),"",VLOOKUP(A236,'Tabla de equipos'!$B$3:$D$107,3,FALSE))</f>
        <v/>
      </c>
      <c r="J236" s="139" t="str">
        <f t="shared" si="4"/>
        <v/>
      </c>
    </row>
    <row r="237" spans="6:10" x14ac:dyDescent="0.2">
      <c r="F237" s="93" t="str">
        <f>IF(ISBLANK(A237),"",VLOOKUP(A237,'Tabla de equipos'!$B$3:$D$107,3,FALSE))</f>
        <v/>
      </c>
      <c r="J237" s="139" t="str">
        <f t="shared" si="4"/>
        <v/>
      </c>
    </row>
    <row r="238" spans="6:10" x14ac:dyDescent="0.2">
      <c r="F238" s="93" t="str">
        <f>IF(ISBLANK(A238),"",VLOOKUP(A238,'Tabla de equipos'!$B$3:$D$107,3,FALSE))</f>
        <v/>
      </c>
      <c r="J238" s="139" t="str">
        <f t="shared" si="4"/>
        <v/>
      </c>
    </row>
    <row r="239" spans="6:10" x14ac:dyDescent="0.2">
      <c r="F239" s="93" t="str">
        <f>IF(ISBLANK(A239),"",VLOOKUP(A239,'Tabla de equipos'!$B$3:$D$107,3,FALSE))</f>
        <v/>
      </c>
      <c r="J239" s="139" t="str">
        <f t="shared" si="4"/>
        <v/>
      </c>
    </row>
    <row r="240" spans="6:10" x14ac:dyDescent="0.2">
      <c r="F240" s="93" t="str">
        <f>IF(ISBLANK(A240),"",VLOOKUP(A240,'Tabla de equipos'!$B$3:$D$107,3,FALSE))</f>
        <v/>
      </c>
      <c r="J240" s="139" t="str">
        <f t="shared" si="4"/>
        <v/>
      </c>
    </row>
    <row r="241" spans="6:10" x14ac:dyDescent="0.2">
      <c r="F241" s="93" t="str">
        <f>IF(ISBLANK(A241),"",VLOOKUP(A241,'Tabla de equipos'!$B$3:$D$107,3,FALSE))</f>
        <v/>
      </c>
      <c r="J241" s="139" t="str">
        <f t="shared" si="4"/>
        <v/>
      </c>
    </row>
    <row r="242" spans="6:10" x14ac:dyDescent="0.2">
      <c r="F242" s="93" t="str">
        <f>IF(ISBLANK(A242),"",VLOOKUP(A242,'Tabla de equipos'!$B$3:$D$107,3,FALSE))</f>
        <v/>
      </c>
      <c r="J242" s="139" t="str">
        <f t="shared" si="4"/>
        <v/>
      </c>
    </row>
    <row r="243" spans="6:10" x14ac:dyDescent="0.2">
      <c r="F243" s="93" t="str">
        <f>IF(ISBLANK(A243),"",VLOOKUP(A243,'Tabla de equipos'!$B$3:$D$107,3,FALSE))</f>
        <v/>
      </c>
      <c r="J243" s="139" t="str">
        <f t="shared" si="4"/>
        <v/>
      </c>
    </row>
    <row r="244" spans="6:10" x14ac:dyDescent="0.2">
      <c r="F244" s="93" t="str">
        <f>IF(ISBLANK(A244),"",VLOOKUP(A244,'Tabla de equipos'!$B$3:$D$107,3,FALSE))</f>
        <v/>
      </c>
      <c r="J244" s="139" t="str">
        <f t="shared" si="4"/>
        <v/>
      </c>
    </row>
    <row r="245" spans="6:10" x14ac:dyDescent="0.2">
      <c r="F245" s="93" t="str">
        <f>IF(ISBLANK(A245),"",VLOOKUP(A245,'Tabla de equipos'!$B$3:$D$107,3,FALSE))</f>
        <v/>
      </c>
      <c r="J245" s="139" t="str">
        <f t="shared" si="4"/>
        <v/>
      </c>
    </row>
    <row r="246" spans="6:10" x14ac:dyDescent="0.2">
      <c r="F246" s="93" t="str">
        <f>IF(ISBLANK(A246),"",VLOOKUP(A246,'Tabla de equipos'!$B$3:$D$107,3,FALSE))</f>
        <v/>
      </c>
      <c r="J246" s="139" t="str">
        <f t="shared" si="4"/>
        <v/>
      </c>
    </row>
    <row r="247" spans="6:10" x14ac:dyDescent="0.2">
      <c r="F247" s="93" t="str">
        <f>IF(ISBLANK(A247),"",VLOOKUP(A247,'Tabla de equipos'!$B$3:$D$107,3,FALSE))</f>
        <v/>
      </c>
      <c r="J247" s="139" t="str">
        <f t="shared" si="4"/>
        <v/>
      </c>
    </row>
    <row r="248" spans="6:10" x14ac:dyDescent="0.2">
      <c r="F248" s="93" t="str">
        <f>IF(ISBLANK(A248),"",VLOOKUP(A248,'Tabla de equipos'!$B$3:$D$107,3,FALSE))</f>
        <v/>
      </c>
      <c r="J248" s="139" t="str">
        <f t="shared" si="4"/>
        <v/>
      </c>
    </row>
    <row r="249" spans="6:10" x14ac:dyDescent="0.2">
      <c r="F249" s="93" t="str">
        <f>IF(ISBLANK(A249),"",VLOOKUP(A249,'Tabla de equipos'!$B$3:$D$107,3,FALSE))</f>
        <v/>
      </c>
      <c r="J249" s="139" t="str">
        <f t="shared" si="4"/>
        <v/>
      </c>
    </row>
    <row r="250" spans="6:10" x14ac:dyDescent="0.2">
      <c r="F250" s="93" t="str">
        <f>IF(ISBLANK(A250),"",VLOOKUP(A250,'Tabla de equipos'!$B$3:$D$107,3,FALSE))</f>
        <v/>
      </c>
      <c r="J250" s="139" t="str">
        <f t="shared" si="4"/>
        <v/>
      </c>
    </row>
    <row r="251" spans="6:10" x14ac:dyDescent="0.2">
      <c r="F251" s="93" t="str">
        <f>IF(ISBLANK(A251),"",VLOOKUP(A251,'Tabla de equipos'!$B$3:$D$107,3,FALSE))</f>
        <v/>
      </c>
      <c r="J251" s="139" t="str">
        <f t="shared" si="4"/>
        <v/>
      </c>
    </row>
    <row r="252" spans="6:10" x14ac:dyDescent="0.2">
      <c r="F252" s="93" t="str">
        <f>IF(ISBLANK(A252),"",VLOOKUP(A252,'Tabla de equipos'!$B$3:$D$107,3,FALSE))</f>
        <v/>
      </c>
      <c r="J252" s="139" t="str">
        <f t="shared" si="4"/>
        <v/>
      </c>
    </row>
    <row r="253" spans="6:10" x14ac:dyDescent="0.2">
      <c r="F253" s="93" t="str">
        <f>IF(ISBLANK(A253),"",VLOOKUP(A253,'Tabla de equipos'!$B$3:$D$107,3,FALSE))</f>
        <v/>
      </c>
      <c r="J253" s="139" t="str">
        <f t="shared" si="4"/>
        <v/>
      </c>
    </row>
    <row r="254" spans="6:10" x14ac:dyDescent="0.2">
      <c r="F254" s="93" t="str">
        <f>IF(ISBLANK(A254),"",VLOOKUP(A254,'Tabla de equipos'!$B$3:$D$107,3,FALSE))</f>
        <v/>
      </c>
      <c r="J254" s="139" t="str">
        <f t="shared" si="4"/>
        <v/>
      </c>
    </row>
    <row r="255" spans="6:10" x14ac:dyDescent="0.2">
      <c r="F255" s="93" t="str">
        <f>IF(ISBLANK(A255),"",VLOOKUP(A255,'Tabla de equipos'!$B$3:$D$107,3,FALSE))</f>
        <v/>
      </c>
      <c r="J255" s="139" t="str">
        <f t="shared" si="4"/>
        <v/>
      </c>
    </row>
    <row r="256" spans="6:10" x14ac:dyDescent="0.2">
      <c r="F256" s="93" t="str">
        <f>IF(ISBLANK(A256),"",VLOOKUP(A256,'Tabla de equipos'!$B$3:$D$107,3,FALSE))</f>
        <v/>
      </c>
      <c r="J256" s="139" t="str">
        <f t="shared" si="4"/>
        <v/>
      </c>
    </row>
    <row r="257" spans="6:10" x14ac:dyDescent="0.2">
      <c r="F257" s="93" t="str">
        <f>IF(ISBLANK(A257),"",VLOOKUP(A257,'Tabla de equipos'!$B$3:$D$107,3,FALSE))</f>
        <v/>
      </c>
      <c r="J257" s="139" t="str">
        <f t="shared" si="4"/>
        <v/>
      </c>
    </row>
    <row r="258" spans="6:10" x14ac:dyDescent="0.2">
      <c r="F258" s="93" t="str">
        <f>IF(ISBLANK(A258),"",VLOOKUP(A258,'Tabla de equipos'!$B$3:$D$107,3,FALSE))</f>
        <v/>
      </c>
      <c r="J258" s="139" t="str">
        <f t="shared" si="4"/>
        <v/>
      </c>
    </row>
    <row r="259" spans="6:10" x14ac:dyDescent="0.2">
      <c r="F259" s="93" t="str">
        <f>IF(ISBLANK(A259),"",VLOOKUP(A259,'Tabla de equipos'!$B$3:$D$107,3,FALSE))</f>
        <v/>
      </c>
      <c r="J259" s="139" t="str">
        <f t="shared" si="4"/>
        <v/>
      </c>
    </row>
    <row r="260" spans="6:10" x14ac:dyDescent="0.2">
      <c r="F260" s="93" t="str">
        <f>IF(ISBLANK(A260),"",VLOOKUP(A260,'Tabla de equipos'!$B$3:$D$107,3,FALSE))</f>
        <v/>
      </c>
      <c r="J260" s="139" t="str">
        <f t="shared" si="4"/>
        <v/>
      </c>
    </row>
    <row r="261" spans="6:10" x14ac:dyDescent="0.2">
      <c r="F261" s="93" t="str">
        <f>IF(ISBLANK(A261),"",VLOOKUP(A261,'Tabla de equipos'!$B$3:$D$107,3,FALSE))</f>
        <v/>
      </c>
      <c r="J261" s="139" t="str">
        <f t="shared" si="4"/>
        <v/>
      </c>
    </row>
    <row r="262" spans="6:10" x14ac:dyDescent="0.2">
      <c r="F262" s="93" t="str">
        <f>IF(ISBLANK(A262),"",VLOOKUP(A262,'Tabla de equipos'!$B$3:$D$107,3,FALSE))</f>
        <v/>
      </c>
      <c r="J262" s="139" t="str">
        <f t="shared" ref="J262:J325" si="5">IF(AND(G262&gt;0,A262=""),"Falta elegir equipo/producto",IF(AND(A262="",G262=""),"",IF(AND(A262&lt;&gt;"",G262=""),"Falta incluir numero de unidades",IF(AND(A262&lt;&gt;"",G262&gt;0,B262=""),"Falta Incluir el Tipo de Exceptuación",IF(AND(A262&lt;&gt;"",B262&lt;&gt;"",C262="",G262&gt;0),"Falta incluir nombre del Beneficiario exceptuación","No olvidar adjuntar factura de la exceptuación")))))</f>
        <v/>
      </c>
    </row>
    <row r="263" spans="6:10" x14ac:dyDescent="0.2">
      <c r="F263" s="93" t="str">
        <f>IF(ISBLANK(A263),"",VLOOKUP(A263,'Tabla de equipos'!$B$3:$D$107,3,FALSE))</f>
        <v/>
      </c>
      <c r="J263" s="139" t="str">
        <f t="shared" si="5"/>
        <v/>
      </c>
    </row>
    <row r="264" spans="6:10" x14ac:dyDescent="0.2">
      <c r="F264" s="93" t="str">
        <f>IF(ISBLANK(A264),"",VLOOKUP(A264,'Tabla de equipos'!$B$3:$D$107,3,FALSE))</f>
        <v/>
      </c>
      <c r="J264" s="139" t="str">
        <f t="shared" si="5"/>
        <v/>
      </c>
    </row>
    <row r="265" spans="6:10" x14ac:dyDescent="0.2">
      <c r="F265" s="93" t="str">
        <f>IF(ISBLANK(A265),"",VLOOKUP(A265,'Tabla de equipos'!$B$3:$D$107,3,FALSE))</f>
        <v/>
      </c>
      <c r="J265" s="139" t="str">
        <f t="shared" si="5"/>
        <v/>
      </c>
    </row>
    <row r="266" spans="6:10" x14ac:dyDescent="0.2">
      <c r="F266" s="93" t="str">
        <f>IF(ISBLANK(A266),"",VLOOKUP(A266,'Tabla de equipos'!$B$3:$D$107,3,FALSE))</f>
        <v/>
      </c>
      <c r="J266" s="139" t="str">
        <f t="shared" si="5"/>
        <v/>
      </c>
    </row>
    <row r="267" spans="6:10" x14ac:dyDescent="0.2">
      <c r="F267" s="93" t="str">
        <f>IF(ISBLANK(A267),"",VLOOKUP(A267,'Tabla de equipos'!$B$3:$D$107,3,FALSE))</f>
        <v/>
      </c>
      <c r="J267" s="139" t="str">
        <f t="shared" si="5"/>
        <v/>
      </c>
    </row>
    <row r="268" spans="6:10" x14ac:dyDescent="0.2">
      <c r="F268" s="93" t="str">
        <f>IF(ISBLANK(A268),"",VLOOKUP(A268,'Tabla de equipos'!$B$3:$D$107,3,FALSE))</f>
        <v/>
      </c>
      <c r="J268" s="139" t="str">
        <f t="shared" si="5"/>
        <v/>
      </c>
    </row>
    <row r="269" spans="6:10" x14ac:dyDescent="0.2">
      <c r="F269" s="93" t="str">
        <f>IF(ISBLANK(A269),"",VLOOKUP(A269,'Tabla de equipos'!$B$3:$D$107,3,FALSE))</f>
        <v/>
      </c>
      <c r="J269" s="139" t="str">
        <f t="shared" si="5"/>
        <v/>
      </c>
    </row>
    <row r="270" spans="6:10" x14ac:dyDescent="0.2">
      <c r="F270" s="93" t="str">
        <f>IF(ISBLANK(A270),"",VLOOKUP(A270,'Tabla de equipos'!$B$3:$D$107,3,FALSE))</f>
        <v/>
      </c>
      <c r="J270" s="139" t="str">
        <f t="shared" si="5"/>
        <v/>
      </c>
    </row>
    <row r="271" spans="6:10" x14ac:dyDescent="0.2">
      <c r="F271" s="93" t="str">
        <f>IF(ISBLANK(A271),"",VLOOKUP(A271,'Tabla de equipos'!$B$3:$D$107,3,FALSE))</f>
        <v/>
      </c>
      <c r="J271" s="139" t="str">
        <f t="shared" si="5"/>
        <v/>
      </c>
    </row>
    <row r="272" spans="6:10" x14ac:dyDescent="0.2">
      <c r="F272" s="93" t="str">
        <f>IF(ISBLANK(A272),"",VLOOKUP(A272,'Tabla de equipos'!$B$3:$D$107,3,FALSE))</f>
        <v/>
      </c>
      <c r="J272" s="139" t="str">
        <f t="shared" si="5"/>
        <v/>
      </c>
    </row>
    <row r="273" spans="6:10" x14ac:dyDescent="0.2">
      <c r="F273" s="93" t="str">
        <f>IF(ISBLANK(A273),"",VLOOKUP(A273,'Tabla de equipos'!$B$3:$D$107,3,FALSE))</f>
        <v/>
      </c>
      <c r="J273" s="139" t="str">
        <f t="shared" si="5"/>
        <v/>
      </c>
    </row>
    <row r="274" spans="6:10" x14ac:dyDescent="0.2">
      <c r="F274" s="93" t="str">
        <f>IF(ISBLANK(A274),"",VLOOKUP(A274,'Tabla de equipos'!$B$3:$D$107,3,FALSE))</f>
        <v/>
      </c>
      <c r="J274" s="139" t="str">
        <f t="shared" si="5"/>
        <v/>
      </c>
    </row>
    <row r="275" spans="6:10" x14ac:dyDescent="0.2">
      <c r="F275" s="93" t="str">
        <f>IF(ISBLANK(A275),"",VLOOKUP(A275,'Tabla de equipos'!$B$3:$D$107,3,FALSE))</f>
        <v/>
      </c>
      <c r="J275" s="139" t="str">
        <f t="shared" si="5"/>
        <v/>
      </c>
    </row>
    <row r="276" spans="6:10" x14ac:dyDescent="0.2">
      <c r="F276" s="93" t="str">
        <f>IF(ISBLANK(A276),"",VLOOKUP(A276,'Tabla de equipos'!$B$3:$D$107,3,FALSE))</f>
        <v/>
      </c>
      <c r="J276" s="139" t="str">
        <f t="shared" si="5"/>
        <v/>
      </c>
    </row>
    <row r="277" spans="6:10" x14ac:dyDescent="0.2">
      <c r="F277" s="93" t="str">
        <f>IF(ISBLANK(A277),"",VLOOKUP(A277,'Tabla de equipos'!$B$3:$D$107,3,FALSE))</f>
        <v/>
      </c>
      <c r="J277" s="139" t="str">
        <f t="shared" si="5"/>
        <v/>
      </c>
    </row>
    <row r="278" spans="6:10" x14ac:dyDescent="0.2">
      <c r="F278" s="93" t="str">
        <f>IF(ISBLANK(A278),"",VLOOKUP(A278,'Tabla de equipos'!$B$3:$D$107,3,FALSE))</f>
        <v/>
      </c>
      <c r="J278" s="139" t="str">
        <f t="shared" si="5"/>
        <v/>
      </c>
    </row>
    <row r="279" spans="6:10" x14ac:dyDescent="0.2">
      <c r="F279" s="93" t="str">
        <f>IF(ISBLANK(A279),"",VLOOKUP(A279,'Tabla de equipos'!$B$3:$D$107,3,FALSE))</f>
        <v/>
      </c>
      <c r="J279" s="139" t="str">
        <f t="shared" si="5"/>
        <v/>
      </c>
    </row>
    <row r="280" spans="6:10" x14ac:dyDescent="0.2">
      <c r="F280" s="93" t="str">
        <f>IF(ISBLANK(A280),"",VLOOKUP(A280,'Tabla de equipos'!$B$3:$D$107,3,FALSE))</f>
        <v/>
      </c>
      <c r="J280" s="139" t="str">
        <f t="shared" si="5"/>
        <v/>
      </c>
    </row>
    <row r="281" spans="6:10" x14ac:dyDescent="0.2">
      <c r="F281" s="93" t="str">
        <f>IF(ISBLANK(A281),"",VLOOKUP(A281,'Tabla de equipos'!$B$3:$D$107,3,FALSE))</f>
        <v/>
      </c>
      <c r="J281" s="139" t="str">
        <f t="shared" si="5"/>
        <v/>
      </c>
    </row>
    <row r="282" spans="6:10" x14ac:dyDescent="0.2">
      <c r="F282" s="93" t="str">
        <f>IF(ISBLANK(A282),"",VLOOKUP(A282,'Tabla de equipos'!$B$3:$D$107,3,FALSE))</f>
        <v/>
      </c>
      <c r="J282" s="139" t="str">
        <f t="shared" si="5"/>
        <v/>
      </c>
    </row>
    <row r="283" spans="6:10" x14ac:dyDescent="0.2">
      <c r="F283" s="93" t="str">
        <f>IF(ISBLANK(A283),"",VLOOKUP(A283,'Tabla de equipos'!$B$3:$D$107,3,FALSE))</f>
        <v/>
      </c>
      <c r="J283" s="139" t="str">
        <f t="shared" si="5"/>
        <v/>
      </c>
    </row>
    <row r="284" spans="6:10" x14ac:dyDescent="0.2">
      <c r="F284" s="93" t="str">
        <f>IF(ISBLANK(A284),"",VLOOKUP(A284,'Tabla de equipos'!$B$3:$D$107,3,FALSE))</f>
        <v/>
      </c>
      <c r="J284" s="139" t="str">
        <f t="shared" si="5"/>
        <v/>
      </c>
    </row>
    <row r="285" spans="6:10" x14ac:dyDescent="0.2">
      <c r="F285" s="93" t="str">
        <f>IF(ISBLANK(A285),"",VLOOKUP(A285,'Tabla de equipos'!$B$3:$D$107,3,FALSE))</f>
        <v/>
      </c>
      <c r="J285" s="139" t="str">
        <f t="shared" si="5"/>
        <v/>
      </c>
    </row>
    <row r="286" spans="6:10" x14ac:dyDescent="0.2">
      <c r="F286" s="93" t="str">
        <f>IF(ISBLANK(A286),"",VLOOKUP(A286,'Tabla de equipos'!$B$3:$D$107,3,FALSE))</f>
        <v/>
      </c>
      <c r="J286" s="139" t="str">
        <f t="shared" si="5"/>
        <v/>
      </c>
    </row>
    <row r="287" spans="6:10" x14ac:dyDescent="0.2">
      <c r="F287" s="93" t="str">
        <f>IF(ISBLANK(A287),"",VLOOKUP(A287,'Tabla de equipos'!$B$3:$D$107,3,FALSE))</f>
        <v/>
      </c>
      <c r="J287" s="139" t="str">
        <f t="shared" si="5"/>
        <v/>
      </c>
    </row>
    <row r="288" spans="6:10" x14ac:dyDescent="0.2">
      <c r="F288" s="93" t="str">
        <f>IF(ISBLANK(A288),"",VLOOKUP(A288,'Tabla de equipos'!$B$3:$D$107,3,FALSE))</f>
        <v/>
      </c>
      <c r="J288" s="139" t="str">
        <f t="shared" si="5"/>
        <v/>
      </c>
    </row>
    <row r="289" spans="6:10" x14ac:dyDescent="0.2">
      <c r="F289" s="93" t="str">
        <f>IF(ISBLANK(A289),"",VLOOKUP(A289,'Tabla de equipos'!$B$3:$D$107,3,FALSE))</f>
        <v/>
      </c>
      <c r="J289" s="139" t="str">
        <f t="shared" si="5"/>
        <v/>
      </c>
    </row>
    <row r="290" spans="6:10" x14ac:dyDescent="0.2">
      <c r="F290" s="93" t="str">
        <f>IF(ISBLANK(A290),"",VLOOKUP(A290,'Tabla de equipos'!$B$3:$D$107,3,FALSE))</f>
        <v/>
      </c>
      <c r="J290" s="139" t="str">
        <f t="shared" si="5"/>
        <v/>
      </c>
    </row>
    <row r="291" spans="6:10" x14ac:dyDescent="0.2">
      <c r="F291" s="93" t="str">
        <f>IF(ISBLANK(A291),"",VLOOKUP(A291,'Tabla de equipos'!$B$3:$D$107,3,FALSE))</f>
        <v/>
      </c>
      <c r="J291" s="139" t="str">
        <f t="shared" si="5"/>
        <v/>
      </c>
    </row>
    <row r="292" spans="6:10" x14ac:dyDescent="0.2">
      <c r="F292" s="93" t="str">
        <f>IF(ISBLANK(A292),"",VLOOKUP(A292,'Tabla de equipos'!$B$3:$D$107,3,FALSE))</f>
        <v/>
      </c>
      <c r="J292" s="139" t="str">
        <f t="shared" si="5"/>
        <v/>
      </c>
    </row>
    <row r="293" spans="6:10" x14ac:dyDescent="0.2">
      <c r="F293" s="93" t="str">
        <f>IF(ISBLANK(A293),"",VLOOKUP(A293,'Tabla de equipos'!$B$3:$D$107,3,FALSE))</f>
        <v/>
      </c>
      <c r="J293" s="139" t="str">
        <f t="shared" si="5"/>
        <v/>
      </c>
    </row>
    <row r="294" spans="6:10" x14ac:dyDescent="0.2">
      <c r="F294" s="93" t="str">
        <f>IF(ISBLANK(A294),"",VLOOKUP(A294,'Tabla de equipos'!$B$3:$D$107,3,FALSE))</f>
        <v/>
      </c>
      <c r="J294" s="139" t="str">
        <f t="shared" si="5"/>
        <v/>
      </c>
    </row>
    <row r="295" spans="6:10" x14ac:dyDescent="0.2">
      <c r="F295" s="93" t="str">
        <f>IF(ISBLANK(A295),"",VLOOKUP(A295,'Tabla de equipos'!$B$3:$D$107,3,FALSE))</f>
        <v/>
      </c>
      <c r="J295" s="139" t="str">
        <f t="shared" si="5"/>
        <v/>
      </c>
    </row>
    <row r="296" spans="6:10" x14ac:dyDescent="0.2">
      <c r="F296" s="93" t="str">
        <f>IF(ISBLANK(A296),"",VLOOKUP(A296,'Tabla de equipos'!$B$3:$D$107,3,FALSE))</f>
        <v/>
      </c>
      <c r="J296" s="139" t="str">
        <f t="shared" si="5"/>
        <v/>
      </c>
    </row>
    <row r="297" spans="6:10" x14ac:dyDescent="0.2">
      <c r="F297" s="93" t="str">
        <f>IF(ISBLANK(A297),"",VLOOKUP(A297,'Tabla de equipos'!$B$3:$D$107,3,FALSE))</f>
        <v/>
      </c>
      <c r="J297" s="139" t="str">
        <f t="shared" si="5"/>
        <v/>
      </c>
    </row>
    <row r="298" spans="6:10" x14ac:dyDescent="0.2">
      <c r="F298" s="93" t="str">
        <f>IF(ISBLANK(A298),"",VLOOKUP(A298,'Tabla de equipos'!$B$3:$D$107,3,FALSE))</f>
        <v/>
      </c>
      <c r="J298" s="139" t="str">
        <f t="shared" si="5"/>
        <v/>
      </c>
    </row>
    <row r="299" spans="6:10" x14ac:dyDescent="0.2">
      <c r="F299" s="93" t="str">
        <f>IF(ISBLANK(A299),"",VLOOKUP(A299,'Tabla de equipos'!$B$3:$D$107,3,FALSE))</f>
        <v/>
      </c>
      <c r="J299" s="139" t="str">
        <f t="shared" si="5"/>
        <v/>
      </c>
    </row>
    <row r="300" spans="6:10" x14ac:dyDescent="0.2">
      <c r="F300" s="93" t="str">
        <f>IF(ISBLANK(A300),"",VLOOKUP(A300,'Tabla de equipos'!$B$3:$D$107,3,FALSE))</f>
        <v/>
      </c>
      <c r="J300" s="139" t="str">
        <f t="shared" si="5"/>
        <v/>
      </c>
    </row>
    <row r="301" spans="6:10" x14ac:dyDescent="0.2">
      <c r="F301" s="93" t="str">
        <f>IF(ISBLANK(A301),"",VLOOKUP(A301,'Tabla de equipos'!$B$3:$D$107,3,FALSE))</f>
        <v/>
      </c>
      <c r="J301" s="139" t="str">
        <f t="shared" si="5"/>
        <v/>
      </c>
    </row>
    <row r="302" spans="6:10" x14ac:dyDescent="0.2">
      <c r="F302" s="93" t="str">
        <f>IF(ISBLANK(A302),"",VLOOKUP(A302,'Tabla de equipos'!$B$3:$D$107,3,FALSE))</f>
        <v/>
      </c>
      <c r="J302" s="139" t="str">
        <f t="shared" si="5"/>
        <v/>
      </c>
    </row>
    <row r="303" spans="6:10" x14ac:dyDescent="0.2">
      <c r="F303" s="93" t="str">
        <f>IF(ISBLANK(A303),"",VLOOKUP(A303,'Tabla de equipos'!$B$3:$D$107,3,FALSE))</f>
        <v/>
      </c>
      <c r="J303" s="139" t="str">
        <f t="shared" si="5"/>
        <v/>
      </c>
    </row>
    <row r="304" spans="6:10" x14ac:dyDescent="0.2">
      <c r="F304" s="93" t="str">
        <f>IF(ISBLANK(A304),"",VLOOKUP(A304,'Tabla de equipos'!$B$3:$D$107,3,FALSE))</f>
        <v/>
      </c>
      <c r="J304" s="139" t="str">
        <f t="shared" si="5"/>
        <v/>
      </c>
    </row>
    <row r="305" spans="6:10" x14ac:dyDescent="0.2">
      <c r="F305" s="93" t="str">
        <f>IF(ISBLANK(A305),"",VLOOKUP(A305,'Tabla de equipos'!$B$3:$D$107,3,FALSE))</f>
        <v/>
      </c>
      <c r="J305" s="139" t="str">
        <f t="shared" si="5"/>
        <v/>
      </c>
    </row>
    <row r="306" spans="6:10" x14ac:dyDescent="0.2">
      <c r="F306" s="93" t="str">
        <f>IF(ISBLANK(A306),"",VLOOKUP(A306,'Tabla de equipos'!$B$3:$D$107,3,FALSE))</f>
        <v/>
      </c>
      <c r="J306" s="139" t="str">
        <f t="shared" si="5"/>
        <v/>
      </c>
    </row>
    <row r="307" spans="6:10" x14ac:dyDescent="0.2">
      <c r="F307" s="93" t="str">
        <f>IF(ISBLANK(A307),"",VLOOKUP(A307,'Tabla de equipos'!$B$3:$D$107,3,FALSE))</f>
        <v/>
      </c>
      <c r="J307" s="139" t="str">
        <f t="shared" si="5"/>
        <v/>
      </c>
    </row>
    <row r="308" spans="6:10" x14ac:dyDescent="0.2">
      <c r="F308" s="93" t="str">
        <f>IF(ISBLANK(A308),"",VLOOKUP(A308,'Tabla de equipos'!$B$3:$D$107,3,FALSE))</f>
        <v/>
      </c>
      <c r="J308" s="139" t="str">
        <f t="shared" si="5"/>
        <v/>
      </c>
    </row>
    <row r="309" spans="6:10" x14ac:dyDescent="0.2">
      <c r="F309" s="93" t="str">
        <f>IF(ISBLANK(A309),"",VLOOKUP(A309,'Tabla de equipos'!$B$3:$D$107,3,FALSE))</f>
        <v/>
      </c>
      <c r="J309" s="139" t="str">
        <f t="shared" si="5"/>
        <v/>
      </c>
    </row>
    <row r="310" spans="6:10" x14ac:dyDescent="0.2">
      <c r="F310" s="93" t="str">
        <f>IF(ISBLANK(A310),"",VLOOKUP(A310,'Tabla de equipos'!$B$3:$D$107,3,FALSE))</f>
        <v/>
      </c>
      <c r="J310" s="139" t="str">
        <f t="shared" si="5"/>
        <v/>
      </c>
    </row>
    <row r="311" spans="6:10" x14ac:dyDescent="0.2">
      <c r="F311" s="93" t="str">
        <f>IF(ISBLANK(A311),"",VLOOKUP(A311,'Tabla de equipos'!$B$3:$D$107,3,FALSE))</f>
        <v/>
      </c>
      <c r="J311" s="139" t="str">
        <f t="shared" si="5"/>
        <v/>
      </c>
    </row>
    <row r="312" spans="6:10" x14ac:dyDescent="0.2">
      <c r="F312" s="93" t="str">
        <f>IF(ISBLANK(A312),"",VLOOKUP(A312,'Tabla de equipos'!$B$3:$D$107,3,FALSE))</f>
        <v/>
      </c>
      <c r="J312" s="139" t="str">
        <f t="shared" si="5"/>
        <v/>
      </c>
    </row>
    <row r="313" spans="6:10" x14ac:dyDescent="0.2">
      <c r="F313" s="93" t="str">
        <f>IF(ISBLANK(A313),"",VLOOKUP(A313,'Tabla de equipos'!$B$3:$D$107,3,FALSE))</f>
        <v/>
      </c>
      <c r="J313" s="139" t="str">
        <f t="shared" si="5"/>
        <v/>
      </c>
    </row>
    <row r="314" spans="6:10" x14ac:dyDescent="0.2">
      <c r="F314" s="93" t="str">
        <f>IF(ISBLANK(A314),"",VLOOKUP(A314,'Tabla de equipos'!$B$3:$D$107,3,FALSE))</f>
        <v/>
      </c>
      <c r="J314" s="139" t="str">
        <f t="shared" si="5"/>
        <v/>
      </c>
    </row>
    <row r="315" spans="6:10" x14ac:dyDescent="0.2">
      <c r="F315" s="93" t="str">
        <f>IF(ISBLANK(A315),"",VLOOKUP(A315,'Tabla de equipos'!$B$3:$D$107,3,FALSE))</f>
        <v/>
      </c>
      <c r="J315" s="139" t="str">
        <f t="shared" si="5"/>
        <v/>
      </c>
    </row>
    <row r="316" spans="6:10" x14ac:dyDescent="0.2">
      <c r="F316" s="93" t="str">
        <f>IF(ISBLANK(A316),"",VLOOKUP(A316,'Tabla de equipos'!$B$3:$D$107,3,FALSE))</f>
        <v/>
      </c>
      <c r="J316" s="139" t="str">
        <f t="shared" si="5"/>
        <v/>
      </c>
    </row>
    <row r="317" spans="6:10" x14ac:dyDescent="0.2">
      <c r="F317" s="93" t="str">
        <f>IF(ISBLANK(A317),"",VLOOKUP(A317,'Tabla de equipos'!$B$3:$D$107,3,FALSE))</f>
        <v/>
      </c>
      <c r="J317" s="139" t="str">
        <f t="shared" si="5"/>
        <v/>
      </c>
    </row>
    <row r="318" spans="6:10" x14ac:dyDescent="0.2">
      <c r="F318" s="93" t="str">
        <f>IF(ISBLANK(A318),"",VLOOKUP(A318,'Tabla de equipos'!$B$3:$D$107,3,FALSE))</f>
        <v/>
      </c>
      <c r="J318" s="139" t="str">
        <f t="shared" si="5"/>
        <v/>
      </c>
    </row>
    <row r="319" spans="6:10" x14ac:dyDescent="0.2">
      <c r="F319" s="93" t="str">
        <f>IF(ISBLANK(A319),"",VLOOKUP(A319,'Tabla de equipos'!$B$3:$D$107,3,FALSE))</f>
        <v/>
      </c>
      <c r="J319" s="139" t="str">
        <f t="shared" si="5"/>
        <v/>
      </c>
    </row>
    <row r="320" spans="6:10" x14ac:dyDescent="0.2">
      <c r="F320" s="93" t="str">
        <f>IF(ISBLANK(A320),"",VLOOKUP(A320,'Tabla de equipos'!$B$3:$D$107,3,FALSE))</f>
        <v/>
      </c>
      <c r="J320" s="139" t="str">
        <f t="shared" si="5"/>
        <v/>
      </c>
    </row>
    <row r="321" spans="6:10" x14ac:dyDescent="0.2">
      <c r="F321" s="93" t="str">
        <f>IF(ISBLANK(A321),"",VLOOKUP(A321,'Tabla de equipos'!$B$3:$D$107,3,FALSE))</f>
        <v/>
      </c>
      <c r="J321" s="139" t="str">
        <f t="shared" si="5"/>
        <v/>
      </c>
    </row>
    <row r="322" spans="6:10" x14ac:dyDescent="0.2">
      <c r="F322" s="93" t="str">
        <f>IF(ISBLANK(A322),"",VLOOKUP(A322,'Tabla de equipos'!$B$3:$D$107,3,FALSE))</f>
        <v/>
      </c>
      <c r="J322" s="139" t="str">
        <f t="shared" si="5"/>
        <v/>
      </c>
    </row>
    <row r="323" spans="6:10" x14ac:dyDescent="0.2">
      <c r="F323" s="93" t="str">
        <f>IF(ISBLANK(A323),"",VLOOKUP(A323,'Tabla de equipos'!$B$3:$D$107,3,FALSE))</f>
        <v/>
      </c>
      <c r="J323" s="139" t="str">
        <f t="shared" si="5"/>
        <v/>
      </c>
    </row>
    <row r="324" spans="6:10" x14ac:dyDescent="0.2">
      <c r="F324" s="93" t="str">
        <f>IF(ISBLANK(A324),"",VLOOKUP(A324,'Tabla de equipos'!$B$3:$D$107,3,FALSE))</f>
        <v/>
      </c>
      <c r="J324" s="139" t="str">
        <f t="shared" si="5"/>
        <v/>
      </c>
    </row>
    <row r="325" spans="6:10" x14ac:dyDescent="0.2">
      <c r="F325" s="93" t="str">
        <f>IF(ISBLANK(A325),"",VLOOKUP(A325,'Tabla de equipos'!$B$3:$D$107,3,FALSE))</f>
        <v/>
      </c>
      <c r="J325" s="139" t="str">
        <f t="shared" si="5"/>
        <v/>
      </c>
    </row>
    <row r="326" spans="6:10" x14ac:dyDescent="0.2">
      <c r="F326" s="93" t="str">
        <f>IF(ISBLANK(A326),"",VLOOKUP(A326,'Tabla de equipos'!$B$3:$D$107,3,FALSE))</f>
        <v/>
      </c>
      <c r="J326" s="139" t="str">
        <f t="shared" ref="J326:J389" si="6">IF(AND(G326&gt;0,A326=""),"Falta elegir equipo/producto",IF(AND(A326="",G326=""),"",IF(AND(A326&lt;&gt;"",G326=""),"Falta incluir numero de unidades",IF(AND(A326&lt;&gt;"",G326&gt;0,B326=""),"Falta Incluir el Tipo de Exceptuación",IF(AND(A326&lt;&gt;"",B326&lt;&gt;"",C326="",G326&gt;0),"Falta incluir nombre del Beneficiario exceptuación","No olvidar adjuntar factura de la exceptuación")))))</f>
        <v/>
      </c>
    </row>
    <row r="327" spans="6:10" x14ac:dyDescent="0.2">
      <c r="F327" s="93" t="str">
        <f>IF(ISBLANK(A327),"",VLOOKUP(A327,'Tabla de equipos'!$B$3:$D$107,3,FALSE))</f>
        <v/>
      </c>
      <c r="J327" s="139" t="str">
        <f t="shared" si="6"/>
        <v/>
      </c>
    </row>
    <row r="328" spans="6:10" x14ac:dyDescent="0.2">
      <c r="F328" s="93" t="str">
        <f>IF(ISBLANK(A328),"",VLOOKUP(A328,'Tabla de equipos'!$B$3:$D$107,3,FALSE))</f>
        <v/>
      </c>
      <c r="J328" s="139" t="str">
        <f t="shared" si="6"/>
        <v/>
      </c>
    </row>
    <row r="329" spans="6:10" x14ac:dyDescent="0.2">
      <c r="F329" s="93" t="str">
        <f>IF(ISBLANK(A329),"",VLOOKUP(A329,'Tabla de equipos'!$B$3:$D$107,3,FALSE))</f>
        <v/>
      </c>
      <c r="J329" s="139" t="str">
        <f t="shared" si="6"/>
        <v/>
      </c>
    </row>
    <row r="330" spans="6:10" x14ac:dyDescent="0.2">
      <c r="F330" s="93" t="str">
        <f>IF(ISBLANK(A330),"",VLOOKUP(A330,'Tabla de equipos'!$B$3:$D$107,3,FALSE))</f>
        <v/>
      </c>
      <c r="J330" s="139" t="str">
        <f t="shared" si="6"/>
        <v/>
      </c>
    </row>
    <row r="331" spans="6:10" x14ac:dyDescent="0.2">
      <c r="F331" s="93" t="str">
        <f>IF(ISBLANK(A331),"",VLOOKUP(A331,'Tabla de equipos'!$B$3:$D$107,3,FALSE))</f>
        <v/>
      </c>
      <c r="J331" s="139" t="str">
        <f t="shared" si="6"/>
        <v/>
      </c>
    </row>
    <row r="332" spans="6:10" x14ac:dyDescent="0.2">
      <c r="F332" s="93" t="str">
        <f>IF(ISBLANK(A332),"",VLOOKUP(A332,'Tabla de equipos'!$B$3:$D$107,3,FALSE))</f>
        <v/>
      </c>
      <c r="J332" s="139" t="str">
        <f t="shared" si="6"/>
        <v/>
      </c>
    </row>
    <row r="333" spans="6:10" x14ac:dyDescent="0.2">
      <c r="F333" s="93" t="str">
        <f>IF(ISBLANK(A333),"",VLOOKUP(A333,'Tabla de equipos'!$B$3:$D$107,3,FALSE))</f>
        <v/>
      </c>
      <c r="J333" s="139" t="str">
        <f t="shared" si="6"/>
        <v/>
      </c>
    </row>
    <row r="334" spans="6:10" x14ac:dyDescent="0.2">
      <c r="F334" s="93" t="str">
        <f>IF(ISBLANK(A334),"",VLOOKUP(A334,'Tabla de equipos'!$B$3:$D$107,3,FALSE))</f>
        <v/>
      </c>
      <c r="J334" s="139" t="str">
        <f t="shared" si="6"/>
        <v/>
      </c>
    </row>
    <row r="335" spans="6:10" x14ac:dyDescent="0.2">
      <c r="F335" s="93" t="str">
        <f>IF(ISBLANK(A335),"",VLOOKUP(A335,'Tabla de equipos'!$B$3:$D$107,3,FALSE))</f>
        <v/>
      </c>
      <c r="J335" s="139" t="str">
        <f t="shared" si="6"/>
        <v/>
      </c>
    </row>
    <row r="336" spans="6:10" x14ac:dyDescent="0.2">
      <c r="F336" s="93" t="str">
        <f>IF(ISBLANK(A336),"",VLOOKUP(A336,'Tabla de equipos'!$B$3:$D$107,3,FALSE))</f>
        <v/>
      </c>
      <c r="J336" s="139" t="str">
        <f t="shared" si="6"/>
        <v/>
      </c>
    </row>
    <row r="337" spans="6:10" x14ac:dyDescent="0.2">
      <c r="F337" s="93" t="str">
        <f>IF(ISBLANK(A337),"",VLOOKUP(A337,'Tabla de equipos'!$B$3:$D$107,3,FALSE))</f>
        <v/>
      </c>
      <c r="J337" s="139" t="str">
        <f t="shared" si="6"/>
        <v/>
      </c>
    </row>
    <row r="338" spans="6:10" x14ac:dyDescent="0.2">
      <c r="F338" s="93" t="str">
        <f>IF(ISBLANK(A338),"",VLOOKUP(A338,'Tabla de equipos'!$B$3:$D$107,3,FALSE))</f>
        <v/>
      </c>
      <c r="J338" s="139" t="str">
        <f t="shared" si="6"/>
        <v/>
      </c>
    </row>
    <row r="339" spans="6:10" x14ac:dyDescent="0.2">
      <c r="F339" s="93" t="str">
        <f>IF(ISBLANK(A339),"",VLOOKUP(A339,'Tabla de equipos'!$B$3:$D$107,3,FALSE))</f>
        <v/>
      </c>
      <c r="J339" s="139" t="str">
        <f t="shared" si="6"/>
        <v/>
      </c>
    </row>
    <row r="340" spans="6:10" x14ac:dyDescent="0.2">
      <c r="F340" s="93" t="str">
        <f>IF(ISBLANK(A340),"",VLOOKUP(A340,'Tabla de equipos'!$B$3:$D$107,3,FALSE))</f>
        <v/>
      </c>
      <c r="J340" s="139" t="str">
        <f t="shared" si="6"/>
        <v/>
      </c>
    </row>
    <row r="341" spans="6:10" x14ac:dyDescent="0.2">
      <c r="F341" s="93" t="str">
        <f>IF(ISBLANK(A341),"",VLOOKUP(A341,'Tabla de equipos'!$B$3:$D$107,3,FALSE))</f>
        <v/>
      </c>
      <c r="J341" s="139" t="str">
        <f t="shared" si="6"/>
        <v/>
      </c>
    </row>
    <row r="342" spans="6:10" x14ac:dyDescent="0.2">
      <c r="F342" s="93" t="str">
        <f>IF(ISBLANK(A342),"",VLOOKUP(A342,'Tabla de equipos'!$B$3:$D$107,3,FALSE))</f>
        <v/>
      </c>
      <c r="J342" s="139" t="str">
        <f t="shared" si="6"/>
        <v/>
      </c>
    </row>
    <row r="343" spans="6:10" x14ac:dyDescent="0.2">
      <c r="F343" s="93" t="str">
        <f>IF(ISBLANK(A343),"",VLOOKUP(A343,'Tabla de equipos'!$B$3:$D$107,3,FALSE))</f>
        <v/>
      </c>
      <c r="J343" s="139" t="str">
        <f t="shared" si="6"/>
        <v/>
      </c>
    </row>
    <row r="344" spans="6:10" x14ac:dyDescent="0.2">
      <c r="F344" s="93" t="str">
        <f>IF(ISBLANK(A344),"",VLOOKUP(A344,'Tabla de equipos'!$B$3:$D$107,3,FALSE))</f>
        <v/>
      </c>
      <c r="J344" s="139" t="str">
        <f t="shared" si="6"/>
        <v/>
      </c>
    </row>
    <row r="345" spans="6:10" x14ac:dyDescent="0.2">
      <c r="F345" s="93" t="str">
        <f>IF(ISBLANK(A345),"",VLOOKUP(A345,'Tabla de equipos'!$B$3:$D$107,3,FALSE))</f>
        <v/>
      </c>
      <c r="J345" s="139" t="str">
        <f t="shared" si="6"/>
        <v/>
      </c>
    </row>
    <row r="346" spans="6:10" x14ac:dyDescent="0.2">
      <c r="F346" s="93" t="str">
        <f>IF(ISBLANK(A346),"",VLOOKUP(A346,'Tabla de equipos'!$B$3:$D$107,3,FALSE))</f>
        <v/>
      </c>
      <c r="J346" s="139" t="str">
        <f t="shared" si="6"/>
        <v/>
      </c>
    </row>
    <row r="347" spans="6:10" x14ac:dyDescent="0.2">
      <c r="F347" s="93" t="str">
        <f>IF(ISBLANK(A347),"",VLOOKUP(A347,'Tabla de equipos'!$B$3:$D$107,3,FALSE))</f>
        <v/>
      </c>
      <c r="J347" s="139" t="str">
        <f t="shared" si="6"/>
        <v/>
      </c>
    </row>
    <row r="348" spans="6:10" x14ac:dyDescent="0.2">
      <c r="F348" s="93" t="str">
        <f>IF(ISBLANK(A348),"",VLOOKUP(A348,'Tabla de equipos'!$B$3:$D$107,3,FALSE))</f>
        <v/>
      </c>
      <c r="J348" s="139" t="str">
        <f t="shared" si="6"/>
        <v/>
      </c>
    </row>
    <row r="349" spans="6:10" x14ac:dyDescent="0.2">
      <c r="F349" s="93" t="str">
        <f>IF(ISBLANK(A349),"",VLOOKUP(A349,'Tabla de equipos'!$B$3:$D$107,3,FALSE))</f>
        <v/>
      </c>
      <c r="J349" s="139" t="str">
        <f t="shared" si="6"/>
        <v/>
      </c>
    </row>
    <row r="350" spans="6:10" x14ac:dyDescent="0.2">
      <c r="F350" s="93" t="str">
        <f>IF(ISBLANK(A350),"",VLOOKUP(A350,'Tabla de equipos'!$B$3:$D$107,3,FALSE))</f>
        <v/>
      </c>
      <c r="J350" s="139" t="str">
        <f t="shared" si="6"/>
        <v/>
      </c>
    </row>
    <row r="351" spans="6:10" x14ac:dyDescent="0.2">
      <c r="F351" s="93" t="str">
        <f>IF(ISBLANK(A351),"",VLOOKUP(A351,'Tabla de equipos'!$B$3:$D$107,3,FALSE))</f>
        <v/>
      </c>
      <c r="J351" s="139" t="str">
        <f t="shared" si="6"/>
        <v/>
      </c>
    </row>
    <row r="352" spans="6:10" x14ac:dyDescent="0.2">
      <c r="F352" s="93" t="str">
        <f>IF(ISBLANK(A352),"",VLOOKUP(A352,'Tabla de equipos'!$B$3:$D$107,3,FALSE))</f>
        <v/>
      </c>
      <c r="J352" s="139" t="str">
        <f t="shared" si="6"/>
        <v/>
      </c>
    </row>
    <row r="353" spans="6:10" x14ac:dyDescent="0.2">
      <c r="F353" s="93" t="str">
        <f>IF(ISBLANK(A353),"",VLOOKUP(A353,'Tabla de equipos'!$B$3:$D$107,3,FALSE))</f>
        <v/>
      </c>
      <c r="J353" s="139" t="str">
        <f t="shared" si="6"/>
        <v/>
      </c>
    </row>
    <row r="354" spans="6:10" x14ac:dyDescent="0.2">
      <c r="F354" s="93" t="str">
        <f>IF(ISBLANK(A354),"",VLOOKUP(A354,'Tabla de equipos'!$B$3:$D$107,3,FALSE))</f>
        <v/>
      </c>
      <c r="J354" s="139" t="str">
        <f t="shared" si="6"/>
        <v/>
      </c>
    </row>
    <row r="355" spans="6:10" x14ac:dyDescent="0.2">
      <c r="F355" s="93" t="str">
        <f>IF(ISBLANK(A355),"",VLOOKUP(A355,'Tabla de equipos'!$B$3:$D$107,3,FALSE))</f>
        <v/>
      </c>
      <c r="J355" s="139" t="str">
        <f t="shared" si="6"/>
        <v/>
      </c>
    </row>
    <row r="356" spans="6:10" x14ac:dyDescent="0.2">
      <c r="F356" s="93" t="str">
        <f>IF(ISBLANK(A356),"",VLOOKUP(A356,'Tabla de equipos'!$B$3:$D$107,3,FALSE))</f>
        <v/>
      </c>
      <c r="J356" s="139" t="str">
        <f t="shared" si="6"/>
        <v/>
      </c>
    </row>
    <row r="357" spans="6:10" x14ac:dyDescent="0.2">
      <c r="F357" s="93" t="str">
        <f>IF(ISBLANK(A357),"",VLOOKUP(A357,'Tabla de equipos'!$B$3:$D$107,3,FALSE))</f>
        <v/>
      </c>
      <c r="J357" s="139" t="str">
        <f t="shared" si="6"/>
        <v/>
      </c>
    </row>
    <row r="358" spans="6:10" x14ac:dyDescent="0.2">
      <c r="F358" s="93" t="str">
        <f>IF(ISBLANK(A358),"",VLOOKUP(A358,'Tabla de equipos'!$B$3:$D$107,3,FALSE))</f>
        <v/>
      </c>
      <c r="J358" s="139" t="str">
        <f t="shared" si="6"/>
        <v/>
      </c>
    </row>
    <row r="359" spans="6:10" x14ac:dyDescent="0.2">
      <c r="F359" s="93" t="str">
        <f>IF(ISBLANK(A359),"",VLOOKUP(A359,'Tabla de equipos'!$B$3:$D$107,3,FALSE))</f>
        <v/>
      </c>
      <c r="J359" s="139" t="str">
        <f t="shared" si="6"/>
        <v/>
      </c>
    </row>
    <row r="360" spans="6:10" x14ac:dyDescent="0.2">
      <c r="F360" s="93" t="str">
        <f>IF(ISBLANK(A360),"",VLOOKUP(A360,'Tabla de equipos'!$B$3:$D$107,3,FALSE))</f>
        <v/>
      </c>
      <c r="J360" s="139" t="str">
        <f t="shared" si="6"/>
        <v/>
      </c>
    </row>
    <row r="361" spans="6:10" x14ac:dyDescent="0.2">
      <c r="F361" s="93" t="str">
        <f>IF(ISBLANK(A361),"",VLOOKUP(A361,'Tabla de equipos'!$B$3:$D$107,3,FALSE))</f>
        <v/>
      </c>
      <c r="J361" s="139" t="str">
        <f t="shared" si="6"/>
        <v/>
      </c>
    </row>
    <row r="362" spans="6:10" x14ac:dyDescent="0.2">
      <c r="F362" s="93" t="str">
        <f>IF(ISBLANK(A362),"",VLOOKUP(A362,'Tabla de equipos'!$B$3:$D$107,3,FALSE))</f>
        <v/>
      </c>
      <c r="J362" s="139" t="str">
        <f t="shared" si="6"/>
        <v/>
      </c>
    </row>
    <row r="363" spans="6:10" x14ac:dyDescent="0.2">
      <c r="F363" s="93" t="str">
        <f>IF(ISBLANK(A363),"",VLOOKUP(A363,'Tabla de equipos'!$B$3:$D$107,3,FALSE))</f>
        <v/>
      </c>
      <c r="J363" s="139" t="str">
        <f t="shared" si="6"/>
        <v/>
      </c>
    </row>
    <row r="364" spans="6:10" x14ac:dyDescent="0.2">
      <c r="F364" s="93" t="str">
        <f>IF(ISBLANK(A364),"",VLOOKUP(A364,'Tabla de equipos'!$B$3:$D$107,3,FALSE))</f>
        <v/>
      </c>
      <c r="J364" s="139" t="str">
        <f t="shared" si="6"/>
        <v/>
      </c>
    </row>
    <row r="365" spans="6:10" x14ac:dyDescent="0.2">
      <c r="F365" s="93" t="str">
        <f>IF(ISBLANK(A365),"",VLOOKUP(A365,'Tabla de equipos'!$B$3:$D$107,3,FALSE))</f>
        <v/>
      </c>
      <c r="J365" s="139" t="str">
        <f t="shared" si="6"/>
        <v/>
      </c>
    </row>
    <row r="366" spans="6:10" x14ac:dyDescent="0.2">
      <c r="F366" s="93" t="str">
        <f>IF(ISBLANK(A366),"",VLOOKUP(A366,'Tabla de equipos'!$B$3:$D$107,3,FALSE))</f>
        <v/>
      </c>
      <c r="J366" s="139" t="str">
        <f t="shared" si="6"/>
        <v/>
      </c>
    </row>
    <row r="367" spans="6:10" x14ac:dyDescent="0.2">
      <c r="F367" s="93" t="str">
        <f>IF(ISBLANK(A367),"",VLOOKUP(A367,'Tabla de equipos'!$B$3:$D$107,3,FALSE))</f>
        <v/>
      </c>
      <c r="J367" s="139" t="str">
        <f t="shared" si="6"/>
        <v/>
      </c>
    </row>
    <row r="368" spans="6:10" x14ac:dyDescent="0.2">
      <c r="F368" s="93" t="str">
        <f>IF(ISBLANK(A368),"",VLOOKUP(A368,'Tabla de equipos'!$B$3:$D$107,3,FALSE))</f>
        <v/>
      </c>
      <c r="J368" s="139" t="str">
        <f t="shared" si="6"/>
        <v/>
      </c>
    </row>
    <row r="369" spans="6:10" x14ac:dyDescent="0.2">
      <c r="F369" s="93" t="str">
        <f>IF(ISBLANK(A369),"",VLOOKUP(A369,'Tabla de equipos'!$B$3:$D$107,3,FALSE))</f>
        <v/>
      </c>
      <c r="J369" s="139" t="str">
        <f t="shared" si="6"/>
        <v/>
      </c>
    </row>
    <row r="370" spans="6:10" x14ac:dyDescent="0.2">
      <c r="F370" s="93" t="str">
        <f>IF(ISBLANK(A370),"",VLOOKUP(A370,'Tabla de equipos'!$B$3:$D$107,3,FALSE))</f>
        <v/>
      </c>
      <c r="J370" s="139" t="str">
        <f t="shared" si="6"/>
        <v/>
      </c>
    </row>
    <row r="371" spans="6:10" x14ac:dyDescent="0.2">
      <c r="F371" s="93" t="str">
        <f>IF(ISBLANK(A371),"",VLOOKUP(A371,'Tabla de equipos'!$B$3:$D$107,3,FALSE))</f>
        <v/>
      </c>
      <c r="J371" s="139" t="str">
        <f t="shared" si="6"/>
        <v/>
      </c>
    </row>
    <row r="372" spans="6:10" x14ac:dyDescent="0.2">
      <c r="F372" s="93" t="str">
        <f>IF(ISBLANK(A372),"",VLOOKUP(A372,'Tabla de equipos'!$B$3:$D$107,3,FALSE))</f>
        <v/>
      </c>
      <c r="J372" s="139" t="str">
        <f t="shared" si="6"/>
        <v/>
      </c>
    </row>
    <row r="373" spans="6:10" x14ac:dyDescent="0.2">
      <c r="F373" s="93" t="str">
        <f>IF(ISBLANK(A373),"",VLOOKUP(A373,'Tabla de equipos'!$B$3:$D$107,3,FALSE))</f>
        <v/>
      </c>
      <c r="J373" s="139" t="str">
        <f t="shared" si="6"/>
        <v/>
      </c>
    </row>
    <row r="374" spans="6:10" x14ac:dyDescent="0.2">
      <c r="F374" s="93" t="str">
        <f>IF(ISBLANK(A374),"",VLOOKUP(A374,'Tabla de equipos'!$B$3:$D$107,3,FALSE))</f>
        <v/>
      </c>
      <c r="J374" s="139" t="str">
        <f t="shared" si="6"/>
        <v/>
      </c>
    </row>
    <row r="375" spans="6:10" x14ac:dyDescent="0.2">
      <c r="F375" s="93" t="str">
        <f>IF(ISBLANK(A375),"",VLOOKUP(A375,'Tabla de equipos'!$B$3:$D$107,3,FALSE))</f>
        <v/>
      </c>
      <c r="J375" s="139" t="str">
        <f t="shared" si="6"/>
        <v/>
      </c>
    </row>
    <row r="376" spans="6:10" x14ac:dyDescent="0.2">
      <c r="F376" s="93" t="str">
        <f>IF(ISBLANK(A376),"",VLOOKUP(A376,'Tabla de equipos'!$B$3:$D$107,3,FALSE))</f>
        <v/>
      </c>
      <c r="J376" s="139" t="str">
        <f t="shared" si="6"/>
        <v/>
      </c>
    </row>
    <row r="377" spans="6:10" x14ac:dyDescent="0.2">
      <c r="F377" s="93" t="str">
        <f>IF(ISBLANK(A377),"",VLOOKUP(A377,'Tabla de equipos'!$B$3:$D$107,3,FALSE))</f>
        <v/>
      </c>
      <c r="J377" s="139" t="str">
        <f t="shared" si="6"/>
        <v/>
      </c>
    </row>
    <row r="378" spans="6:10" x14ac:dyDescent="0.2">
      <c r="F378" s="93" t="str">
        <f>IF(ISBLANK(A378),"",VLOOKUP(A378,'Tabla de equipos'!$B$3:$D$107,3,FALSE))</f>
        <v/>
      </c>
      <c r="J378" s="139" t="str">
        <f t="shared" si="6"/>
        <v/>
      </c>
    </row>
    <row r="379" spans="6:10" x14ac:dyDescent="0.2">
      <c r="F379" s="93" t="str">
        <f>IF(ISBLANK(A379),"",VLOOKUP(A379,'Tabla de equipos'!$B$3:$D$107,3,FALSE))</f>
        <v/>
      </c>
      <c r="J379" s="139" t="str">
        <f t="shared" si="6"/>
        <v/>
      </c>
    </row>
    <row r="380" spans="6:10" x14ac:dyDescent="0.2">
      <c r="F380" s="93" t="str">
        <f>IF(ISBLANK(A380),"",VLOOKUP(A380,'Tabla de equipos'!$B$3:$D$107,3,FALSE))</f>
        <v/>
      </c>
      <c r="J380" s="139" t="str">
        <f t="shared" si="6"/>
        <v/>
      </c>
    </row>
    <row r="381" spans="6:10" x14ac:dyDescent="0.2">
      <c r="F381" s="93" t="str">
        <f>IF(ISBLANK(A381),"",VLOOKUP(A381,'Tabla de equipos'!$B$3:$D$107,3,FALSE))</f>
        <v/>
      </c>
      <c r="J381" s="139" t="str">
        <f t="shared" si="6"/>
        <v/>
      </c>
    </row>
    <row r="382" spans="6:10" x14ac:dyDescent="0.2">
      <c r="F382" s="93" t="str">
        <f>IF(ISBLANK(A382),"",VLOOKUP(A382,'Tabla de equipos'!$B$3:$D$107,3,FALSE))</f>
        <v/>
      </c>
      <c r="J382" s="139" t="str">
        <f t="shared" si="6"/>
        <v/>
      </c>
    </row>
    <row r="383" spans="6:10" x14ac:dyDescent="0.2">
      <c r="F383" s="93" t="str">
        <f>IF(ISBLANK(A383),"",VLOOKUP(A383,'Tabla de equipos'!$B$3:$D$107,3,FALSE))</f>
        <v/>
      </c>
      <c r="J383" s="139" t="str">
        <f t="shared" si="6"/>
        <v/>
      </c>
    </row>
    <row r="384" spans="6:10" x14ac:dyDescent="0.2">
      <c r="F384" s="93" t="str">
        <f>IF(ISBLANK(A384),"",VLOOKUP(A384,'Tabla de equipos'!$B$3:$D$107,3,FALSE))</f>
        <v/>
      </c>
      <c r="J384" s="139" t="str">
        <f t="shared" si="6"/>
        <v/>
      </c>
    </row>
    <row r="385" spans="6:10" x14ac:dyDescent="0.2">
      <c r="F385" s="93" t="str">
        <f>IF(ISBLANK(A385),"",VLOOKUP(A385,'Tabla de equipos'!$B$3:$D$107,3,FALSE))</f>
        <v/>
      </c>
      <c r="J385" s="139" t="str">
        <f t="shared" si="6"/>
        <v/>
      </c>
    </row>
    <row r="386" spans="6:10" x14ac:dyDescent="0.2">
      <c r="F386" s="93" t="str">
        <f>IF(ISBLANK(A386),"",VLOOKUP(A386,'Tabla de equipos'!$B$3:$D$107,3,FALSE))</f>
        <v/>
      </c>
      <c r="J386" s="139" t="str">
        <f t="shared" si="6"/>
        <v/>
      </c>
    </row>
    <row r="387" spans="6:10" x14ac:dyDescent="0.2">
      <c r="F387" s="93" t="str">
        <f>IF(ISBLANK(A387),"",VLOOKUP(A387,'Tabla de equipos'!$B$3:$D$107,3,FALSE))</f>
        <v/>
      </c>
      <c r="J387" s="139" t="str">
        <f t="shared" si="6"/>
        <v/>
      </c>
    </row>
    <row r="388" spans="6:10" x14ac:dyDescent="0.2">
      <c r="F388" s="93" t="str">
        <f>IF(ISBLANK(A388),"",VLOOKUP(A388,'Tabla de equipos'!$B$3:$D$107,3,FALSE))</f>
        <v/>
      </c>
      <c r="J388" s="139" t="str">
        <f t="shared" si="6"/>
        <v/>
      </c>
    </row>
    <row r="389" spans="6:10" x14ac:dyDescent="0.2">
      <c r="F389" s="93" t="str">
        <f>IF(ISBLANK(A389),"",VLOOKUP(A389,'Tabla de equipos'!$B$3:$D$107,3,FALSE))</f>
        <v/>
      </c>
      <c r="J389" s="139" t="str">
        <f t="shared" si="6"/>
        <v/>
      </c>
    </row>
    <row r="390" spans="6:10" x14ac:dyDescent="0.2">
      <c r="F390" s="93" t="str">
        <f>IF(ISBLANK(A390),"",VLOOKUP(A390,'Tabla de equipos'!$B$3:$D$107,3,FALSE))</f>
        <v/>
      </c>
      <c r="J390" s="139" t="str">
        <f t="shared" ref="J390:J453" si="7">IF(AND(G390&gt;0,A390=""),"Falta elegir equipo/producto",IF(AND(A390="",G390=""),"",IF(AND(A390&lt;&gt;"",G390=""),"Falta incluir numero de unidades",IF(AND(A390&lt;&gt;"",G390&gt;0,B390=""),"Falta Incluir el Tipo de Exceptuación",IF(AND(A390&lt;&gt;"",B390&lt;&gt;"",C390="",G390&gt;0),"Falta incluir nombre del Beneficiario exceptuación","No olvidar adjuntar factura de la exceptuación")))))</f>
        <v/>
      </c>
    </row>
    <row r="391" spans="6:10" x14ac:dyDescent="0.2">
      <c r="F391" s="93" t="str">
        <f>IF(ISBLANK(A391),"",VLOOKUP(A391,'Tabla de equipos'!$B$3:$D$107,3,FALSE))</f>
        <v/>
      </c>
      <c r="J391" s="139" t="str">
        <f t="shared" si="7"/>
        <v/>
      </c>
    </row>
    <row r="392" spans="6:10" x14ac:dyDescent="0.2">
      <c r="F392" s="93" t="str">
        <f>IF(ISBLANK(A392),"",VLOOKUP(A392,'Tabla de equipos'!$B$3:$D$107,3,FALSE))</f>
        <v/>
      </c>
      <c r="J392" s="139" t="str">
        <f t="shared" si="7"/>
        <v/>
      </c>
    </row>
    <row r="393" spans="6:10" x14ac:dyDescent="0.2">
      <c r="F393" s="93" t="str">
        <f>IF(ISBLANK(A393),"",VLOOKUP(A393,'Tabla de equipos'!$B$3:$D$107,3,FALSE))</f>
        <v/>
      </c>
      <c r="J393" s="139" t="str">
        <f t="shared" si="7"/>
        <v/>
      </c>
    </row>
    <row r="394" spans="6:10" x14ac:dyDescent="0.2">
      <c r="F394" s="93" t="str">
        <f>IF(ISBLANK(A394),"",VLOOKUP(A394,'Tabla de equipos'!$B$3:$D$107,3,FALSE))</f>
        <v/>
      </c>
      <c r="J394" s="139" t="str">
        <f t="shared" si="7"/>
        <v/>
      </c>
    </row>
    <row r="395" spans="6:10" x14ac:dyDescent="0.2">
      <c r="F395" s="93" t="str">
        <f>IF(ISBLANK(A395),"",VLOOKUP(A395,'Tabla de equipos'!$B$3:$D$107,3,FALSE))</f>
        <v/>
      </c>
      <c r="J395" s="139" t="str">
        <f t="shared" si="7"/>
        <v/>
      </c>
    </row>
    <row r="396" spans="6:10" x14ac:dyDescent="0.2">
      <c r="F396" s="93" t="str">
        <f>IF(ISBLANK(A396),"",VLOOKUP(A396,'Tabla de equipos'!$B$3:$D$107,3,FALSE))</f>
        <v/>
      </c>
      <c r="J396" s="139" t="str">
        <f t="shared" si="7"/>
        <v/>
      </c>
    </row>
    <row r="397" spans="6:10" x14ac:dyDescent="0.2">
      <c r="F397" s="93" t="str">
        <f>IF(ISBLANK(A397),"",VLOOKUP(A397,'Tabla de equipos'!$B$3:$D$107,3,FALSE))</f>
        <v/>
      </c>
      <c r="J397" s="139" t="str">
        <f t="shared" si="7"/>
        <v/>
      </c>
    </row>
    <row r="398" spans="6:10" x14ac:dyDescent="0.2">
      <c r="F398" s="93" t="str">
        <f>IF(ISBLANK(A398),"",VLOOKUP(A398,'Tabla de equipos'!$B$3:$D$107,3,FALSE))</f>
        <v/>
      </c>
      <c r="J398" s="139" t="str">
        <f t="shared" si="7"/>
        <v/>
      </c>
    </row>
    <row r="399" spans="6:10" x14ac:dyDescent="0.2">
      <c r="F399" s="93" t="str">
        <f>IF(ISBLANK(A399),"",VLOOKUP(A399,'Tabla de equipos'!$B$3:$D$107,3,FALSE))</f>
        <v/>
      </c>
      <c r="J399" s="139" t="str">
        <f t="shared" si="7"/>
        <v/>
      </c>
    </row>
    <row r="400" spans="6:10" x14ac:dyDescent="0.2">
      <c r="F400" s="93" t="str">
        <f>IF(ISBLANK(A400),"",VLOOKUP(A400,'Tabla de equipos'!$B$3:$D$107,3,FALSE))</f>
        <v/>
      </c>
      <c r="J400" s="139" t="str">
        <f t="shared" si="7"/>
        <v/>
      </c>
    </row>
    <row r="401" spans="6:10" x14ac:dyDescent="0.2">
      <c r="F401" s="93" t="str">
        <f>IF(ISBLANK(A401),"",VLOOKUP(A401,'Tabla de equipos'!$B$3:$D$107,3,FALSE))</f>
        <v/>
      </c>
      <c r="J401" s="139" t="str">
        <f t="shared" si="7"/>
        <v/>
      </c>
    </row>
    <row r="402" spans="6:10" x14ac:dyDescent="0.2">
      <c r="F402" s="93" t="str">
        <f>IF(ISBLANK(A402),"",VLOOKUP(A402,'Tabla de equipos'!$B$3:$D$107,3,FALSE))</f>
        <v/>
      </c>
      <c r="J402" s="139" t="str">
        <f t="shared" si="7"/>
        <v/>
      </c>
    </row>
    <row r="403" spans="6:10" x14ac:dyDescent="0.2">
      <c r="F403" s="93" t="str">
        <f>IF(ISBLANK(A403),"",VLOOKUP(A403,'Tabla de equipos'!$B$3:$D$107,3,FALSE))</f>
        <v/>
      </c>
      <c r="J403" s="139" t="str">
        <f t="shared" si="7"/>
        <v/>
      </c>
    </row>
    <row r="404" spans="6:10" x14ac:dyDescent="0.2">
      <c r="F404" s="93" t="str">
        <f>IF(ISBLANK(A404),"",VLOOKUP(A404,'Tabla de equipos'!$B$3:$D$107,3,FALSE))</f>
        <v/>
      </c>
      <c r="J404" s="139" t="str">
        <f t="shared" si="7"/>
        <v/>
      </c>
    </row>
    <row r="405" spans="6:10" x14ac:dyDescent="0.2">
      <c r="F405" s="93" t="str">
        <f>IF(ISBLANK(A405),"",VLOOKUP(A405,'Tabla de equipos'!$B$3:$D$107,3,FALSE))</f>
        <v/>
      </c>
      <c r="J405" s="139" t="str">
        <f t="shared" si="7"/>
        <v/>
      </c>
    </row>
    <row r="406" spans="6:10" x14ac:dyDescent="0.2">
      <c r="F406" s="93" t="str">
        <f>IF(ISBLANK(A406),"",VLOOKUP(A406,'Tabla de equipos'!$B$3:$D$107,3,FALSE))</f>
        <v/>
      </c>
      <c r="J406" s="139" t="str">
        <f t="shared" si="7"/>
        <v/>
      </c>
    </row>
    <row r="407" spans="6:10" x14ac:dyDescent="0.2">
      <c r="F407" s="93" t="str">
        <f>IF(ISBLANK(A407),"",VLOOKUP(A407,'Tabla de equipos'!$B$3:$D$107,3,FALSE))</f>
        <v/>
      </c>
      <c r="J407" s="139" t="str">
        <f t="shared" si="7"/>
        <v/>
      </c>
    </row>
    <row r="408" spans="6:10" x14ac:dyDescent="0.2">
      <c r="F408" s="93" t="str">
        <f>IF(ISBLANK(A408),"",VLOOKUP(A408,'Tabla de equipos'!$B$3:$D$107,3,FALSE))</f>
        <v/>
      </c>
      <c r="J408" s="139" t="str">
        <f t="shared" si="7"/>
        <v/>
      </c>
    </row>
    <row r="409" spans="6:10" x14ac:dyDescent="0.2">
      <c r="F409" s="93" t="str">
        <f>IF(ISBLANK(A409),"",VLOOKUP(A409,'Tabla de equipos'!$B$3:$D$107,3,FALSE))</f>
        <v/>
      </c>
      <c r="J409" s="139" t="str">
        <f t="shared" si="7"/>
        <v/>
      </c>
    </row>
    <row r="410" spans="6:10" x14ac:dyDescent="0.2">
      <c r="F410" s="93" t="str">
        <f>IF(ISBLANK(A410),"",VLOOKUP(A410,'Tabla de equipos'!$B$3:$D$107,3,FALSE))</f>
        <v/>
      </c>
      <c r="J410" s="139" t="str">
        <f t="shared" si="7"/>
        <v/>
      </c>
    </row>
    <row r="411" spans="6:10" x14ac:dyDescent="0.2">
      <c r="F411" s="93" t="str">
        <f>IF(ISBLANK(A411),"",VLOOKUP(A411,'Tabla de equipos'!$B$3:$D$107,3,FALSE))</f>
        <v/>
      </c>
      <c r="J411" s="139" t="str">
        <f t="shared" si="7"/>
        <v/>
      </c>
    </row>
    <row r="412" spans="6:10" x14ac:dyDescent="0.2">
      <c r="F412" s="93" t="str">
        <f>IF(ISBLANK(A412),"",VLOOKUP(A412,'Tabla de equipos'!$B$3:$D$107,3,FALSE))</f>
        <v/>
      </c>
      <c r="J412" s="139" t="str">
        <f t="shared" si="7"/>
        <v/>
      </c>
    </row>
    <row r="413" spans="6:10" x14ac:dyDescent="0.2">
      <c r="F413" s="93" t="str">
        <f>IF(ISBLANK(A413),"",VLOOKUP(A413,'Tabla de equipos'!$B$3:$D$107,3,FALSE))</f>
        <v/>
      </c>
      <c r="J413" s="139" t="str">
        <f t="shared" si="7"/>
        <v/>
      </c>
    </row>
    <row r="414" spans="6:10" x14ac:dyDescent="0.2">
      <c r="F414" s="93" t="str">
        <f>IF(ISBLANK(A414),"",VLOOKUP(A414,'Tabla de equipos'!$B$3:$D$107,3,FALSE))</f>
        <v/>
      </c>
      <c r="J414" s="139" t="str">
        <f t="shared" si="7"/>
        <v/>
      </c>
    </row>
    <row r="415" spans="6:10" x14ac:dyDescent="0.2">
      <c r="F415" s="93" t="str">
        <f>IF(ISBLANK(A415),"",VLOOKUP(A415,'Tabla de equipos'!$B$3:$D$107,3,FALSE))</f>
        <v/>
      </c>
      <c r="J415" s="139" t="str">
        <f t="shared" si="7"/>
        <v/>
      </c>
    </row>
    <row r="416" spans="6:10" x14ac:dyDescent="0.2">
      <c r="F416" s="93" t="str">
        <f>IF(ISBLANK(A416),"",VLOOKUP(A416,'Tabla de equipos'!$B$3:$D$107,3,FALSE))</f>
        <v/>
      </c>
      <c r="J416" s="139" t="str">
        <f t="shared" si="7"/>
        <v/>
      </c>
    </row>
    <row r="417" spans="6:10" x14ac:dyDescent="0.2">
      <c r="F417" s="93" t="str">
        <f>IF(ISBLANK(A417),"",VLOOKUP(A417,'Tabla de equipos'!$B$3:$D$107,3,FALSE))</f>
        <v/>
      </c>
      <c r="J417" s="139" t="str">
        <f t="shared" si="7"/>
        <v/>
      </c>
    </row>
    <row r="418" spans="6:10" x14ac:dyDescent="0.2">
      <c r="F418" s="93" t="str">
        <f>IF(ISBLANK(A418),"",VLOOKUP(A418,'Tabla de equipos'!$B$3:$D$107,3,FALSE))</f>
        <v/>
      </c>
      <c r="J418" s="139" t="str">
        <f t="shared" si="7"/>
        <v/>
      </c>
    </row>
    <row r="419" spans="6:10" x14ac:dyDescent="0.2">
      <c r="F419" s="93" t="str">
        <f>IF(ISBLANK(A419),"",VLOOKUP(A419,'Tabla de equipos'!$B$3:$D$107,3,FALSE))</f>
        <v/>
      </c>
      <c r="J419" s="139" t="str">
        <f t="shared" si="7"/>
        <v/>
      </c>
    </row>
    <row r="420" spans="6:10" x14ac:dyDescent="0.2">
      <c r="F420" s="93" t="str">
        <f>IF(ISBLANK(A420),"",VLOOKUP(A420,'Tabla de equipos'!$B$3:$D$107,3,FALSE))</f>
        <v/>
      </c>
      <c r="J420" s="139" t="str">
        <f t="shared" si="7"/>
        <v/>
      </c>
    </row>
    <row r="421" spans="6:10" x14ac:dyDescent="0.2">
      <c r="F421" s="93" t="str">
        <f>IF(ISBLANK(A421),"",VLOOKUP(A421,'Tabla de equipos'!$B$3:$D$107,3,FALSE))</f>
        <v/>
      </c>
      <c r="J421" s="139" t="str">
        <f t="shared" si="7"/>
        <v/>
      </c>
    </row>
    <row r="422" spans="6:10" x14ac:dyDescent="0.2">
      <c r="F422" s="93" t="str">
        <f>IF(ISBLANK(A422),"",VLOOKUP(A422,'Tabla de equipos'!$B$3:$D$107,3,FALSE))</f>
        <v/>
      </c>
      <c r="J422" s="139" t="str">
        <f t="shared" si="7"/>
        <v/>
      </c>
    </row>
    <row r="423" spans="6:10" x14ac:dyDescent="0.2">
      <c r="F423" s="93" t="str">
        <f>IF(ISBLANK(A423),"",VLOOKUP(A423,'Tabla de equipos'!$B$3:$D$107,3,FALSE))</f>
        <v/>
      </c>
      <c r="J423" s="139" t="str">
        <f t="shared" si="7"/>
        <v/>
      </c>
    </row>
    <row r="424" spans="6:10" x14ac:dyDescent="0.2">
      <c r="F424" s="93" t="str">
        <f>IF(ISBLANK(A424),"",VLOOKUP(A424,'Tabla de equipos'!$B$3:$D$107,3,FALSE))</f>
        <v/>
      </c>
      <c r="J424" s="139" t="str">
        <f t="shared" si="7"/>
        <v/>
      </c>
    </row>
    <row r="425" spans="6:10" x14ac:dyDescent="0.2">
      <c r="F425" s="93" t="str">
        <f>IF(ISBLANK(A425),"",VLOOKUP(A425,'Tabla de equipos'!$B$3:$D$107,3,FALSE))</f>
        <v/>
      </c>
      <c r="J425" s="139" t="str">
        <f t="shared" si="7"/>
        <v/>
      </c>
    </row>
    <row r="426" spans="6:10" x14ac:dyDescent="0.2">
      <c r="F426" s="93" t="str">
        <f>IF(ISBLANK(A426),"",VLOOKUP(A426,'Tabla de equipos'!$B$3:$D$107,3,FALSE))</f>
        <v/>
      </c>
      <c r="J426" s="139" t="str">
        <f t="shared" si="7"/>
        <v/>
      </c>
    </row>
    <row r="427" spans="6:10" x14ac:dyDescent="0.2">
      <c r="F427" s="93" t="str">
        <f>IF(ISBLANK(A427),"",VLOOKUP(A427,'Tabla de equipos'!$B$3:$D$107,3,FALSE))</f>
        <v/>
      </c>
      <c r="J427" s="139" t="str">
        <f t="shared" si="7"/>
        <v/>
      </c>
    </row>
    <row r="428" spans="6:10" x14ac:dyDescent="0.2">
      <c r="F428" s="93" t="str">
        <f>IF(ISBLANK(A428),"",VLOOKUP(A428,'Tabla de equipos'!$B$3:$D$107,3,FALSE))</f>
        <v/>
      </c>
      <c r="J428" s="139" t="str">
        <f t="shared" si="7"/>
        <v/>
      </c>
    </row>
    <row r="429" spans="6:10" x14ac:dyDescent="0.2">
      <c r="F429" s="93" t="str">
        <f>IF(ISBLANK(A429),"",VLOOKUP(A429,'Tabla de equipos'!$B$3:$D$107,3,FALSE))</f>
        <v/>
      </c>
      <c r="J429" s="139" t="str">
        <f t="shared" si="7"/>
        <v/>
      </c>
    </row>
    <row r="430" spans="6:10" x14ac:dyDescent="0.2">
      <c r="F430" s="93" t="str">
        <f>IF(ISBLANK(A430),"",VLOOKUP(A430,'Tabla de equipos'!$B$3:$D$107,3,FALSE))</f>
        <v/>
      </c>
      <c r="J430" s="139" t="str">
        <f t="shared" si="7"/>
        <v/>
      </c>
    </row>
    <row r="431" spans="6:10" x14ac:dyDescent="0.2">
      <c r="F431" s="93" t="str">
        <f>IF(ISBLANK(A431),"",VLOOKUP(A431,'Tabla de equipos'!$B$3:$D$107,3,FALSE))</f>
        <v/>
      </c>
      <c r="J431" s="139" t="str">
        <f t="shared" si="7"/>
        <v/>
      </c>
    </row>
    <row r="432" spans="6:10" x14ac:dyDescent="0.2">
      <c r="F432" s="93" t="str">
        <f>IF(ISBLANK(A432),"",VLOOKUP(A432,'Tabla de equipos'!$B$3:$D$107,3,FALSE))</f>
        <v/>
      </c>
      <c r="J432" s="139" t="str">
        <f t="shared" si="7"/>
        <v/>
      </c>
    </row>
    <row r="433" spans="6:10" x14ac:dyDescent="0.2">
      <c r="F433" s="93" t="str">
        <f>IF(ISBLANK(A433),"",VLOOKUP(A433,'Tabla de equipos'!$B$3:$D$107,3,FALSE))</f>
        <v/>
      </c>
      <c r="J433" s="139" t="str">
        <f t="shared" si="7"/>
        <v/>
      </c>
    </row>
    <row r="434" spans="6:10" x14ac:dyDescent="0.2">
      <c r="F434" s="93" t="str">
        <f>IF(ISBLANK(A434),"",VLOOKUP(A434,'Tabla de equipos'!$B$3:$D$107,3,FALSE))</f>
        <v/>
      </c>
      <c r="J434" s="139" t="str">
        <f t="shared" si="7"/>
        <v/>
      </c>
    </row>
    <row r="435" spans="6:10" x14ac:dyDescent="0.2">
      <c r="F435" s="93" t="str">
        <f>IF(ISBLANK(A435),"",VLOOKUP(A435,'Tabla de equipos'!$B$3:$D$107,3,FALSE))</f>
        <v/>
      </c>
      <c r="J435" s="139" t="str">
        <f t="shared" si="7"/>
        <v/>
      </c>
    </row>
    <row r="436" spans="6:10" x14ac:dyDescent="0.2">
      <c r="F436" s="93" t="str">
        <f>IF(ISBLANK(A436),"",VLOOKUP(A436,'Tabla de equipos'!$B$3:$D$107,3,FALSE))</f>
        <v/>
      </c>
      <c r="J436" s="139" t="str">
        <f t="shared" si="7"/>
        <v/>
      </c>
    </row>
    <row r="437" spans="6:10" x14ac:dyDescent="0.2">
      <c r="F437" s="93" t="str">
        <f>IF(ISBLANK(A437),"",VLOOKUP(A437,'Tabla de equipos'!$B$3:$D$107,3,FALSE))</f>
        <v/>
      </c>
      <c r="J437" s="139" t="str">
        <f t="shared" si="7"/>
        <v/>
      </c>
    </row>
    <row r="438" spans="6:10" x14ac:dyDescent="0.2">
      <c r="F438" s="93" t="str">
        <f>IF(ISBLANK(A438),"",VLOOKUP(A438,'Tabla de equipos'!$B$3:$D$107,3,FALSE))</f>
        <v/>
      </c>
      <c r="J438" s="139" t="str">
        <f t="shared" si="7"/>
        <v/>
      </c>
    </row>
    <row r="439" spans="6:10" x14ac:dyDescent="0.2">
      <c r="F439" s="93" t="str">
        <f>IF(ISBLANK(A439),"",VLOOKUP(A439,'Tabla de equipos'!$B$3:$D$107,3,FALSE))</f>
        <v/>
      </c>
      <c r="J439" s="139" t="str">
        <f t="shared" si="7"/>
        <v/>
      </c>
    </row>
    <row r="440" spans="6:10" x14ac:dyDescent="0.2">
      <c r="F440" s="93" t="str">
        <f>IF(ISBLANK(A440),"",VLOOKUP(A440,'Tabla de equipos'!$B$3:$D$107,3,FALSE))</f>
        <v/>
      </c>
      <c r="J440" s="139" t="str">
        <f t="shared" si="7"/>
        <v/>
      </c>
    </row>
    <row r="441" spans="6:10" x14ac:dyDescent="0.2">
      <c r="F441" s="93" t="str">
        <f>IF(ISBLANK(A441),"",VLOOKUP(A441,'Tabla de equipos'!$B$3:$D$107,3,FALSE))</f>
        <v/>
      </c>
      <c r="J441" s="139" t="str">
        <f t="shared" si="7"/>
        <v/>
      </c>
    </row>
    <row r="442" spans="6:10" x14ac:dyDescent="0.2">
      <c r="F442" s="93" t="str">
        <f>IF(ISBLANK(A442),"",VLOOKUP(A442,'Tabla de equipos'!$B$3:$D$107,3,FALSE))</f>
        <v/>
      </c>
      <c r="J442" s="139" t="str">
        <f t="shared" si="7"/>
        <v/>
      </c>
    </row>
    <row r="443" spans="6:10" x14ac:dyDescent="0.2">
      <c r="F443" s="93" t="str">
        <f>IF(ISBLANK(A443),"",VLOOKUP(A443,'Tabla de equipos'!$B$3:$D$107,3,FALSE))</f>
        <v/>
      </c>
      <c r="J443" s="139" t="str">
        <f t="shared" si="7"/>
        <v/>
      </c>
    </row>
    <row r="444" spans="6:10" x14ac:dyDescent="0.2">
      <c r="F444" s="93" t="str">
        <f>IF(ISBLANK(A444),"",VLOOKUP(A444,'Tabla de equipos'!$B$3:$D$107,3,FALSE))</f>
        <v/>
      </c>
      <c r="J444" s="139" t="str">
        <f t="shared" si="7"/>
        <v/>
      </c>
    </row>
    <row r="445" spans="6:10" x14ac:dyDescent="0.2">
      <c r="F445" s="93" t="str">
        <f>IF(ISBLANK(A445),"",VLOOKUP(A445,'Tabla de equipos'!$B$3:$D$107,3,FALSE))</f>
        <v/>
      </c>
      <c r="J445" s="139" t="str">
        <f t="shared" si="7"/>
        <v/>
      </c>
    </row>
    <row r="446" spans="6:10" x14ac:dyDescent="0.2">
      <c r="F446" s="93" t="str">
        <f>IF(ISBLANK(A446),"",VLOOKUP(A446,'Tabla de equipos'!$B$3:$D$107,3,FALSE))</f>
        <v/>
      </c>
      <c r="J446" s="139" t="str">
        <f t="shared" si="7"/>
        <v/>
      </c>
    </row>
    <row r="447" spans="6:10" x14ac:dyDescent="0.2">
      <c r="F447" s="93" t="str">
        <f>IF(ISBLANK(A447),"",VLOOKUP(A447,'Tabla de equipos'!$B$3:$D$107,3,FALSE))</f>
        <v/>
      </c>
      <c r="J447" s="139" t="str">
        <f t="shared" si="7"/>
        <v/>
      </c>
    </row>
    <row r="448" spans="6:10" x14ac:dyDescent="0.2">
      <c r="F448" s="93" t="str">
        <f>IF(ISBLANK(A448),"",VLOOKUP(A448,'Tabla de equipos'!$B$3:$D$107,3,FALSE))</f>
        <v/>
      </c>
      <c r="J448" s="139" t="str">
        <f t="shared" si="7"/>
        <v/>
      </c>
    </row>
    <row r="449" spans="6:10" x14ac:dyDescent="0.2">
      <c r="F449" s="93" t="str">
        <f>IF(ISBLANK(A449),"",VLOOKUP(A449,'Tabla de equipos'!$B$3:$D$107,3,FALSE))</f>
        <v/>
      </c>
      <c r="J449" s="139" t="str">
        <f t="shared" si="7"/>
        <v/>
      </c>
    </row>
    <row r="450" spans="6:10" x14ac:dyDescent="0.2">
      <c r="F450" s="93" t="str">
        <f>IF(ISBLANK(A450),"",VLOOKUP(A450,'Tabla de equipos'!$B$3:$D$107,3,FALSE))</f>
        <v/>
      </c>
      <c r="J450" s="139" t="str">
        <f t="shared" si="7"/>
        <v/>
      </c>
    </row>
    <row r="451" spans="6:10" x14ac:dyDescent="0.2">
      <c r="F451" s="93" t="str">
        <f>IF(ISBLANK(A451),"",VLOOKUP(A451,'Tabla de equipos'!$B$3:$D$107,3,FALSE))</f>
        <v/>
      </c>
      <c r="J451" s="139" t="str">
        <f t="shared" si="7"/>
        <v/>
      </c>
    </row>
    <row r="452" spans="6:10" x14ac:dyDescent="0.2">
      <c r="F452" s="93" t="str">
        <f>IF(ISBLANK(A452),"",VLOOKUP(A452,'Tabla de equipos'!$B$3:$D$107,3,FALSE))</f>
        <v/>
      </c>
      <c r="J452" s="139" t="str">
        <f t="shared" si="7"/>
        <v/>
      </c>
    </row>
    <row r="453" spans="6:10" x14ac:dyDescent="0.2">
      <c r="F453" s="93" t="str">
        <f>IF(ISBLANK(A453),"",VLOOKUP(A453,'Tabla de equipos'!$B$3:$D$107,3,FALSE))</f>
        <v/>
      </c>
      <c r="J453" s="139" t="str">
        <f t="shared" si="7"/>
        <v/>
      </c>
    </row>
    <row r="454" spans="6:10" x14ac:dyDescent="0.2">
      <c r="F454" s="93" t="str">
        <f>IF(ISBLANK(A454),"",VLOOKUP(A454,'Tabla de equipos'!$B$3:$D$107,3,FALSE))</f>
        <v/>
      </c>
      <c r="J454" s="139" t="str">
        <f t="shared" ref="J454:J517" si="8">IF(AND(G454&gt;0,A454=""),"Falta elegir equipo/producto",IF(AND(A454="",G454=""),"",IF(AND(A454&lt;&gt;"",G454=""),"Falta incluir numero de unidades",IF(AND(A454&lt;&gt;"",G454&gt;0,B454=""),"Falta Incluir el Tipo de Exceptuación",IF(AND(A454&lt;&gt;"",B454&lt;&gt;"",C454="",G454&gt;0),"Falta incluir nombre del Beneficiario exceptuación","No olvidar adjuntar factura de la exceptuación")))))</f>
        <v/>
      </c>
    </row>
    <row r="455" spans="6:10" x14ac:dyDescent="0.2">
      <c r="F455" s="93" t="str">
        <f>IF(ISBLANK(A455),"",VLOOKUP(A455,'Tabla de equipos'!$B$3:$D$107,3,FALSE))</f>
        <v/>
      </c>
      <c r="J455" s="139" t="str">
        <f t="shared" si="8"/>
        <v/>
      </c>
    </row>
    <row r="456" spans="6:10" x14ac:dyDescent="0.2">
      <c r="F456" s="93" t="str">
        <f>IF(ISBLANK(A456),"",VLOOKUP(A456,'Tabla de equipos'!$B$3:$D$107,3,FALSE))</f>
        <v/>
      </c>
      <c r="J456" s="139" t="str">
        <f t="shared" si="8"/>
        <v/>
      </c>
    </row>
    <row r="457" spans="6:10" x14ac:dyDescent="0.2">
      <c r="F457" s="93" t="str">
        <f>IF(ISBLANK(A457),"",VLOOKUP(A457,'Tabla de equipos'!$B$3:$D$107,3,FALSE))</f>
        <v/>
      </c>
      <c r="J457" s="139" t="str">
        <f t="shared" si="8"/>
        <v/>
      </c>
    </row>
    <row r="458" spans="6:10" x14ac:dyDescent="0.2">
      <c r="F458" s="93" t="str">
        <f>IF(ISBLANK(A458),"",VLOOKUP(A458,'Tabla de equipos'!$B$3:$D$107,3,FALSE))</f>
        <v/>
      </c>
      <c r="J458" s="139" t="str">
        <f t="shared" si="8"/>
        <v/>
      </c>
    </row>
    <row r="459" spans="6:10" x14ac:dyDescent="0.2">
      <c r="F459" s="93" t="str">
        <f>IF(ISBLANK(A459),"",VLOOKUP(A459,'Tabla de equipos'!$B$3:$D$107,3,FALSE))</f>
        <v/>
      </c>
      <c r="J459" s="139" t="str">
        <f t="shared" si="8"/>
        <v/>
      </c>
    </row>
    <row r="460" spans="6:10" x14ac:dyDescent="0.2">
      <c r="F460" s="93" t="str">
        <f>IF(ISBLANK(A460),"",VLOOKUP(A460,'Tabla de equipos'!$B$3:$D$107,3,FALSE))</f>
        <v/>
      </c>
      <c r="J460" s="139" t="str">
        <f t="shared" si="8"/>
        <v/>
      </c>
    </row>
    <row r="461" spans="6:10" x14ac:dyDescent="0.2">
      <c r="F461" s="93" t="str">
        <f>IF(ISBLANK(A461),"",VLOOKUP(A461,'Tabla de equipos'!$B$3:$D$107,3,FALSE))</f>
        <v/>
      </c>
      <c r="J461" s="139" t="str">
        <f t="shared" si="8"/>
        <v/>
      </c>
    </row>
    <row r="462" spans="6:10" x14ac:dyDescent="0.2">
      <c r="F462" s="93" t="str">
        <f>IF(ISBLANK(A462),"",VLOOKUP(A462,'Tabla de equipos'!$B$3:$D$107,3,FALSE))</f>
        <v/>
      </c>
      <c r="J462" s="139" t="str">
        <f t="shared" si="8"/>
        <v/>
      </c>
    </row>
    <row r="463" spans="6:10" x14ac:dyDescent="0.2">
      <c r="F463" s="93" t="str">
        <f>IF(ISBLANK(A463),"",VLOOKUP(A463,'Tabla de equipos'!$B$3:$D$107,3,FALSE))</f>
        <v/>
      </c>
      <c r="J463" s="139" t="str">
        <f t="shared" si="8"/>
        <v/>
      </c>
    </row>
    <row r="464" spans="6:10" x14ac:dyDescent="0.2">
      <c r="F464" s="93" t="str">
        <f>IF(ISBLANK(A464),"",VLOOKUP(A464,'Tabla de equipos'!$B$3:$D$107,3,FALSE))</f>
        <v/>
      </c>
      <c r="J464" s="139" t="str">
        <f t="shared" si="8"/>
        <v/>
      </c>
    </row>
    <row r="465" spans="6:10" x14ac:dyDescent="0.2">
      <c r="F465" s="93" t="str">
        <f>IF(ISBLANK(A465),"",VLOOKUP(A465,'Tabla de equipos'!$B$3:$D$107,3,FALSE))</f>
        <v/>
      </c>
      <c r="J465" s="139" t="str">
        <f t="shared" si="8"/>
        <v/>
      </c>
    </row>
    <row r="466" spans="6:10" x14ac:dyDescent="0.2">
      <c r="F466" s="93" t="str">
        <f>IF(ISBLANK(A466),"",VLOOKUP(A466,'Tabla de equipos'!$B$3:$D$107,3,FALSE))</f>
        <v/>
      </c>
      <c r="J466" s="139" t="str">
        <f t="shared" si="8"/>
        <v/>
      </c>
    </row>
    <row r="467" spans="6:10" x14ac:dyDescent="0.2">
      <c r="F467" s="93" t="str">
        <f>IF(ISBLANK(A467),"",VLOOKUP(A467,'Tabla de equipos'!$B$3:$D$107,3,FALSE))</f>
        <v/>
      </c>
      <c r="J467" s="139" t="str">
        <f t="shared" si="8"/>
        <v/>
      </c>
    </row>
    <row r="468" spans="6:10" x14ac:dyDescent="0.2">
      <c r="F468" s="93" t="str">
        <f>IF(ISBLANK(A468),"",VLOOKUP(A468,'Tabla de equipos'!$B$3:$D$107,3,FALSE))</f>
        <v/>
      </c>
      <c r="J468" s="139" t="str">
        <f t="shared" si="8"/>
        <v/>
      </c>
    </row>
    <row r="469" spans="6:10" x14ac:dyDescent="0.2">
      <c r="F469" s="93" t="str">
        <f>IF(ISBLANK(A469),"",VLOOKUP(A469,'Tabla de equipos'!$B$3:$D$107,3,FALSE))</f>
        <v/>
      </c>
      <c r="J469" s="139" t="str">
        <f t="shared" si="8"/>
        <v/>
      </c>
    </row>
    <row r="470" spans="6:10" x14ac:dyDescent="0.2">
      <c r="F470" s="93" t="str">
        <f>IF(ISBLANK(A470),"",VLOOKUP(A470,'Tabla de equipos'!$B$3:$D$107,3,FALSE))</f>
        <v/>
      </c>
      <c r="J470" s="139" t="str">
        <f t="shared" si="8"/>
        <v/>
      </c>
    </row>
    <row r="471" spans="6:10" x14ac:dyDescent="0.2">
      <c r="F471" s="93" t="str">
        <f>IF(ISBLANK(A471),"",VLOOKUP(A471,'Tabla de equipos'!$B$3:$D$107,3,FALSE))</f>
        <v/>
      </c>
      <c r="J471" s="139" t="str">
        <f t="shared" si="8"/>
        <v/>
      </c>
    </row>
    <row r="472" spans="6:10" x14ac:dyDescent="0.2">
      <c r="F472" s="93" t="str">
        <f>IF(ISBLANK(A472),"",VLOOKUP(A472,'Tabla de equipos'!$B$3:$D$107,3,FALSE))</f>
        <v/>
      </c>
      <c r="J472" s="139" t="str">
        <f t="shared" si="8"/>
        <v/>
      </c>
    </row>
    <row r="473" spans="6:10" x14ac:dyDescent="0.2">
      <c r="F473" s="93" t="str">
        <f>IF(ISBLANK(A473),"",VLOOKUP(A473,'Tabla de equipos'!$B$3:$D$107,3,FALSE))</f>
        <v/>
      </c>
      <c r="J473" s="139" t="str">
        <f t="shared" si="8"/>
        <v/>
      </c>
    </row>
    <row r="474" spans="6:10" x14ac:dyDescent="0.2">
      <c r="F474" s="93" t="str">
        <f>IF(ISBLANK(A474),"",VLOOKUP(A474,'Tabla de equipos'!$B$3:$D$107,3,FALSE))</f>
        <v/>
      </c>
      <c r="J474" s="139" t="str">
        <f t="shared" si="8"/>
        <v/>
      </c>
    </row>
    <row r="475" spans="6:10" x14ac:dyDescent="0.2">
      <c r="F475" s="93" t="str">
        <f>IF(ISBLANK(A475),"",VLOOKUP(A475,'Tabla de equipos'!$B$3:$D$107,3,FALSE))</f>
        <v/>
      </c>
      <c r="J475" s="139" t="str">
        <f t="shared" si="8"/>
        <v/>
      </c>
    </row>
    <row r="476" spans="6:10" x14ac:dyDescent="0.2">
      <c r="F476" s="93" t="str">
        <f>IF(ISBLANK(A476),"",VLOOKUP(A476,'Tabla de equipos'!$B$3:$D$107,3,FALSE))</f>
        <v/>
      </c>
      <c r="J476" s="139" t="str">
        <f t="shared" si="8"/>
        <v/>
      </c>
    </row>
    <row r="477" spans="6:10" x14ac:dyDescent="0.2">
      <c r="F477" s="93" t="str">
        <f>IF(ISBLANK(A477),"",VLOOKUP(A477,'Tabla de equipos'!$B$3:$D$107,3,FALSE))</f>
        <v/>
      </c>
      <c r="J477" s="139" t="str">
        <f t="shared" si="8"/>
        <v/>
      </c>
    </row>
    <row r="478" spans="6:10" x14ac:dyDescent="0.2">
      <c r="F478" s="93" t="str">
        <f>IF(ISBLANK(A478),"",VLOOKUP(A478,'Tabla de equipos'!$B$3:$D$107,3,FALSE))</f>
        <v/>
      </c>
      <c r="J478" s="139" t="str">
        <f t="shared" si="8"/>
        <v/>
      </c>
    </row>
    <row r="479" spans="6:10" x14ac:dyDescent="0.2">
      <c r="F479" s="93" t="str">
        <f>IF(ISBLANK(A479),"",VLOOKUP(A479,'Tabla de equipos'!$B$3:$D$107,3,FALSE))</f>
        <v/>
      </c>
      <c r="J479" s="139" t="str">
        <f t="shared" si="8"/>
        <v/>
      </c>
    </row>
    <row r="480" spans="6:10" x14ac:dyDescent="0.2">
      <c r="F480" s="93" t="str">
        <f>IF(ISBLANK(A480),"",VLOOKUP(A480,'Tabla de equipos'!$B$3:$D$107,3,FALSE))</f>
        <v/>
      </c>
      <c r="J480" s="139" t="str">
        <f t="shared" si="8"/>
        <v/>
      </c>
    </row>
    <row r="481" spans="6:10" x14ac:dyDescent="0.2">
      <c r="F481" s="93" t="str">
        <f>IF(ISBLANK(A481),"",VLOOKUP(A481,'Tabla de equipos'!$B$3:$D$107,3,FALSE))</f>
        <v/>
      </c>
      <c r="J481" s="139" t="str">
        <f t="shared" si="8"/>
        <v/>
      </c>
    </row>
    <row r="482" spans="6:10" x14ac:dyDescent="0.2">
      <c r="F482" s="93" t="str">
        <f>IF(ISBLANK(A482),"",VLOOKUP(A482,'Tabla de equipos'!$B$3:$D$107,3,FALSE))</f>
        <v/>
      </c>
      <c r="J482" s="139" t="str">
        <f t="shared" si="8"/>
        <v/>
      </c>
    </row>
    <row r="483" spans="6:10" x14ac:dyDescent="0.2">
      <c r="F483" s="93" t="str">
        <f>IF(ISBLANK(A483),"",VLOOKUP(A483,'Tabla de equipos'!$B$3:$D$107,3,FALSE))</f>
        <v/>
      </c>
      <c r="J483" s="139" t="str">
        <f t="shared" si="8"/>
        <v/>
      </c>
    </row>
    <row r="484" spans="6:10" x14ac:dyDescent="0.2">
      <c r="F484" s="93" t="str">
        <f>IF(ISBLANK(A484),"",VLOOKUP(A484,'Tabla de equipos'!$B$3:$D$107,3,FALSE))</f>
        <v/>
      </c>
      <c r="J484" s="139" t="str">
        <f t="shared" si="8"/>
        <v/>
      </c>
    </row>
    <row r="485" spans="6:10" x14ac:dyDescent="0.2">
      <c r="F485" s="93" t="str">
        <f>IF(ISBLANK(A485),"",VLOOKUP(A485,'Tabla de equipos'!$B$3:$D$107,3,FALSE))</f>
        <v/>
      </c>
      <c r="J485" s="139" t="str">
        <f t="shared" si="8"/>
        <v/>
      </c>
    </row>
    <row r="486" spans="6:10" x14ac:dyDescent="0.2">
      <c r="F486" s="93" t="str">
        <f>IF(ISBLANK(A486),"",VLOOKUP(A486,'Tabla de equipos'!$B$3:$D$107,3,FALSE))</f>
        <v/>
      </c>
      <c r="J486" s="139" t="str">
        <f t="shared" si="8"/>
        <v/>
      </c>
    </row>
    <row r="487" spans="6:10" x14ac:dyDescent="0.2">
      <c r="F487" s="93" t="str">
        <f>IF(ISBLANK(A487),"",VLOOKUP(A487,'Tabla de equipos'!$B$3:$D$107,3,FALSE))</f>
        <v/>
      </c>
      <c r="J487" s="139" t="str">
        <f t="shared" si="8"/>
        <v/>
      </c>
    </row>
    <row r="488" spans="6:10" x14ac:dyDescent="0.2">
      <c r="F488" s="93" t="str">
        <f>IF(ISBLANK(A488),"",VLOOKUP(A488,'Tabla de equipos'!$B$3:$D$107,3,FALSE))</f>
        <v/>
      </c>
      <c r="J488" s="139" t="str">
        <f t="shared" si="8"/>
        <v/>
      </c>
    </row>
    <row r="489" spans="6:10" x14ac:dyDescent="0.2">
      <c r="F489" s="93" t="str">
        <f>IF(ISBLANK(A489),"",VLOOKUP(A489,'Tabla de equipos'!$B$3:$D$107,3,FALSE))</f>
        <v/>
      </c>
      <c r="J489" s="139" t="str">
        <f t="shared" si="8"/>
        <v/>
      </c>
    </row>
    <row r="490" spans="6:10" x14ac:dyDescent="0.2">
      <c r="F490" s="93" t="str">
        <f>IF(ISBLANK(A490),"",VLOOKUP(A490,'Tabla de equipos'!$B$3:$D$107,3,FALSE))</f>
        <v/>
      </c>
      <c r="J490" s="139" t="str">
        <f t="shared" si="8"/>
        <v/>
      </c>
    </row>
    <row r="491" spans="6:10" x14ac:dyDescent="0.2">
      <c r="F491" s="93" t="str">
        <f>IF(ISBLANK(A491),"",VLOOKUP(A491,'Tabla de equipos'!$B$3:$D$107,3,FALSE))</f>
        <v/>
      </c>
      <c r="J491" s="139" t="str">
        <f t="shared" si="8"/>
        <v/>
      </c>
    </row>
    <row r="492" spans="6:10" x14ac:dyDescent="0.2">
      <c r="F492" s="93" t="str">
        <f>IF(ISBLANK(A492),"",VLOOKUP(A492,'Tabla de equipos'!$B$3:$D$107,3,FALSE))</f>
        <v/>
      </c>
      <c r="J492" s="139" t="str">
        <f t="shared" si="8"/>
        <v/>
      </c>
    </row>
    <row r="493" spans="6:10" x14ac:dyDescent="0.2">
      <c r="F493" s="93" t="str">
        <f>IF(ISBLANK(A493),"",VLOOKUP(A493,'Tabla de equipos'!$B$3:$D$107,3,FALSE))</f>
        <v/>
      </c>
      <c r="J493" s="139" t="str">
        <f t="shared" si="8"/>
        <v/>
      </c>
    </row>
    <row r="494" spans="6:10" x14ac:dyDescent="0.2">
      <c r="F494" s="93" t="str">
        <f>IF(ISBLANK(A494),"",VLOOKUP(A494,'Tabla de equipos'!$B$3:$D$107,3,FALSE))</f>
        <v/>
      </c>
      <c r="J494" s="139" t="str">
        <f t="shared" si="8"/>
        <v/>
      </c>
    </row>
    <row r="495" spans="6:10" x14ac:dyDescent="0.2">
      <c r="F495" s="93" t="str">
        <f>IF(ISBLANK(A495),"",VLOOKUP(A495,'Tabla de equipos'!$B$3:$D$107,3,FALSE))</f>
        <v/>
      </c>
      <c r="J495" s="139" t="str">
        <f t="shared" si="8"/>
        <v/>
      </c>
    </row>
    <row r="496" spans="6:10" x14ac:dyDescent="0.2">
      <c r="F496" s="93" t="str">
        <f>IF(ISBLANK(A496),"",VLOOKUP(A496,'Tabla de equipos'!$B$3:$D$107,3,FALSE))</f>
        <v/>
      </c>
      <c r="J496" s="139" t="str">
        <f t="shared" si="8"/>
        <v/>
      </c>
    </row>
    <row r="497" spans="6:10" x14ac:dyDescent="0.2">
      <c r="F497" s="93" t="str">
        <f>IF(ISBLANK(A497),"",VLOOKUP(A497,'Tabla de equipos'!$B$3:$D$107,3,FALSE))</f>
        <v/>
      </c>
      <c r="J497" s="139" t="str">
        <f t="shared" si="8"/>
        <v/>
      </c>
    </row>
    <row r="498" spans="6:10" x14ac:dyDescent="0.2">
      <c r="F498" s="93" t="str">
        <f>IF(ISBLANK(A498),"",VLOOKUP(A498,'Tabla de equipos'!$B$3:$D$107,3,FALSE))</f>
        <v/>
      </c>
      <c r="J498" s="139" t="str">
        <f t="shared" si="8"/>
        <v/>
      </c>
    </row>
    <row r="499" spans="6:10" x14ac:dyDescent="0.2">
      <c r="F499" s="93" t="str">
        <f>IF(ISBLANK(A499),"",VLOOKUP(A499,'Tabla de equipos'!$B$3:$D$107,3,FALSE))</f>
        <v/>
      </c>
      <c r="J499" s="139" t="str">
        <f t="shared" si="8"/>
        <v/>
      </c>
    </row>
    <row r="500" spans="6:10" x14ac:dyDescent="0.2">
      <c r="F500" s="93" t="str">
        <f>IF(ISBLANK(A500),"",VLOOKUP(A500,'Tabla de equipos'!$B$3:$D$107,3,FALSE))</f>
        <v/>
      </c>
      <c r="J500" s="139" t="str">
        <f t="shared" si="8"/>
        <v/>
      </c>
    </row>
    <row r="501" spans="6:10" x14ac:dyDescent="0.2">
      <c r="F501" s="93" t="str">
        <f>IF(ISBLANK(A501),"",VLOOKUP(A501,'Tabla de equipos'!$B$3:$D$107,3,FALSE))</f>
        <v/>
      </c>
      <c r="J501" s="139" t="str">
        <f t="shared" si="8"/>
        <v/>
      </c>
    </row>
    <row r="502" spans="6:10" x14ac:dyDescent="0.2">
      <c r="F502" s="93" t="str">
        <f>IF(ISBLANK(A502),"",VLOOKUP(A502,'Tabla de equipos'!$B$3:$D$107,3,FALSE))</f>
        <v/>
      </c>
      <c r="J502" s="139" t="str">
        <f t="shared" si="8"/>
        <v/>
      </c>
    </row>
    <row r="503" spans="6:10" x14ac:dyDescent="0.2">
      <c r="F503" s="93" t="str">
        <f>IF(ISBLANK(A503),"",VLOOKUP(A503,'Tabla de equipos'!$B$3:$D$107,3,FALSE))</f>
        <v/>
      </c>
      <c r="J503" s="139" t="str">
        <f t="shared" si="8"/>
        <v/>
      </c>
    </row>
    <row r="504" spans="6:10" x14ac:dyDescent="0.2">
      <c r="F504" s="93" t="str">
        <f>IF(ISBLANK(A504),"",VLOOKUP(A504,'Tabla de equipos'!$B$3:$D$107,3,FALSE))</f>
        <v/>
      </c>
      <c r="J504" s="139" t="str">
        <f t="shared" si="8"/>
        <v/>
      </c>
    </row>
    <row r="505" spans="6:10" x14ac:dyDescent="0.2">
      <c r="F505" s="93" t="str">
        <f>IF(ISBLANK(A505),"",VLOOKUP(A505,'Tabla de equipos'!$B$3:$D$107,3,FALSE))</f>
        <v/>
      </c>
      <c r="J505" s="139" t="str">
        <f t="shared" si="8"/>
        <v/>
      </c>
    </row>
    <row r="506" spans="6:10" x14ac:dyDescent="0.2">
      <c r="F506" s="93" t="str">
        <f>IF(ISBLANK(A506),"",VLOOKUP(A506,'Tabla de equipos'!$B$3:$D$107,3,FALSE))</f>
        <v/>
      </c>
      <c r="J506" s="139" t="str">
        <f t="shared" si="8"/>
        <v/>
      </c>
    </row>
    <row r="507" spans="6:10" x14ac:dyDescent="0.2">
      <c r="F507" s="93" t="str">
        <f>IF(ISBLANK(A507),"",VLOOKUP(A507,'Tabla de equipos'!$B$3:$D$107,3,FALSE))</f>
        <v/>
      </c>
      <c r="J507" s="139" t="str">
        <f t="shared" si="8"/>
        <v/>
      </c>
    </row>
    <row r="508" spans="6:10" x14ac:dyDescent="0.2">
      <c r="F508" s="93" t="str">
        <f>IF(ISBLANK(A508),"",VLOOKUP(A508,'Tabla de equipos'!$B$3:$D$107,3,FALSE))</f>
        <v/>
      </c>
      <c r="J508" s="139" t="str">
        <f t="shared" si="8"/>
        <v/>
      </c>
    </row>
    <row r="509" spans="6:10" x14ac:dyDescent="0.2">
      <c r="F509" s="93" t="str">
        <f>IF(ISBLANK(A509),"",VLOOKUP(A509,'Tabla de equipos'!$B$3:$D$107,3,FALSE))</f>
        <v/>
      </c>
      <c r="J509" s="139" t="str">
        <f t="shared" si="8"/>
        <v/>
      </c>
    </row>
    <row r="510" spans="6:10" x14ac:dyDescent="0.2">
      <c r="F510" s="93" t="str">
        <f>IF(ISBLANK(A510),"",VLOOKUP(A510,'Tabla de equipos'!$B$3:$D$107,3,FALSE))</f>
        <v/>
      </c>
      <c r="J510" s="139" t="str">
        <f t="shared" si="8"/>
        <v/>
      </c>
    </row>
    <row r="511" spans="6:10" x14ac:dyDescent="0.2">
      <c r="F511" s="93" t="str">
        <f>IF(ISBLANK(A511),"",VLOOKUP(A511,'Tabla de equipos'!$B$3:$D$107,3,FALSE))</f>
        <v/>
      </c>
      <c r="J511" s="139" t="str">
        <f t="shared" si="8"/>
        <v/>
      </c>
    </row>
    <row r="512" spans="6:10" x14ac:dyDescent="0.2">
      <c r="F512" s="93" t="str">
        <f>IF(ISBLANK(A512),"",VLOOKUP(A512,'Tabla de equipos'!$B$3:$D$107,3,FALSE))</f>
        <v/>
      </c>
      <c r="J512" s="139" t="str">
        <f t="shared" si="8"/>
        <v/>
      </c>
    </row>
    <row r="513" spans="6:10" x14ac:dyDescent="0.2">
      <c r="F513" s="93" t="str">
        <f>IF(ISBLANK(A513),"",VLOOKUP(A513,'Tabla de equipos'!$B$3:$D$107,3,FALSE))</f>
        <v/>
      </c>
      <c r="J513" s="139" t="str">
        <f t="shared" si="8"/>
        <v/>
      </c>
    </row>
    <row r="514" spans="6:10" x14ac:dyDescent="0.2">
      <c r="F514" s="93" t="str">
        <f>IF(ISBLANK(A514),"",VLOOKUP(A514,'Tabla de equipos'!$B$3:$D$107,3,FALSE))</f>
        <v/>
      </c>
      <c r="J514" s="139" t="str">
        <f t="shared" si="8"/>
        <v/>
      </c>
    </row>
    <row r="515" spans="6:10" x14ac:dyDescent="0.2">
      <c r="F515" s="93" t="str">
        <f>IF(ISBLANK(A515),"",VLOOKUP(A515,'Tabla de equipos'!$B$3:$D$107,3,FALSE))</f>
        <v/>
      </c>
      <c r="J515" s="139" t="str">
        <f t="shared" si="8"/>
        <v/>
      </c>
    </row>
    <row r="516" spans="6:10" x14ac:dyDescent="0.2">
      <c r="F516" s="93" t="str">
        <f>IF(ISBLANK(A516),"",VLOOKUP(A516,'Tabla de equipos'!$B$3:$D$107,3,FALSE))</f>
        <v/>
      </c>
      <c r="J516" s="139" t="str">
        <f t="shared" si="8"/>
        <v/>
      </c>
    </row>
    <row r="517" spans="6:10" x14ac:dyDescent="0.2">
      <c r="F517" s="93" t="str">
        <f>IF(ISBLANK(A517),"",VLOOKUP(A517,'Tabla de equipos'!$B$3:$D$107,3,FALSE))</f>
        <v/>
      </c>
      <c r="J517" s="139" t="str">
        <f t="shared" si="8"/>
        <v/>
      </c>
    </row>
    <row r="518" spans="6:10" x14ac:dyDescent="0.2">
      <c r="F518" s="93" t="str">
        <f>IF(ISBLANK(A518),"",VLOOKUP(A518,'Tabla de equipos'!$B$3:$D$107,3,FALSE))</f>
        <v/>
      </c>
      <c r="J518" s="139" t="str">
        <f t="shared" ref="J518:J581" si="9">IF(AND(G518&gt;0,A518=""),"Falta elegir equipo/producto",IF(AND(A518="",G518=""),"",IF(AND(A518&lt;&gt;"",G518=""),"Falta incluir numero de unidades",IF(AND(A518&lt;&gt;"",G518&gt;0,B518=""),"Falta Incluir el Tipo de Exceptuación",IF(AND(A518&lt;&gt;"",B518&lt;&gt;"",C518="",G518&gt;0),"Falta incluir nombre del Beneficiario exceptuación","No olvidar adjuntar factura de la exceptuación")))))</f>
        <v/>
      </c>
    </row>
    <row r="519" spans="6:10" x14ac:dyDescent="0.2">
      <c r="F519" s="93" t="str">
        <f>IF(ISBLANK(A519),"",VLOOKUP(A519,'Tabla de equipos'!$B$3:$D$107,3,FALSE))</f>
        <v/>
      </c>
      <c r="J519" s="139" t="str">
        <f t="shared" si="9"/>
        <v/>
      </c>
    </row>
    <row r="520" spans="6:10" x14ac:dyDescent="0.2">
      <c r="F520" s="93" t="str">
        <f>IF(ISBLANK(A520),"",VLOOKUP(A520,'Tabla de equipos'!$B$3:$D$107,3,FALSE))</f>
        <v/>
      </c>
      <c r="J520" s="139" t="str">
        <f t="shared" si="9"/>
        <v/>
      </c>
    </row>
    <row r="521" spans="6:10" x14ac:dyDescent="0.2">
      <c r="F521" s="93" t="str">
        <f>IF(ISBLANK(A521),"",VLOOKUP(A521,'Tabla de equipos'!$B$3:$D$107,3,FALSE))</f>
        <v/>
      </c>
      <c r="J521" s="139" t="str">
        <f t="shared" si="9"/>
        <v/>
      </c>
    </row>
    <row r="522" spans="6:10" x14ac:dyDescent="0.2">
      <c r="F522" s="93" t="str">
        <f>IF(ISBLANK(A522),"",VLOOKUP(A522,'Tabla de equipos'!$B$3:$D$107,3,FALSE))</f>
        <v/>
      </c>
      <c r="J522" s="139" t="str">
        <f t="shared" si="9"/>
        <v/>
      </c>
    </row>
    <row r="523" spans="6:10" x14ac:dyDescent="0.2">
      <c r="F523" s="93" t="str">
        <f>IF(ISBLANK(A523),"",VLOOKUP(A523,'Tabla de equipos'!$B$3:$D$107,3,FALSE))</f>
        <v/>
      </c>
      <c r="J523" s="139" t="str">
        <f t="shared" si="9"/>
        <v/>
      </c>
    </row>
    <row r="524" spans="6:10" x14ac:dyDescent="0.2">
      <c r="F524" s="93" t="str">
        <f>IF(ISBLANK(A524),"",VLOOKUP(A524,'Tabla de equipos'!$B$3:$D$107,3,FALSE))</f>
        <v/>
      </c>
      <c r="J524" s="139" t="str">
        <f t="shared" si="9"/>
        <v/>
      </c>
    </row>
    <row r="525" spans="6:10" x14ac:dyDescent="0.2">
      <c r="F525" s="93" t="str">
        <f>IF(ISBLANK(A525),"",VLOOKUP(A525,'Tabla de equipos'!$B$3:$D$107,3,FALSE))</f>
        <v/>
      </c>
      <c r="J525" s="139" t="str">
        <f t="shared" si="9"/>
        <v/>
      </c>
    </row>
    <row r="526" spans="6:10" x14ac:dyDescent="0.2">
      <c r="F526" s="93" t="str">
        <f>IF(ISBLANK(A526),"",VLOOKUP(A526,'Tabla de equipos'!$B$3:$D$107,3,FALSE))</f>
        <v/>
      </c>
      <c r="J526" s="139" t="str">
        <f t="shared" si="9"/>
        <v/>
      </c>
    </row>
    <row r="527" spans="6:10" x14ac:dyDescent="0.2">
      <c r="F527" s="93" t="str">
        <f>IF(ISBLANK(A527),"",VLOOKUP(A527,'Tabla de equipos'!$B$3:$D$107,3,FALSE))</f>
        <v/>
      </c>
      <c r="J527" s="139" t="str">
        <f t="shared" si="9"/>
        <v/>
      </c>
    </row>
    <row r="528" spans="6:10" x14ac:dyDescent="0.2">
      <c r="F528" s="93" t="str">
        <f>IF(ISBLANK(A528),"",VLOOKUP(A528,'Tabla de equipos'!$B$3:$D$107,3,FALSE))</f>
        <v/>
      </c>
      <c r="J528" s="139" t="str">
        <f t="shared" si="9"/>
        <v/>
      </c>
    </row>
    <row r="529" spans="6:10" x14ac:dyDescent="0.2">
      <c r="F529" s="93" t="str">
        <f>IF(ISBLANK(A529),"",VLOOKUP(A529,'Tabla de equipos'!$B$3:$D$107,3,FALSE))</f>
        <v/>
      </c>
      <c r="J529" s="139" t="str">
        <f t="shared" si="9"/>
        <v/>
      </c>
    </row>
    <row r="530" spans="6:10" x14ac:dyDescent="0.2">
      <c r="F530" s="93" t="str">
        <f>IF(ISBLANK(A530),"",VLOOKUP(A530,'Tabla de equipos'!$B$3:$D$107,3,FALSE))</f>
        <v/>
      </c>
      <c r="J530" s="139" t="str">
        <f t="shared" si="9"/>
        <v/>
      </c>
    </row>
    <row r="531" spans="6:10" x14ac:dyDescent="0.2">
      <c r="F531" s="93" t="str">
        <f>IF(ISBLANK(A531),"",VLOOKUP(A531,'Tabla de equipos'!$B$3:$D$107,3,FALSE))</f>
        <v/>
      </c>
      <c r="J531" s="139" t="str">
        <f t="shared" si="9"/>
        <v/>
      </c>
    </row>
    <row r="532" spans="6:10" x14ac:dyDescent="0.2">
      <c r="F532" s="93" t="str">
        <f>IF(ISBLANK(A532),"",VLOOKUP(A532,'Tabla de equipos'!$B$3:$D$107,3,FALSE))</f>
        <v/>
      </c>
      <c r="J532" s="139" t="str">
        <f t="shared" si="9"/>
        <v/>
      </c>
    </row>
    <row r="533" spans="6:10" x14ac:dyDescent="0.2">
      <c r="F533" s="93" t="str">
        <f>IF(ISBLANK(A533),"",VLOOKUP(A533,'Tabla de equipos'!$B$3:$D$107,3,FALSE))</f>
        <v/>
      </c>
      <c r="J533" s="139" t="str">
        <f t="shared" si="9"/>
        <v/>
      </c>
    </row>
    <row r="534" spans="6:10" x14ac:dyDescent="0.2">
      <c r="F534" s="93" t="str">
        <f>IF(ISBLANK(A534),"",VLOOKUP(A534,'Tabla de equipos'!$B$3:$D$107,3,FALSE))</f>
        <v/>
      </c>
      <c r="J534" s="139" t="str">
        <f t="shared" si="9"/>
        <v/>
      </c>
    </row>
    <row r="535" spans="6:10" x14ac:dyDescent="0.2">
      <c r="F535" s="93" t="str">
        <f>IF(ISBLANK(A535),"",VLOOKUP(A535,'Tabla de equipos'!$B$3:$D$107,3,FALSE))</f>
        <v/>
      </c>
      <c r="J535" s="139" t="str">
        <f t="shared" si="9"/>
        <v/>
      </c>
    </row>
    <row r="536" spans="6:10" x14ac:dyDescent="0.2">
      <c r="F536" s="93" t="str">
        <f>IF(ISBLANK(A536),"",VLOOKUP(A536,'Tabla de equipos'!$B$3:$D$107,3,FALSE))</f>
        <v/>
      </c>
      <c r="J536" s="139" t="str">
        <f t="shared" si="9"/>
        <v/>
      </c>
    </row>
    <row r="537" spans="6:10" x14ac:dyDescent="0.2">
      <c r="F537" s="93" t="str">
        <f>IF(ISBLANK(A537),"",VLOOKUP(A537,'Tabla de equipos'!$B$3:$D$107,3,FALSE))</f>
        <v/>
      </c>
      <c r="J537" s="139" t="str">
        <f t="shared" si="9"/>
        <v/>
      </c>
    </row>
    <row r="538" spans="6:10" x14ac:dyDescent="0.2">
      <c r="F538" s="93" t="str">
        <f>IF(ISBLANK(A538),"",VLOOKUP(A538,'Tabla de equipos'!$B$3:$D$107,3,FALSE))</f>
        <v/>
      </c>
      <c r="J538" s="139" t="str">
        <f t="shared" si="9"/>
        <v/>
      </c>
    </row>
    <row r="539" spans="6:10" x14ac:dyDescent="0.2">
      <c r="F539" s="93" t="str">
        <f>IF(ISBLANK(A539),"",VLOOKUP(A539,'Tabla de equipos'!$B$3:$D$107,3,FALSE))</f>
        <v/>
      </c>
      <c r="J539" s="139" t="str">
        <f t="shared" si="9"/>
        <v/>
      </c>
    </row>
    <row r="540" spans="6:10" x14ac:dyDescent="0.2">
      <c r="F540" s="93" t="str">
        <f>IF(ISBLANK(A540),"",VLOOKUP(A540,'Tabla de equipos'!$B$3:$D$107,3,FALSE))</f>
        <v/>
      </c>
      <c r="J540" s="139" t="str">
        <f t="shared" si="9"/>
        <v/>
      </c>
    </row>
    <row r="541" spans="6:10" x14ac:dyDescent="0.2">
      <c r="F541" s="93" t="str">
        <f>IF(ISBLANK(A541),"",VLOOKUP(A541,'Tabla de equipos'!$B$3:$D$107,3,FALSE))</f>
        <v/>
      </c>
      <c r="J541" s="139" t="str">
        <f t="shared" si="9"/>
        <v/>
      </c>
    </row>
    <row r="542" spans="6:10" x14ac:dyDescent="0.2">
      <c r="F542" s="93" t="str">
        <f>IF(ISBLANK(A542),"",VLOOKUP(A542,'Tabla de equipos'!$B$3:$D$107,3,FALSE))</f>
        <v/>
      </c>
      <c r="J542" s="139" t="str">
        <f t="shared" si="9"/>
        <v/>
      </c>
    </row>
    <row r="543" spans="6:10" x14ac:dyDescent="0.2">
      <c r="F543" s="93" t="str">
        <f>IF(ISBLANK(A543),"",VLOOKUP(A543,'Tabla de equipos'!$B$3:$D$107,3,FALSE))</f>
        <v/>
      </c>
      <c r="J543" s="139" t="str">
        <f t="shared" si="9"/>
        <v/>
      </c>
    </row>
    <row r="544" spans="6:10" x14ac:dyDescent="0.2">
      <c r="F544" s="93" t="str">
        <f>IF(ISBLANK(A544),"",VLOOKUP(A544,'Tabla de equipos'!$B$3:$D$107,3,FALSE))</f>
        <v/>
      </c>
      <c r="J544" s="139" t="str">
        <f t="shared" si="9"/>
        <v/>
      </c>
    </row>
    <row r="545" spans="6:10" x14ac:dyDescent="0.2">
      <c r="F545" s="93" t="str">
        <f>IF(ISBLANK(A545),"",VLOOKUP(A545,'Tabla de equipos'!$B$3:$D$107,3,FALSE))</f>
        <v/>
      </c>
      <c r="J545" s="139" t="str">
        <f t="shared" si="9"/>
        <v/>
      </c>
    </row>
    <row r="546" spans="6:10" x14ac:dyDescent="0.2">
      <c r="F546" s="93" t="str">
        <f>IF(ISBLANK(A546),"",VLOOKUP(A546,'Tabla de equipos'!$B$3:$D$107,3,FALSE))</f>
        <v/>
      </c>
      <c r="J546" s="139" t="str">
        <f t="shared" si="9"/>
        <v/>
      </c>
    </row>
    <row r="547" spans="6:10" x14ac:dyDescent="0.2">
      <c r="F547" s="93" t="str">
        <f>IF(ISBLANK(A547),"",VLOOKUP(A547,'Tabla de equipos'!$B$3:$D$107,3,FALSE))</f>
        <v/>
      </c>
      <c r="J547" s="139" t="str">
        <f t="shared" si="9"/>
        <v/>
      </c>
    </row>
    <row r="548" spans="6:10" x14ac:dyDescent="0.2">
      <c r="F548" s="93" t="str">
        <f>IF(ISBLANK(A548),"",VLOOKUP(A548,'Tabla de equipos'!$B$3:$D$107,3,FALSE))</f>
        <v/>
      </c>
      <c r="J548" s="139" t="str">
        <f t="shared" si="9"/>
        <v/>
      </c>
    </row>
    <row r="549" spans="6:10" x14ac:dyDescent="0.2">
      <c r="F549" s="93" t="str">
        <f>IF(ISBLANK(A549),"",VLOOKUP(A549,'Tabla de equipos'!$B$3:$D$107,3,FALSE))</f>
        <v/>
      </c>
      <c r="J549" s="139" t="str">
        <f t="shared" si="9"/>
        <v/>
      </c>
    </row>
    <row r="550" spans="6:10" x14ac:dyDescent="0.2">
      <c r="F550" s="93" t="str">
        <f>IF(ISBLANK(A550),"",VLOOKUP(A550,'Tabla de equipos'!$B$3:$D$107,3,FALSE))</f>
        <v/>
      </c>
      <c r="J550" s="139" t="str">
        <f t="shared" si="9"/>
        <v/>
      </c>
    </row>
    <row r="551" spans="6:10" x14ac:dyDescent="0.2">
      <c r="F551" s="93" t="str">
        <f>IF(ISBLANK(A551),"",VLOOKUP(A551,'Tabla de equipos'!$B$3:$D$107,3,FALSE))</f>
        <v/>
      </c>
      <c r="J551" s="139" t="str">
        <f t="shared" si="9"/>
        <v/>
      </c>
    </row>
    <row r="552" spans="6:10" x14ac:dyDescent="0.2">
      <c r="F552" s="93" t="str">
        <f>IF(ISBLANK(A552),"",VLOOKUP(A552,'Tabla de equipos'!$B$3:$D$107,3,FALSE))</f>
        <v/>
      </c>
      <c r="J552" s="139" t="str">
        <f t="shared" si="9"/>
        <v/>
      </c>
    </row>
    <row r="553" spans="6:10" x14ac:dyDescent="0.2">
      <c r="F553" s="93" t="str">
        <f>IF(ISBLANK(A553),"",VLOOKUP(A553,'Tabla de equipos'!$B$3:$D$107,3,FALSE))</f>
        <v/>
      </c>
      <c r="J553" s="139" t="str">
        <f t="shared" si="9"/>
        <v/>
      </c>
    </row>
    <row r="554" spans="6:10" x14ac:dyDescent="0.2">
      <c r="F554" s="93" t="str">
        <f>IF(ISBLANK(A554),"",VLOOKUP(A554,'Tabla de equipos'!$B$3:$D$107,3,FALSE))</f>
        <v/>
      </c>
      <c r="J554" s="139" t="str">
        <f t="shared" si="9"/>
        <v/>
      </c>
    </row>
    <row r="555" spans="6:10" x14ac:dyDescent="0.2">
      <c r="F555" s="93" t="str">
        <f>IF(ISBLANK(A555),"",VLOOKUP(A555,'Tabla de equipos'!$B$3:$D$107,3,FALSE))</f>
        <v/>
      </c>
      <c r="J555" s="139" t="str">
        <f t="shared" si="9"/>
        <v/>
      </c>
    </row>
    <row r="556" spans="6:10" x14ac:dyDescent="0.2">
      <c r="F556" s="93" t="str">
        <f>IF(ISBLANK(A556),"",VLOOKUP(A556,'Tabla de equipos'!$B$3:$D$107,3,FALSE))</f>
        <v/>
      </c>
      <c r="J556" s="139" t="str">
        <f t="shared" si="9"/>
        <v/>
      </c>
    </row>
    <row r="557" spans="6:10" x14ac:dyDescent="0.2">
      <c r="F557" s="93" t="str">
        <f>IF(ISBLANK(A557),"",VLOOKUP(A557,'Tabla de equipos'!$B$3:$D$107,3,FALSE))</f>
        <v/>
      </c>
      <c r="J557" s="139" t="str">
        <f t="shared" si="9"/>
        <v/>
      </c>
    </row>
    <row r="558" spans="6:10" x14ac:dyDescent="0.2">
      <c r="F558" s="93" t="str">
        <f>IF(ISBLANK(A558),"",VLOOKUP(A558,'Tabla de equipos'!$B$3:$D$107,3,FALSE))</f>
        <v/>
      </c>
      <c r="J558" s="139" t="str">
        <f t="shared" si="9"/>
        <v/>
      </c>
    </row>
    <row r="559" spans="6:10" x14ac:dyDescent="0.2">
      <c r="F559" s="93" t="str">
        <f>IF(ISBLANK(A559),"",VLOOKUP(A559,'Tabla de equipos'!$B$3:$D$107,3,FALSE))</f>
        <v/>
      </c>
      <c r="J559" s="139" t="str">
        <f t="shared" si="9"/>
        <v/>
      </c>
    </row>
    <row r="560" spans="6:10" x14ac:dyDescent="0.2">
      <c r="F560" s="93" t="str">
        <f>IF(ISBLANK(A560),"",VLOOKUP(A560,'Tabla de equipos'!$B$3:$D$107,3,FALSE))</f>
        <v/>
      </c>
      <c r="J560" s="139" t="str">
        <f t="shared" si="9"/>
        <v/>
      </c>
    </row>
    <row r="561" spans="6:10" x14ac:dyDescent="0.2">
      <c r="F561" s="93" t="str">
        <f>IF(ISBLANK(A561),"",VLOOKUP(A561,'Tabla de equipos'!$B$3:$D$107,3,FALSE))</f>
        <v/>
      </c>
      <c r="J561" s="139" t="str">
        <f t="shared" si="9"/>
        <v/>
      </c>
    </row>
    <row r="562" spans="6:10" x14ac:dyDescent="0.2">
      <c r="F562" s="93" t="str">
        <f>IF(ISBLANK(A562),"",VLOOKUP(A562,'Tabla de equipos'!$B$3:$D$107,3,FALSE))</f>
        <v/>
      </c>
      <c r="J562" s="139" t="str">
        <f t="shared" si="9"/>
        <v/>
      </c>
    </row>
    <row r="563" spans="6:10" x14ac:dyDescent="0.2">
      <c r="F563" s="93" t="str">
        <f>IF(ISBLANK(A563),"",VLOOKUP(A563,'Tabla de equipos'!$B$3:$D$107,3,FALSE))</f>
        <v/>
      </c>
      <c r="J563" s="139" t="str">
        <f t="shared" si="9"/>
        <v/>
      </c>
    </row>
    <row r="564" spans="6:10" x14ac:dyDescent="0.2">
      <c r="F564" s="93" t="str">
        <f>IF(ISBLANK(A564),"",VLOOKUP(A564,'Tabla de equipos'!$B$3:$D$107,3,FALSE))</f>
        <v/>
      </c>
      <c r="J564" s="139" t="str">
        <f t="shared" si="9"/>
        <v/>
      </c>
    </row>
    <row r="565" spans="6:10" x14ac:dyDescent="0.2">
      <c r="F565" s="93" t="str">
        <f>IF(ISBLANK(A565),"",VLOOKUP(A565,'Tabla de equipos'!$B$3:$D$107,3,FALSE))</f>
        <v/>
      </c>
      <c r="J565" s="139" t="str">
        <f t="shared" si="9"/>
        <v/>
      </c>
    </row>
    <row r="566" spans="6:10" x14ac:dyDescent="0.2">
      <c r="F566" s="93" t="str">
        <f>IF(ISBLANK(A566),"",VLOOKUP(A566,'Tabla de equipos'!$B$3:$D$107,3,FALSE))</f>
        <v/>
      </c>
      <c r="J566" s="139" t="str">
        <f t="shared" si="9"/>
        <v/>
      </c>
    </row>
    <row r="567" spans="6:10" x14ac:dyDescent="0.2">
      <c r="F567" s="93" t="str">
        <f>IF(ISBLANK(A567),"",VLOOKUP(A567,'Tabla de equipos'!$B$3:$D$107,3,FALSE))</f>
        <v/>
      </c>
      <c r="J567" s="139" t="str">
        <f t="shared" si="9"/>
        <v/>
      </c>
    </row>
    <row r="568" spans="6:10" x14ac:dyDescent="0.2">
      <c r="F568" s="93" t="str">
        <f>IF(ISBLANK(A568),"",VLOOKUP(A568,'Tabla de equipos'!$B$3:$D$107,3,FALSE))</f>
        <v/>
      </c>
      <c r="J568" s="139" t="str">
        <f t="shared" si="9"/>
        <v/>
      </c>
    </row>
    <row r="569" spans="6:10" x14ac:dyDescent="0.2">
      <c r="F569" s="93" t="str">
        <f>IF(ISBLANK(A569),"",VLOOKUP(A569,'Tabla de equipos'!$B$3:$D$107,3,FALSE))</f>
        <v/>
      </c>
      <c r="J569" s="139" t="str">
        <f t="shared" si="9"/>
        <v/>
      </c>
    </row>
    <row r="570" spans="6:10" x14ac:dyDescent="0.2">
      <c r="F570" s="93" t="str">
        <f>IF(ISBLANK(A570),"",VLOOKUP(A570,'Tabla de equipos'!$B$3:$D$107,3,FALSE))</f>
        <v/>
      </c>
      <c r="J570" s="139" t="str">
        <f t="shared" si="9"/>
        <v/>
      </c>
    </row>
    <row r="571" spans="6:10" x14ac:dyDescent="0.2">
      <c r="F571" s="93" t="str">
        <f>IF(ISBLANK(A571),"",VLOOKUP(A571,'Tabla de equipos'!$B$3:$D$107,3,FALSE))</f>
        <v/>
      </c>
      <c r="J571" s="139" t="str">
        <f t="shared" si="9"/>
        <v/>
      </c>
    </row>
    <row r="572" spans="6:10" x14ac:dyDescent="0.2">
      <c r="F572" s="93" t="str">
        <f>IF(ISBLANK(A572),"",VLOOKUP(A572,'Tabla de equipos'!$B$3:$D$107,3,FALSE))</f>
        <v/>
      </c>
      <c r="J572" s="139" t="str">
        <f t="shared" si="9"/>
        <v/>
      </c>
    </row>
    <row r="573" spans="6:10" x14ac:dyDescent="0.2">
      <c r="F573" s="93" t="str">
        <f>IF(ISBLANK(A573),"",VLOOKUP(A573,'Tabla de equipos'!$B$3:$D$107,3,FALSE))</f>
        <v/>
      </c>
      <c r="J573" s="139" t="str">
        <f t="shared" si="9"/>
        <v/>
      </c>
    </row>
    <row r="574" spans="6:10" x14ac:dyDescent="0.2">
      <c r="F574" s="93" t="str">
        <f>IF(ISBLANK(A574),"",VLOOKUP(A574,'Tabla de equipos'!$B$3:$D$107,3,FALSE))</f>
        <v/>
      </c>
      <c r="J574" s="139" t="str">
        <f t="shared" si="9"/>
        <v/>
      </c>
    </row>
    <row r="575" spans="6:10" x14ac:dyDescent="0.2">
      <c r="F575" s="93" t="str">
        <f>IF(ISBLANK(A575),"",VLOOKUP(A575,'Tabla de equipos'!$B$3:$D$107,3,FALSE))</f>
        <v/>
      </c>
      <c r="J575" s="139" t="str">
        <f t="shared" si="9"/>
        <v/>
      </c>
    </row>
    <row r="576" spans="6:10" x14ac:dyDescent="0.2">
      <c r="F576" s="93" t="str">
        <f>IF(ISBLANK(A576),"",VLOOKUP(A576,'Tabla de equipos'!$B$3:$D$107,3,FALSE))</f>
        <v/>
      </c>
      <c r="J576" s="139" t="str">
        <f t="shared" si="9"/>
        <v/>
      </c>
    </row>
    <row r="577" spans="6:10" x14ac:dyDescent="0.2">
      <c r="F577" s="93" t="str">
        <f>IF(ISBLANK(A577),"",VLOOKUP(A577,'Tabla de equipos'!$B$3:$D$107,3,FALSE))</f>
        <v/>
      </c>
      <c r="J577" s="139" t="str">
        <f t="shared" si="9"/>
        <v/>
      </c>
    </row>
    <row r="578" spans="6:10" x14ac:dyDescent="0.2">
      <c r="F578" s="93" t="str">
        <f>IF(ISBLANK(A578),"",VLOOKUP(A578,'Tabla de equipos'!$B$3:$D$107,3,FALSE))</f>
        <v/>
      </c>
      <c r="J578" s="139" t="str">
        <f t="shared" si="9"/>
        <v/>
      </c>
    </row>
    <row r="579" spans="6:10" x14ac:dyDescent="0.2">
      <c r="F579" s="93" t="str">
        <f>IF(ISBLANK(A579),"",VLOOKUP(A579,'Tabla de equipos'!$B$3:$D$107,3,FALSE))</f>
        <v/>
      </c>
      <c r="J579" s="139" t="str">
        <f t="shared" si="9"/>
        <v/>
      </c>
    </row>
    <row r="580" spans="6:10" x14ac:dyDescent="0.2">
      <c r="F580" s="93" t="str">
        <f>IF(ISBLANK(A580),"",VLOOKUP(A580,'Tabla de equipos'!$B$3:$D$107,3,FALSE))</f>
        <v/>
      </c>
      <c r="J580" s="139" t="str">
        <f t="shared" si="9"/>
        <v/>
      </c>
    </row>
    <row r="581" spans="6:10" x14ac:dyDescent="0.2">
      <c r="F581" s="93" t="str">
        <f>IF(ISBLANK(A581),"",VLOOKUP(A581,'Tabla de equipos'!$B$3:$D$107,3,FALSE))</f>
        <v/>
      </c>
      <c r="J581" s="139" t="str">
        <f t="shared" si="9"/>
        <v/>
      </c>
    </row>
    <row r="582" spans="6:10" x14ac:dyDescent="0.2">
      <c r="F582" s="93" t="str">
        <f>IF(ISBLANK(A582),"",VLOOKUP(A582,'Tabla de equipos'!$B$3:$D$107,3,FALSE))</f>
        <v/>
      </c>
      <c r="J582" s="139" t="str">
        <f t="shared" ref="J582:J645" si="10">IF(AND(G582&gt;0,A582=""),"Falta elegir equipo/producto",IF(AND(A582="",G582=""),"",IF(AND(A582&lt;&gt;"",G582=""),"Falta incluir numero de unidades",IF(AND(A582&lt;&gt;"",G582&gt;0,B582=""),"Falta Incluir el Tipo de Exceptuación",IF(AND(A582&lt;&gt;"",B582&lt;&gt;"",C582="",G582&gt;0),"Falta incluir nombre del Beneficiario exceptuación","No olvidar adjuntar factura de la exceptuación")))))</f>
        <v/>
      </c>
    </row>
    <row r="583" spans="6:10" x14ac:dyDescent="0.2">
      <c r="F583" s="93" t="str">
        <f>IF(ISBLANK(A583),"",VLOOKUP(A583,'Tabla de equipos'!$B$3:$D$107,3,FALSE))</f>
        <v/>
      </c>
      <c r="J583" s="139" t="str">
        <f t="shared" si="10"/>
        <v/>
      </c>
    </row>
    <row r="584" spans="6:10" x14ac:dyDescent="0.2">
      <c r="F584" s="93" t="str">
        <f>IF(ISBLANK(A584),"",VLOOKUP(A584,'Tabla de equipos'!$B$3:$D$107,3,FALSE))</f>
        <v/>
      </c>
      <c r="J584" s="139" t="str">
        <f t="shared" si="10"/>
        <v/>
      </c>
    </row>
    <row r="585" spans="6:10" x14ac:dyDescent="0.2">
      <c r="F585" s="93" t="str">
        <f>IF(ISBLANK(A585),"",VLOOKUP(A585,'Tabla de equipos'!$B$3:$D$107,3,FALSE))</f>
        <v/>
      </c>
      <c r="J585" s="139" t="str">
        <f t="shared" si="10"/>
        <v/>
      </c>
    </row>
    <row r="586" spans="6:10" x14ac:dyDescent="0.2">
      <c r="F586" s="93" t="str">
        <f>IF(ISBLANK(A586),"",VLOOKUP(A586,'Tabla de equipos'!$B$3:$D$107,3,FALSE))</f>
        <v/>
      </c>
      <c r="J586" s="139" t="str">
        <f t="shared" si="10"/>
        <v/>
      </c>
    </row>
    <row r="587" spans="6:10" x14ac:dyDescent="0.2">
      <c r="F587" s="93" t="str">
        <f>IF(ISBLANK(A587),"",VLOOKUP(A587,'Tabla de equipos'!$B$3:$D$107,3,FALSE))</f>
        <v/>
      </c>
      <c r="J587" s="139" t="str">
        <f t="shared" si="10"/>
        <v/>
      </c>
    </row>
    <row r="588" spans="6:10" x14ac:dyDescent="0.2">
      <c r="F588" s="93" t="str">
        <f>IF(ISBLANK(A588),"",VLOOKUP(A588,'Tabla de equipos'!$B$3:$D$107,3,FALSE))</f>
        <v/>
      </c>
      <c r="J588" s="139" t="str">
        <f t="shared" si="10"/>
        <v/>
      </c>
    </row>
    <row r="589" spans="6:10" x14ac:dyDescent="0.2">
      <c r="F589" s="93" t="str">
        <f>IF(ISBLANK(A589),"",VLOOKUP(A589,'Tabla de equipos'!$B$3:$D$107,3,FALSE))</f>
        <v/>
      </c>
      <c r="J589" s="139" t="str">
        <f t="shared" si="10"/>
        <v/>
      </c>
    </row>
    <row r="590" spans="6:10" x14ac:dyDescent="0.2">
      <c r="F590" s="93" t="str">
        <f>IF(ISBLANK(A590),"",VLOOKUP(A590,'Tabla de equipos'!$B$3:$D$107,3,FALSE))</f>
        <v/>
      </c>
      <c r="J590" s="139" t="str">
        <f t="shared" si="10"/>
        <v/>
      </c>
    </row>
    <row r="591" spans="6:10" x14ac:dyDescent="0.2">
      <c r="F591" s="93" t="str">
        <f>IF(ISBLANK(A591),"",VLOOKUP(A591,'Tabla de equipos'!$B$3:$D$107,3,FALSE))</f>
        <v/>
      </c>
      <c r="J591" s="139" t="str">
        <f t="shared" si="10"/>
        <v/>
      </c>
    </row>
    <row r="592" spans="6:10" x14ac:dyDescent="0.2">
      <c r="F592" s="93" t="str">
        <f>IF(ISBLANK(A592),"",VLOOKUP(A592,'Tabla de equipos'!$B$3:$D$107,3,FALSE))</f>
        <v/>
      </c>
      <c r="J592" s="139" t="str">
        <f t="shared" si="10"/>
        <v/>
      </c>
    </row>
    <row r="593" spans="6:10" x14ac:dyDescent="0.2">
      <c r="F593" s="93" t="str">
        <f>IF(ISBLANK(A593),"",VLOOKUP(A593,'Tabla de equipos'!$B$3:$D$107,3,FALSE))</f>
        <v/>
      </c>
      <c r="J593" s="139" t="str">
        <f t="shared" si="10"/>
        <v/>
      </c>
    </row>
    <row r="594" spans="6:10" x14ac:dyDescent="0.2">
      <c r="F594" s="93" t="str">
        <f>IF(ISBLANK(A594),"",VLOOKUP(A594,'Tabla de equipos'!$B$3:$D$107,3,FALSE))</f>
        <v/>
      </c>
      <c r="J594" s="139" t="str">
        <f t="shared" si="10"/>
        <v/>
      </c>
    </row>
    <row r="595" spans="6:10" x14ac:dyDescent="0.2">
      <c r="F595" s="93" t="str">
        <f>IF(ISBLANK(A595),"",VLOOKUP(A595,'Tabla de equipos'!$B$3:$D$107,3,FALSE))</f>
        <v/>
      </c>
      <c r="J595" s="139" t="str">
        <f t="shared" si="10"/>
        <v/>
      </c>
    </row>
    <row r="596" spans="6:10" x14ac:dyDescent="0.2">
      <c r="F596" s="93" t="str">
        <f>IF(ISBLANK(A596),"",VLOOKUP(A596,'Tabla de equipos'!$B$3:$D$107,3,FALSE))</f>
        <v/>
      </c>
      <c r="J596" s="139" t="str">
        <f t="shared" si="10"/>
        <v/>
      </c>
    </row>
    <row r="597" spans="6:10" x14ac:dyDescent="0.2">
      <c r="F597" s="93" t="str">
        <f>IF(ISBLANK(A597),"",VLOOKUP(A597,'Tabla de equipos'!$B$3:$D$107,3,FALSE))</f>
        <v/>
      </c>
      <c r="J597" s="139" t="str">
        <f t="shared" si="10"/>
        <v/>
      </c>
    </row>
    <row r="598" spans="6:10" x14ac:dyDescent="0.2">
      <c r="F598" s="93" t="str">
        <f>IF(ISBLANK(A598),"",VLOOKUP(A598,'Tabla de equipos'!$B$3:$D$107,3,FALSE))</f>
        <v/>
      </c>
      <c r="J598" s="139" t="str">
        <f t="shared" si="10"/>
        <v/>
      </c>
    </row>
    <row r="599" spans="6:10" x14ac:dyDescent="0.2">
      <c r="F599" s="93" t="str">
        <f>IF(ISBLANK(A599),"",VLOOKUP(A599,'Tabla de equipos'!$B$3:$D$107,3,FALSE))</f>
        <v/>
      </c>
      <c r="J599" s="139" t="str">
        <f t="shared" si="10"/>
        <v/>
      </c>
    </row>
    <row r="600" spans="6:10" x14ac:dyDescent="0.2">
      <c r="F600" s="93" t="str">
        <f>IF(ISBLANK(A600),"",VLOOKUP(A600,'Tabla de equipos'!$B$3:$D$107,3,FALSE))</f>
        <v/>
      </c>
      <c r="J600" s="139" t="str">
        <f t="shared" si="10"/>
        <v/>
      </c>
    </row>
    <row r="601" spans="6:10" x14ac:dyDescent="0.2">
      <c r="F601" s="93" t="str">
        <f>IF(ISBLANK(A601),"",VLOOKUP(A601,'Tabla de equipos'!$B$3:$D$107,3,FALSE))</f>
        <v/>
      </c>
      <c r="J601" s="139" t="str">
        <f t="shared" si="10"/>
        <v/>
      </c>
    </row>
    <row r="602" spans="6:10" x14ac:dyDescent="0.2">
      <c r="F602" s="93" t="str">
        <f>IF(ISBLANK(A602),"",VLOOKUP(A602,'Tabla de equipos'!$B$3:$D$107,3,FALSE))</f>
        <v/>
      </c>
      <c r="J602" s="139" t="str">
        <f t="shared" si="10"/>
        <v/>
      </c>
    </row>
    <row r="603" spans="6:10" x14ac:dyDescent="0.2">
      <c r="F603" s="93" t="str">
        <f>IF(ISBLANK(A603),"",VLOOKUP(A603,'Tabla de equipos'!$B$3:$D$107,3,FALSE))</f>
        <v/>
      </c>
      <c r="J603" s="139" t="str">
        <f t="shared" si="10"/>
        <v/>
      </c>
    </row>
    <row r="604" spans="6:10" x14ac:dyDescent="0.2">
      <c r="F604" s="93" t="str">
        <f>IF(ISBLANK(A604),"",VLOOKUP(A604,'Tabla de equipos'!$B$3:$D$107,3,FALSE))</f>
        <v/>
      </c>
      <c r="J604" s="139" t="str">
        <f t="shared" si="10"/>
        <v/>
      </c>
    </row>
    <row r="605" spans="6:10" x14ac:dyDescent="0.2">
      <c r="F605" s="93" t="str">
        <f>IF(ISBLANK(A605),"",VLOOKUP(A605,'Tabla de equipos'!$B$3:$D$107,3,FALSE))</f>
        <v/>
      </c>
      <c r="J605" s="139" t="str">
        <f t="shared" si="10"/>
        <v/>
      </c>
    </row>
    <row r="606" spans="6:10" x14ac:dyDescent="0.2">
      <c r="F606" s="93" t="str">
        <f>IF(ISBLANK(A606),"",VLOOKUP(A606,'Tabla de equipos'!$B$3:$D$107,3,FALSE))</f>
        <v/>
      </c>
      <c r="J606" s="139" t="str">
        <f t="shared" si="10"/>
        <v/>
      </c>
    </row>
    <row r="607" spans="6:10" x14ac:dyDescent="0.2">
      <c r="F607" s="93" t="str">
        <f>IF(ISBLANK(A607),"",VLOOKUP(A607,'Tabla de equipos'!$B$3:$D$107,3,FALSE))</f>
        <v/>
      </c>
      <c r="J607" s="139" t="str">
        <f t="shared" si="10"/>
        <v/>
      </c>
    </row>
    <row r="608" spans="6:10" x14ac:dyDescent="0.2">
      <c r="F608" s="93" t="str">
        <f>IF(ISBLANK(A608),"",VLOOKUP(A608,'Tabla de equipos'!$B$3:$D$107,3,FALSE))</f>
        <v/>
      </c>
      <c r="J608" s="139" t="str">
        <f t="shared" si="10"/>
        <v/>
      </c>
    </row>
    <row r="609" spans="6:10" x14ac:dyDescent="0.2">
      <c r="F609" s="93" t="str">
        <f>IF(ISBLANK(A609),"",VLOOKUP(A609,'Tabla de equipos'!$B$3:$D$107,3,FALSE))</f>
        <v/>
      </c>
      <c r="J609" s="139" t="str">
        <f t="shared" si="10"/>
        <v/>
      </c>
    </row>
    <row r="610" spans="6:10" x14ac:dyDescent="0.2">
      <c r="F610" s="93" t="str">
        <f>IF(ISBLANK(A610),"",VLOOKUP(A610,'Tabla de equipos'!$B$3:$D$107,3,FALSE))</f>
        <v/>
      </c>
      <c r="J610" s="139" t="str">
        <f t="shared" si="10"/>
        <v/>
      </c>
    </row>
    <row r="611" spans="6:10" x14ac:dyDescent="0.2">
      <c r="F611" s="93" t="str">
        <f>IF(ISBLANK(A611),"",VLOOKUP(A611,'Tabla de equipos'!$B$3:$D$107,3,FALSE))</f>
        <v/>
      </c>
      <c r="J611" s="139" t="str">
        <f t="shared" si="10"/>
        <v/>
      </c>
    </row>
    <row r="612" spans="6:10" x14ac:dyDescent="0.2">
      <c r="F612" s="93" t="str">
        <f>IF(ISBLANK(A612),"",VLOOKUP(A612,'Tabla de equipos'!$B$3:$D$107,3,FALSE))</f>
        <v/>
      </c>
      <c r="J612" s="139" t="str">
        <f t="shared" si="10"/>
        <v/>
      </c>
    </row>
    <row r="613" spans="6:10" x14ac:dyDescent="0.2">
      <c r="F613" s="93" t="str">
        <f>IF(ISBLANK(A613),"",VLOOKUP(A613,'Tabla de equipos'!$B$3:$D$107,3,FALSE))</f>
        <v/>
      </c>
      <c r="J613" s="139" t="str">
        <f t="shared" si="10"/>
        <v/>
      </c>
    </row>
    <row r="614" spans="6:10" x14ac:dyDescent="0.2">
      <c r="F614" s="93" t="str">
        <f>IF(ISBLANK(A614),"",VLOOKUP(A614,'Tabla de equipos'!$B$3:$D$107,3,FALSE))</f>
        <v/>
      </c>
      <c r="J614" s="139" t="str">
        <f t="shared" si="10"/>
        <v/>
      </c>
    </row>
    <row r="615" spans="6:10" x14ac:dyDescent="0.2">
      <c r="F615" s="93" t="str">
        <f>IF(ISBLANK(A615),"",VLOOKUP(A615,'Tabla de equipos'!$B$3:$D$107,3,FALSE))</f>
        <v/>
      </c>
      <c r="J615" s="139" t="str">
        <f t="shared" si="10"/>
        <v/>
      </c>
    </row>
    <row r="616" spans="6:10" x14ac:dyDescent="0.2">
      <c r="F616" s="93" t="str">
        <f>IF(ISBLANK(A616),"",VLOOKUP(A616,'Tabla de equipos'!$B$3:$D$107,3,FALSE))</f>
        <v/>
      </c>
      <c r="J616" s="139" t="str">
        <f t="shared" si="10"/>
        <v/>
      </c>
    </row>
    <row r="617" spans="6:10" x14ac:dyDescent="0.2">
      <c r="F617" s="93" t="str">
        <f>IF(ISBLANK(A617),"",VLOOKUP(A617,'Tabla de equipos'!$B$3:$D$107,3,FALSE))</f>
        <v/>
      </c>
      <c r="J617" s="139" t="str">
        <f t="shared" si="10"/>
        <v/>
      </c>
    </row>
    <row r="618" spans="6:10" x14ac:dyDescent="0.2">
      <c r="F618" s="93" t="str">
        <f>IF(ISBLANK(A618),"",VLOOKUP(A618,'Tabla de equipos'!$B$3:$D$107,3,FALSE))</f>
        <v/>
      </c>
      <c r="J618" s="139" t="str">
        <f t="shared" si="10"/>
        <v/>
      </c>
    </row>
    <row r="619" spans="6:10" x14ac:dyDescent="0.2">
      <c r="F619" s="93" t="str">
        <f>IF(ISBLANK(A619),"",VLOOKUP(A619,'Tabla de equipos'!$B$3:$D$107,3,FALSE))</f>
        <v/>
      </c>
      <c r="J619" s="139" t="str">
        <f t="shared" si="10"/>
        <v/>
      </c>
    </row>
    <row r="620" spans="6:10" x14ac:dyDescent="0.2">
      <c r="F620" s="93" t="str">
        <f>IF(ISBLANK(A620),"",VLOOKUP(A620,'Tabla de equipos'!$B$3:$D$107,3,FALSE))</f>
        <v/>
      </c>
      <c r="J620" s="139" t="str">
        <f t="shared" si="10"/>
        <v/>
      </c>
    </row>
    <row r="621" spans="6:10" x14ac:dyDescent="0.2">
      <c r="F621" s="93" t="str">
        <f>IF(ISBLANK(A621),"",VLOOKUP(A621,'Tabla de equipos'!$B$3:$D$107,3,FALSE))</f>
        <v/>
      </c>
      <c r="J621" s="139" t="str">
        <f t="shared" si="10"/>
        <v/>
      </c>
    </row>
    <row r="622" spans="6:10" x14ac:dyDescent="0.2">
      <c r="F622" s="93" t="str">
        <f>IF(ISBLANK(A622),"",VLOOKUP(A622,'Tabla de equipos'!$B$3:$D$107,3,FALSE))</f>
        <v/>
      </c>
      <c r="J622" s="139" t="str">
        <f t="shared" si="10"/>
        <v/>
      </c>
    </row>
    <row r="623" spans="6:10" x14ac:dyDescent="0.2">
      <c r="F623" s="93" t="str">
        <f>IF(ISBLANK(A623),"",VLOOKUP(A623,'Tabla de equipos'!$B$3:$D$107,3,FALSE))</f>
        <v/>
      </c>
      <c r="J623" s="139" t="str">
        <f t="shared" si="10"/>
        <v/>
      </c>
    </row>
    <row r="624" spans="6:10" x14ac:dyDescent="0.2">
      <c r="F624" s="93" t="str">
        <f>IF(ISBLANK(A624),"",VLOOKUP(A624,'Tabla de equipos'!$B$3:$D$107,3,FALSE))</f>
        <v/>
      </c>
      <c r="J624" s="139" t="str">
        <f t="shared" si="10"/>
        <v/>
      </c>
    </row>
    <row r="625" spans="6:10" x14ac:dyDescent="0.2">
      <c r="F625" s="93" t="str">
        <f>IF(ISBLANK(A625),"",VLOOKUP(A625,'Tabla de equipos'!$B$3:$D$107,3,FALSE))</f>
        <v/>
      </c>
      <c r="J625" s="139" t="str">
        <f t="shared" si="10"/>
        <v/>
      </c>
    </row>
    <row r="626" spans="6:10" x14ac:dyDescent="0.2">
      <c r="F626" s="93" t="str">
        <f>IF(ISBLANK(A626),"",VLOOKUP(A626,'Tabla de equipos'!$B$3:$D$107,3,FALSE))</f>
        <v/>
      </c>
      <c r="J626" s="139" t="str">
        <f t="shared" si="10"/>
        <v/>
      </c>
    </row>
    <row r="627" spans="6:10" x14ac:dyDescent="0.2">
      <c r="F627" s="93" t="str">
        <f>IF(ISBLANK(A627),"",VLOOKUP(A627,'Tabla de equipos'!$B$3:$D$107,3,FALSE))</f>
        <v/>
      </c>
      <c r="J627" s="139" t="str">
        <f t="shared" si="10"/>
        <v/>
      </c>
    </row>
    <row r="628" spans="6:10" x14ac:dyDescent="0.2">
      <c r="F628" s="93" t="str">
        <f>IF(ISBLANK(A628),"",VLOOKUP(A628,'Tabla de equipos'!$B$3:$D$107,3,FALSE))</f>
        <v/>
      </c>
      <c r="J628" s="139" t="str">
        <f t="shared" si="10"/>
        <v/>
      </c>
    </row>
    <row r="629" spans="6:10" x14ac:dyDescent="0.2">
      <c r="F629" s="93" t="str">
        <f>IF(ISBLANK(A629),"",VLOOKUP(A629,'Tabla de equipos'!$B$3:$D$107,3,FALSE))</f>
        <v/>
      </c>
      <c r="J629" s="139" t="str">
        <f t="shared" si="10"/>
        <v/>
      </c>
    </row>
    <row r="630" spans="6:10" x14ac:dyDescent="0.2">
      <c r="F630" s="93" t="str">
        <f>IF(ISBLANK(A630),"",VLOOKUP(A630,'Tabla de equipos'!$B$3:$D$107,3,FALSE))</f>
        <v/>
      </c>
      <c r="J630" s="139" t="str">
        <f t="shared" si="10"/>
        <v/>
      </c>
    </row>
    <row r="631" spans="6:10" x14ac:dyDescent="0.2">
      <c r="F631" s="93" t="str">
        <f>IF(ISBLANK(A631),"",VLOOKUP(A631,'Tabla de equipos'!$B$3:$D$107,3,FALSE))</f>
        <v/>
      </c>
      <c r="J631" s="139" t="str">
        <f t="shared" si="10"/>
        <v/>
      </c>
    </row>
    <row r="632" spans="6:10" x14ac:dyDescent="0.2">
      <c r="F632" s="93" t="str">
        <f>IF(ISBLANK(A632),"",VLOOKUP(A632,'Tabla de equipos'!$B$3:$D$107,3,FALSE))</f>
        <v/>
      </c>
      <c r="J632" s="139" t="str">
        <f t="shared" si="10"/>
        <v/>
      </c>
    </row>
    <row r="633" spans="6:10" x14ac:dyDescent="0.2">
      <c r="F633" s="93" t="str">
        <f>IF(ISBLANK(A633),"",VLOOKUP(A633,'Tabla de equipos'!$B$3:$D$107,3,FALSE))</f>
        <v/>
      </c>
      <c r="J633" s="139" t="str">
        <f t="shared" si="10"/>
        <v/>
      </c>
    </row>
    <row r="634" spans="6:10" x14ac:dyDescent="0.2">
      <c r="F634" s="93" t="str">
        <f>IF(ISBLANK(A634),"",VLOOKUP(A634,'Tabla de equipos'!$B$3:$D$107,3,FALSE))</f>
        <v/>
      </c>
      <c r="J634" s="139" t="str">
        <f t="shared" si="10"/>
        <v/>
      </c>
    </row>
    <row r="635" spans="6:10" x14ac:dyDescent="0.2">
      <c r="F635" s="93" t="str">
        <f>IF(ISBLANK(A635),"",VLOOKUP(A635,'Tabla de equipos'!$B$3:$D$107,3,FALSE))</f>
        <v/>
      </c>
      <c r="J635" s="139" t="str">
        <f t="shared" si="10"/>
        <v/>
      </c>
    </row>
    <row r="636" spans="6:10" x14ac:dyDescent="0.2">
      <c r="F636" s="93" t="str">
        <f>IF(ISBLANK(A636),"",VLOOKUP(A636,'Tabla de equipos'!$B$3:$D$107,3,FALSE))</f>
        <v/>
      </c>
      <c r="J636" s="139" t="str">
        <f t="shared" si="10"/>
        <v/>
      </c>
    </row>
    <row r="637" spans="6:10" x14ac:dyDescent="0.2">
      <c r="F637" s="93" t="str">
        <f>IF(ISBLANK(A637),"",VLOOKUP(A637,'Tabla de equipos'!$B$3:$D$107,3,FALSE))</f>
        <v/>
      </c>
      <c r="J637" s="139" t="str">
        <f t="shared" si="10"/>
        <v/>
      </c>
    </row>
    <row r="638" spans="6:10" x14ac:dyDescent="0.2">
      <c r="F638" s="93" t="str">
        <f>IF(ISBLANK(A638),"",VLOOKUP(A638,'Tabla de equipos'!$B$3:$D$107,3,FALSE))</f>
        <v/>
      </c>
      <c r="J638" s="139" t="str">
        <f t="shared" si="10"/>
        <v/>
      </c>
    </row>
    <row r="639" spans="6:10" x14ac:dyDescent="0.2">
      <c r="F639" s="93" t="str">
        <f>IF(ISBLANK(A639),"",VLOOKUP(A639,'Tabla de equipos'!$B$3:$D$107,3,FALSE))</f>
        <v/>
      </c>
      <c r="J639" s="139" t="str">
        <f t="shared" si="10"/>
        <v/>
      </c>
    </row>
    <row r="640" spans="6:10" x14ac:dyDescent="0.2">
      <c r="F640" s="93" t="str">
        <f>IF(ISBLANK(A640),"",VLOOKUP(A640,'Tabla de equipos'!$B$3:$D$107,3,FALSE))</f>
        <v/>
      </c>
      <c r="J640" s="139" t="str">
        <f t="shared" si="10"/>
        <v/>
      </c>
    </row>
    <row r="641" spans="6:10" x14ac:dyDescent="0.2">
      <c r="F641" s="93" t="str">
        <f>IF(ISBLANK(A641),"",VLOOKUP(A641,'Tabla de equipos'!$B$3:$D$107,3,FALSE))</f>
        <v/>
      </c>
      <c r="J641" s="139" t="str">
        <f t="shared" si="10"/>
        <v/>
      </c>
    </row>
    <row r="642" spans="6:10" x14ac:dyDescent="0.2">
      <c r="F642" s="93" t="str">
        <f>IF(ISBLANK(A642),"",VLOOKUP(A642,'Tabla de equipos'!$B$3:$D$107,3,FALSE))</f>
        <v/>
      </c>
      <c r="J642" s="139" t="str">
        <f t="shared" si="10"/>
        <v/>
      </c>
    </row>
    <row r="643" spans="6:10" x14ac:dyDescent="0.2">
      <c r="F643" s="93" t="str">
        <f>IF(ISBLANK(A643),"",VLOOKUP(A643,'Tabla de equipos'!$B$3:$D$107,3,FALSE))</f>
        <v/>
      </c>
      <c r="J643" s="139" t="str">
        <f t="shared" si="10"/>
        <v/>
      </c>
    </row>
    <row r="644" spans="6:10" x14ac:dyDescent="0.2">
      <c r="F644" s="93" t="str">
        <f>IF(ISBLANK(A644),"",VLOOKUP(A644,'Tabla de equipos'!$B$3:$D$107,3,FALSE))</f>
        <v/>
      </c>
      <c r="J644" s="139" t="str">
        <f t="shared" si="10"/>
        <v/>
      </c>
    </row>
    <row r="645" spans="6:10" x14ac:dyDescent="0.2">
      <c r="F645" s="93" t="str">
        <f>IF(ISBLANK(A645),"",VLOOKUP(A645,'Tabla de equipos'!$B$3:$D$107,3,FALSE))</f>
        <v/>
      </c>
      <c r="J645" s="139" t="str">
        <f t="shared" si="10"/>
        <v/>
      </c>
    </row>
    <row r="646" spans="6:10" x14ac:dyDescent="0.2">
      <c r="F646" s="93" t="str">
        <f>IF(ISBLANK(A646),"",VLOOKUP(A646,'Tabla de equipos'!$B$3:$D$107,3,FALSE))</f>
        <v/>
      </c>
      <c r="J646" s="139" t="str">
        <f t="shared" ref="J646:J709" si="11">IF(AND(G646&gt;0,A646=""),"Falta elegir equipo/producto",IF(AND(A646="",G646=""),"",IF(AND(A646&lt;&gt;"",G646=""),"Falta incluir numero de unidades",IF(AND(A646&lt;&gt;"",G646&gt;0,B646=""),"Falta Incluir el Tipo de Exceptuación",IF(AND(A646&lt;&gt;"",B646&lt;&gt;"",C646="",G646&gt;0),"Falta incluir nombre del Beneficiario exceptuación","No olvidar adjuntar factura de la exceptuación")))))</f>
        <v/>
      </c>
    </row>
    <row r="647" spans="6:10" x14ac:dyDescent="0.2">
      <c r="F647" s="93" t="str">
        <f>IF(ISBLANK(A647),"",VLOOKUP(A647,'Tabla de equipos'!$B$3:$D$107,3,FALSE))</f>
        <v/>
      </c>
      <c r="J647" s="139" t="str">
        <f t="shared" si="11"/>
        <v/>
      </c>
    </row>
    <row r="648" spans="6:10" x14ac:dyDescent="0.2">
      <c r="F648" s="93" t="str">
        <f>IF(ISBLANK(A648),"",VLOOKUP(A648,'Tabla de equipos'!$B$3:$D$107,3,FALSE))</f>
        <v/>
      </c>
      <c r="J648" s="139" t="str">
        <f t="shared" si="11"/>
        <v/>
      </c>
    </row>
    <row r="649" spans="6:10" x14ac:dyDescent="0.2">
      <c r="F649" s="93" t="str">
        <f>IF(ISBLANK(A649),"",VLOOKUP(A649,'Tabla de equipos'!$B$3:$D$107,3,FALSE))</f>
        <v/>
      </c>
      <c r="J649" s="139" t="str">
        <f t="shared" si="11"/>
        <v/>
      </c>
    </row>
    <row r="650" spans="6:10" x14ac:dyDescent="0.2">
      <c r="F650" s="93" t="str">
        <f>IF(ISBLANK(A650),"",VLOOKUP(A650,'Tabla de equipos'!$B$3:$D$107,3,FALSE))</f>
        <v/>
      </c>
      <c r="J650" s="139" t="str">
        <f t="shared" si="11"/>
        <v/>
      </c>
    </row>
    <row r="651" spans="6:10" x14ac:dyDescent="0.2">
      <c r="F651" s="93" t="str">
        <f>IF(ISBLANK(A651),"",VLOOKUP(A651,'Tabla de equipos'!$B$3:$D$107,3,FALSE))</f>
        <v/>
      </c>
      <c r="J651" s="139" t="str">
        <f t="shared" si="11"/>
        <v/>
      </c>
    </row>
    <row r="652" spans="6:10" x14ac:dyDescent="0.2">
      <c r="F652" s="93" t="str">
        <f>IF(ISBLANK(A652),"",VLOOKUP(A652,'Tabla de equipos'!$B$3:$D$107,3,FALSE))</f>
        <v/>
      </c>
      <c r="J652" s="139" t="str">
        <f t="shared" si="11"/>
        <v/>
      </c>
    </row>
    <row r="653" spans="6:10" x14ac:dyDescent="0.2">
      <c r="F653" s="93" t="str">
        <f>IF(ISBLANK(A653),"",VLOOKUP(A653,'Tabla de equipos'!$B$3:$D$107,3,FALSE))</f>
        <v/>
      </c>
      <c r="J653" s="139" t="str">
        <f t="shared" si="11"/>
        <v/>
      </c>
    </row>
    <row r="654" spans="6:10" x14ac:dyDescent="0.2">
      <c r="F654" s="93" t="str">
        <f>IF(ISBLANK(A654),"",VLOOKUP(A654,'Tabla de equipos'!$B$3:$D$107,3,FALSE))</f>
        <v/>
      </c>
      <c r="J654" s="139" t="str">
        <f t="shared" si="11"/>
        <v/>
      </c>
    </row>
    <row r="655" spans="6:10" x14ac:dyDescent="0.2">
      <c r="F655" s="93" t="str">
        <f>IF(ISBLANK(A655),"",VLOOKUP(A655,'Tabla de equipos'!$B$3:$D$107,3,FALSE))</f>
        <v/>
      </c>
      <c r="J655" s="139" t="str">
        <f t="shared" si="11"/>
        <v/>
      </c>
    </row>
    <row r="656" spans="6:10" x14ac:dyDescent="0.2">
      <c r="F656" s="93" t="str">
        <f>IF(ISBLANK(A656),"",VLOOKUP(A656,'Tabla de equipos'!$B$3:$D$107,3,FALSE))</f>
        <v/>
      </c>
      <c r="J656" s="139" t="str">
        <f t="shared" si="11"/>
        <v/>
      </c>
    </row>
    <row r="657" spans="6:10" x14ac:dyDescent="0.2">
      <c r="F657" s="93" t="str">
        <f>IF(ISBLANK(A657),"",VLOOKUP(A657,'Tabla de equipos'!$B$3:$D$107,3,FALSE))</f>
        <v/>
      </c>
      <c r="J657" s="139" t="str">
        <f t="shared" si="11"/>
        <v/>
      </c>
    </row>
    <row r="658" spans="6:10" x14ac:dyDescent="0.2">
      <c r="F658" s="93" t="str">
        <f>IF(ISBLANK(A658),"",VLOOKUP(A658,'Tabla de equipos'!$B$3:$D$107,3,FALSE))</f>
        <v/>
      </c>
      <c r="J658" s="139" t="str">
        <f t="shared" si="11"/>
        <v/>
      </c>
    </row>
    <row r="659" spans="6:10" x14ac:dyDescent="0.2">
      <c r="F659" s="93" t="str">
        <f>IF(ISBLANK(A659),"",VLOOKUP(A659,'Tabla de equipos'!$B$3:$D$107,3,FALSE))</f>
        <v/>
      </c>
      <c r="J659" s="139" t="str">
        <f t="shared" si="11"/>
        <v/>
      </c>
    </row>
    <row r="660" spans="6:10" x14ac:dyDescent="0.2">
      <c r="F660" s="93" t="str">
        <f>IF(ISBLANK(A660),"",VLOOKUP(A660,'Tabla de equipos'!$B$3:$D$107,3,FALSE))</f>
        <v/>
      </c>
      <c r="J660" s="139" t="str">
        <f t="shared" si="11"/>
        <v/>
      </c>
    </row>
    <row r="661" spans="6:10" x14ac:dyDescent="0.2">
      <c r="F661" s="93" t="str">
        <f>IF(ISBLANK(A661),"",VLOOKUP(A661,'Tabla de equipos'!$B$3:$D$107,3,FALSE))</f>
        <v/>
      </c>
      <c r="J661" s="139" t="str">
        <f t="shared" si="11"/>
        <v/>
      </c>
    </row>
    <row r="662" spans="6:10" x14ac:dyDescent="0.2">
      <c r="F662" s="93" t="str">
        <f>IF(ISBLANK(A662),"",VLOOKUP(A662,'Tabla de equipos'!$B$3:$D$107,3,FALSE))</f>
        <v/>
      </c>
      <c r="J662" s="139" t="str">
        <f t="shared" si="11"/>
        <v/>
      </c>
    </row>
    <row r="663" spans="6:10" x14ac:dyDescent="0.2">
      <c r="F663" s="93" t="str">
        <f>IF(ISBLANK(A663),"",VLOOKUP(A663,'Tabla de equipos'!$B$3:$D$107,3,FALSE))</f>
        <v/>
      </c>
      <c r="J663" s="139" t="str">
        <f t="shared" si="11"/>
        <v/>
      </c>
    </row>
    <row r="664" spans="6:10" x14ac:dyDescent="0.2">
      <c r="F664" s="93" t="str">
        <f>IF(ISBLANK(A664),"",VLOOKUP(A664,'Tabla de equipos'!$B$3:$D$107,3,FALSE))</f>
        <v/>
      </c>
      <c r="J664" s="139" t="str">
        <f t="shared" si="11"/>
        <v/>
      </c>
    </row>
    <row r="665" spans="6:10" x14ac:dyDescent="0.2">
      <c r="F665" s="93" t="str">
        <f>IF(ISBLANK(A665),"",VLOOKUP(A665,'Tabla de equipos'!$B$3:$D$107,3,FALSE))</f>
        <v/>
      </c>
      <c r="J665" s="139" t="str">
        <f t="shared" si="11"/>
        <v/>
      </c>
    </row>
    <row r="666" spans="6:10" x14ac:dyDescent="0.2">
      <c r="F666" s="93" t="str">
        <f>IF(ISBLANK(A666),"",VLOOKUP(A666,'Tabla de equipos'!$B$3:$D$107,3,FALSE))</f>
        <v/>
      </c>
      <c r="J666" s="139" t="str">
        <f t="shared" si="11"/>
        <v/>
      </c>
    </row>
    <row r="667" spans="6:10" x14ac:dyDescent="0.2">
      <c r="F667" s="93" t="str">
        <f>IF(ISBLANK(A667),"",VLOOKUP(A667,'Tabla de equipos'!$B$3:$D$107,3,FALSE))</f>
        <v/>
      </c>
      <c r="J667" s="139" t="str">
        <f t="shared" si="11"/>
        <v/>
      </c>
    </row>
    <row r="668" spans="6:10" x14ac:dyDescent="0.2">
      <c r="F668" s="93" t="str">
        <f>IF(ISBLANK(A668),"",VLOOKUP(A668,'Tabla de equipos'!$B$3:$D$107,3,FALSE))</f>
        <v/>
      </c>
      <c r="J668" s="139" t="str">
        <f t="shared" si="11"/>
        <v/>
      </c>
    </row>
    <row r="669" spans="6:10" x14ac:dyDescent="0.2">
      <c r="F669" s="93" t="str">
        <f>IF(ISBLANK(A669),"",VLOOKUP(A669,'Tabla de equipos'!$B$3:$D$107,3,FALSE))</f>
        <v/>
      </c>
      <c r="J669" s="139" t="str">
        <f t="shared" si="11"/>
        <v/>
      </c>
    </row>
    <row r="670" spans="6:10" x14ac:dyDescent="0.2">
      <c r="F670" s="93" t="str">
        <f>IF(ISBLANK(A670),"",VLOOKUP(A670,'Tabla de equipos'!$B$3:$D$107,3,FALSE))</f>
        <v/>
      </c>
      <c r="J670" s="139" t="str">
        <f t="shared" si="11"/>
        <v/>
      </c>
    </row>
    <row r="671" spans="6:10" x14ac:dyDescent="0.2">
      <c r="F671" s="93" t="str">
        <f>IF(ISBLANK(A671),"",VLOOKUP(A671,'Tabla de equipos'!$B$3:$D$107,3,FALSE))</f>
        <v/>
      </c>
      <c r="J671" s="139" t="str">
        <f t="shared" si="11"/>
        <v/>
      </c>
    </row>
    <row r="672" spans="6:10" x14ac:dyDescent="0.2">
      <c r="F672" s="93" t="str">
        <f>IF(ISBLANK(A672),"",VLOOKUP(A672,'Tabla de equipos'!$B$3:$D$107,3,FALSE))</f>
        <v/>
      </c>
      <c r="J672" s="139" t="str">
        <f t="shared" si="11"/>
        <v/>
      </c>
    </row>
    <row r="673" spans="6:10" x14ac:dyDescent="0.2">
      <c r="F673" s="93" t="str">
        <f>IF(ISBLANK(A673),"",VLOOKUP(A673,'Tabla de equipos'!$B$3:$D$107,3,FALSE))</f>
        <v/>
      </c>
      <c r="J673" s="139" t="str">
        <f t="shared" si="11"/>
        <v/>
      </c>
    </row>
    <row r="674" spans="6:10" x14ac:dyDescent="0.2">
      <c r="F674" s="93" t="str">
        <f>IF(ISBLANK(A674),"",VLOOKUP(A674,'Tabla de equipos'!$B$3:$D$107,3,FALSE))</f>
        <v/>
      </c>
      <c r="J674" s="139" t="str">
        <f t="shared" si="11"/>
        <v/>
      </c>
    </row>
    <row r="675" spans="6:10" x14ac:dyDescent="0.2">
      <c r="F675" s="93" t="str">
        <f>IF(ISBLANK(A675),"",VLOOKUP(A675,'Tabla de equipos'!$B$3:$D$107,3,FALSE))</f>
        <v/>
      </c>
      <c r="J675" s="139" t="str">
        <f t="shared" si="11"/>
        <v/>
      </c>
    </row>
    <row r="676" spans="6:10" x14ac:dyDescent="0.2">
      <c r="F676" s="93" t="str">
        <f>IF(ISBLANK(A676),"",VLOOKUP(A676,'Tabla de equipos'!$B$3:$D$107,3,FALSE))</f>
        <v/>
      </c>
      <c r="J676" s="139" t="str">
        <f t="shared" si="11"/>
        <v/>
      </c>
    </row>
    <row r="677" spans="6:10" x14ac:dyDescent="0.2">
      <c r="F677" s="93" t="str">
        <f>IF(ISBLANK(A677),"",VLOOKUP(A677,'Tabla de equipos'!$B$3:$D$107,3,FALSE))</f>
        <v/>
      </c>
      <c r="J677" s="139" t="str">
        <f t="shared" si="11"/>
        <v/>
      </c>
    </row>
    <row r="678" spans="6:10" x14ac:dyDescent="0.2">
      <c r="F678" s="93" t="str">
        <f>IF(ISBLANK(A678),"",VLOOKUP(A678,'Tabla de equipos'!$B$3:$D$107,3,FALSE))</f>
        <v/>
      </c>
      <c r="J678" s="139" t="str">
        <f t="shared" si="11"/>
        <v/>
      </c>
    </row>
    <row r="679" spans="6:10" x14ac:dyDescent="0.2">
      <c r="F679" s="93" t="str">
        <f>IF(ISBLANK(A679),"",VLOOKUP(A679,'Tabla de equipos'!$B$3:$D$107,3,FALSE))</f>
        <v/>
      </c>
      <c r="J679" s="139" t="str">
        <f t="shared" si="11"/>
        <v/>
      </c>
    </row>
    <row r="680" spans="6:10" x14ac:dyDescent="0.2">
      <c r="F680" s="93" t="str">
        <f>IF(ISBLANK(A680),"",VLOOKUP(A680,'Tabla de equipos'!$B$3:$D$107,3,FALSE))</f>
        <v/>
      </c>
      <c r="J680" s="139" t="str">
        <f t="shared" si="11"/>
        <v/>
      </c>
    </row>
    <row r="681" spans="6:10" x14ac:dyDescent="0.2">
      <c r="F681" s="93" t="str">
        <f>IF(ISBLANK(A681),"",VLOOKUP(A681,'Tabla de equipos'!$B$3:$D$107,3,FALSE))</f>
        <v/>
      </c>
      <c r="J681" s="139" t="str">
        <f t="shared" si="11"/>
        <v/>
      </c>
    </row>
    <row r="682" spans="6:10" x14ac:dyDescent="0.2">
      <c r="F682" s="93" t="str">
        <f>IF(ISBLANK(A682),"",VLOOKUP(A682,'Tabla de equipos'!$B$3:$D$107,3,FALSE))</f>
        <v/>
      </c>
      <c r="J682" s="139" t="str">
        <f t="shared" si="11"/>
        <v/>
      </c>
    </row>
    <row r="683" spans="6:10" x14ac:dyDescent="0.2">
      <c r="F683" s="93" t="str">
        <f>IF(ISBLANK(A683),"",VLOOKUP(A683,'Tabla de equipos'!$B$3:$D$107,3,FALSE))</f>
        <v/>
      </c>
      <c r="J683" s="139" t="str">
        <f t="shared" si="11"/>
        <v/>
      </c>
    </row>
    <row r="684" spans="6:10" x14ac:dyDescent="0.2">
      <c r="F684" s="93" t="str">
        <f>IF(ISBLANK(A684),"",VLOOKUP(A684,'Tabla de equipos'!$B$3:$D$107,3,FALSE))</f>
        <v/>
      </c>
      <c r="J684" s="139" t="str">
        <f t="shared" si="11"/>
        <v/>
      </c>
    </row>
    <row r="685" spans="6:10" x14ac:dyDescent="0.2">
      <c r="F685" s="93" t="str">
        <f>IF(ISBLANK(A685),"",VLOOKUP(A685,'Tabla de equipos'!$B$3:$D$107,3,FALSE))</f>
        <v/>
      </c>
      <c r="J685" s="139" t="str">
        <f t="shared" si="11"/>
        <v/>
      </c>
    </row>
    <row r="686" spans="6:10" x14ac:dyDescent="0.2">
      <c r="F686" s="93" t="str">
        <f>IF(ISBLANK(A686),"",VLOOKUP(A686,'Tabla de equipos'!$B$3:$D$107,3,FALSE))</f>
        <v/>
      </c>
      <c r="J686" s="139" t="str">
        <f t="shared" si="11"/>
        <v/>
      </c>
    </row>
    <row r="687" spans="6:10" x14ac:dyDescent="0.2">
      <c r="F687" s="93" t="str">
        <f>IF(ISBLANK(A687),"",VLOOKUP(A687,'Tabla de equipos'!$B$3:$D$107,3,FALSE))</f>
        <v/>
      </c>
      <c r="J687" s="139" t="str">
        <f t="shared" si="11"/>
        <v/>
      </c>
    </row>
    <row r="688" spans="6:10" x14ac:dyDescent="0.2">
      <c r="F688" s="93" t="str">
        <f>IF(ISBLANK(A688),"",VLOOKUP(A688,'Tabla de equipos'!$B$3:$D$107,3,FALSE))</f>
        <v/>
      </c>
      <c r="J688" s="139" t="str">
        <f t="shared" si="11"/>
        <v/>
      </c>
    </row>
    <row r="689" spans="6:10" x14ac:dyDescent="0.2">
      <c r="F689" s="93" t="str">
        <f>IF(ISBLANK(A689),"",VLOOKUP(A689,'Tabla de equipos'!$B$3:$D$107,3,FALSE))</f>
        <v/>
      </c>
      <c r="J689" s="139" t="str">
        <f t="shared" si="11"/>
        <v/>
      </c>
    </row>
    <row r="690" spans="6:10" x14ac:dyDescent="0.2">
      <c r="F690" s="93" t="str">
        <f>IF(ISBLANK(A690),"",VLOOKUP(A690,'Tabla de equipos'!$B$3:$D$107,3,FALSE))</f>
        <v/>
      </c>
      <c r="J690" s="139" t="str">
        <f t="shared" si="11"/>
        <v/>
      </c>
    </row>
    <row r="691" spans="6:10" x14ac:dyDescent="0.2">
      <c r="F691" s="93" t="str">
        <f>IF(ISBLANK(A691),"",VLOOKUP(A691,'Tabla de equipos'!$B$3:$D$107,3,FALSE))</f>
        <v/>
      </c>
      <c r="J691" s="139" t="str">
        <f t="shared" si="11"/>
        <v/>
      </c>
    </row>
    <row r="692" spans="6:10" x14ac:dyDescent="0.2">
      <c r="F692" s="93" t="str">
        <f>IF(ISBLANK(A692),"",VLOOKUP(A692,'Tabla de equipos'!$B$3:$D$107,3,FALSE))</f>
        <v/>
      </c>
      <c r="J692" s="139" t="str">
        <f t="shared" si="11"/>
        <v/>
      </c>
    </row>
    <row r="693" spans="6:10" x14ac:dyDescent="0.2">
      <c r="F693" s="93" t="str">
        <f>IF(ISBLANK(A693),"",VLOOKUP(A693,'Tabla de equipos'!$B$3:$D$107,3,FALSE))</f>
        <v/>
      </c>
      <c r="J693" s="139" t="str">
        <f t="shared" si="11"/>
        <v/>
      </c>
    </row>
    <row r="694" spans="6:10" x14ac:dyDescent="0.2">
      <c r="F694" s="93" t="str">
        <f>IF(ISBLANK(A694),"",VLOOKUP(A694,'Tabla de equipos'!$B$3:$D$107,3,FALSE))</f>
        <v/>
      </c>
      <c r="J694" s="139" t="str">
        <f t="shared" si="11"/>
        <v/>
      </c>
    </row>
    <row r="695" spans="6:10" x14ac:dyDescent="0.2">
      <c r="F695" s="93" t="str">
        <f>IF(ISBLANK(A695),"",VLOOKUP(A695,'Tabla de equipos'!$B$3:$D$107,3,FALSE))</f>
        <v/>
      </c>
      <c r="J695" s="139" t="str">
        <f t="shared" si="11"/>
        <v/>
      </c>
    </row>
    <row r="696" spans="6:10" x14ac:dyDescent="0.2">
      <c r="F696" s="93" t="str">
        <f>IF(ISBLANK(A696),"",VLOOKUP(A696,'Tabla de equipos'!$B$3:$D$107,3,FALSE))</f>
        <v/>
      </c>
      <c r="J696" s="139" t="str">
        <f t="shared" si="11"/>
        <v/>
      </c>
    </row>
    <row r="697" spans="6:10" x14ac:dyDescent="0.2">
      <c r="F697" s="93" t="str">
        <f>IF(ISBLANK(A697),"",VLOOKUP(A697,'Tabla de equipos'!$B$3:$D$107,3,FALSE))</f>
        <v/>
      </c>
      <c r="J697" s="139" t="str">
        <f t="shared" si="11"/>
        <v/>
      </c>
    </row>
    <row r="698" spans="6:10" x14ac:dyDescent="0.2">
      <c r="F698" s="93" t="str">
        <f>IF(ISBLANK(A698),"",VLOOKUP(A698,'Tabla de equipos'!$B$3:$D$107,3,FALSE))</f>
        <v/>
      </c>
      <c r="J698" s="139" t="str">
        <f t="shared" si="11"/>
        <v/>
      </c>
    </row>
    <row r="699" spans="6:10" x14ac:dyDescent="0.2">
      <c r="F699" s="93" t="str">
        <f>IF(ISBLANK(A699),"",VLOOKUP(A699,'Tabla de equipos'!$B$3:$D$107,3,FALSE))</f>
        <v/>
      </c>
      <c r="J699" s="139" t="str">
        <f t="shared" si="11"/>
        <v/>
      </c>
    </row>
    <row r="700" spans="6:10" x14ac:dyDescent="0.2">
      <c r="F700" s="93" t="str">
        <f>IF(ISBLANK(A700),"",VLOOKUP(A700,'Tabla de equipos'!$B$3:$D$107,3,FALSE))</f>
        <v/>
      </c>
      <c r="J700" s="139" t="str">
        <f t="shared" si="11"/>
        <v/>
      </c>
    </row>
    <row r="701" spans="6:10" x14ac:dyDescent="0.2">
      <c r="F701" s="93" t="str">
        <f>IF(ISBLANK(A701),"",VLOOKUP(A701,'Tabla de equipos'!$B$3:$D$107,3,FALSE))</f>
        <v/>
      </c>
      <c r="J701" s="139" t="str">
        <f t="shared" si="11"/>
        <v/>
      </c>
    </row>
    <row r="702" spans="6:10" x14ac:dyDescent="0.2">
      <c r="F702" s="93" t="str">
        <f>IF(ISBLANK(A702),"",VLOOKUP(A702,'Tabla de equipos'!$B$3:$D$107,3,FALSE))</f>
        <v/>
      </c>
      <c r="J702" s="139" t="str">
        <f t="shared" si="11"/>
        <v/>
      </c>
    </row>
    <row r="703" spans="6:10" x14ac:dyDescent="0.2">
      <c r="F703" s="93" t="str">
        <f>IF(ISBLANK(A703),"",VLOOKUP(A703,'Tabla de equipos'!$B$3:$D$107,3,FALSE))</f>
        <v/>
      </c>
      <c r="J703" s="139" t="str">
        <f t="shared" si="11"/>
        <v/>
      </c>
    </row>
    <row r="704" spans="6:10" x14ac:dyDescent="0.2">
      <c r="F704" s="93" t="str">
        <f>IF(ISBLANK(A704),"",VLOOKUP(A704,'Tabla de equipos'!$B$3:$D$107,3,FALSE))</f>
        <v/>
      </c>
      <c r="J704" s="139" t="str">
        <f t="shared" si="11"/>
        <v/>
      </c>
    </row>
    <row r="705" spans="6:10" x14ac:dyDescent="0.2">
      <c r="F705" s="93" t="str">
        <f>IF(ISBLANK(A705),"",VLOOKUP(A705,'Tabla de equipos'!$B$3:$D$107,3,FALSE))</f>
        <v/>
      </c>
      <c r="J705" s="139" t="str">
        <f t="shared" si="11"/>
        <v/>
      </c>
    </row>
    <row r="706" spans="6:10" x14ac:dyDescent="0.2">
      <c r="F706" s="93" t="str">
        <f>IF(ISBLANK(A706),"",VLOOKUP(A706,'Tabla de equipos'!$B$3:$D$107,3,FALSE))</f>
        <v/>
      </c>
      <c r="J706" s="139" t="str">
        <f t="shared" si="11"/>
        <v/>
      </c>
    </row>
    <row r="707" spans="6:10" x14ac:dyDescent="0.2">
      <c r="F707" s="93" t="str">
        <f>IF(ISBLANK(A707),"",VLOOKUP(A707,'Tabla de equipos'!$B$3:$D$107,3,FALSE))</f>
        <v/>
      </c>
      <c r="J707" s="139" t="str">
        <f t="shared" si="11"/>
        <v/>
      </c>
    </row>
    <row r="708" spans="6:10" x14ac:dyDescent="0.2">
      <c r="F708" s="93" t="str">
        <f>IF(ISBLANK(A708),"",VLOOKUP(A708,'Tabla de equipos'!$B$3:$D$107,3,FALSE))</f>
        <v/>
      </c>
      <c r="J708" s="139" t="str">
        <f t="shared" si="11"/>
        <v/>
      </c>
    </row>
    <row r="709" spans="6:10" x14ac:dyDescent="0.2">
      <c r="F709" s="93" t="str">
        <f>IF(ISBLANK(A709),"",VLOOKUP(A709,'Tabla de equipos'!$B$3:$D$107,3,FALSE))</f>
        <v/>
      </c>
      <c r="J709" s="139" t="str">
        <f t="shared" si="11"/>
        <v/>
      </c>
    </row>
    <row r="710" spans="6:10" x14ac:dyDescent="0.2">
      <c r="F710" s="93" t="str">
        <f>IF(ISBLANK(A710),"",VLOOKUP(A710,'Tabla de equipos'!$B$3:$D$107,3,FALSE))</f>
        <v/>
      </c>
      <c r="J710" s="139" t="str">
        <f t="shared" ref="J710:J773" si="12">IF(AND(G710&gt;0,A710=""),"Falta elegir equipo/producto",IF(AND(A710="",G710=""),"",IF(AND(A710&lt;&gt;"",G710=""),"Falta incluir numero de unidades",IF(AND(A710&lt;&gt;"",G710&gt;0,B710=""),"Falta Incluir el Tipo de Exceptuación",IF(AND(A710&lt;&gt;"",B710&lt;&gt;"",C710="",G710&gt;0),"Falta incluir nombre del Beneficiario exceptuación","No olvidar adjuntar factura de la exceptuación")))))</f>
        <v/>
      </c>
    </row>
    <row r="711" spans="6:10" x14ac:dyDescent="0.2">
      <c r="F711" s="93" t="str">
        <f>IF(ISBLANK(A711),"",VLOOKUP(A711,'Tabla de equipos'!$B$3:$D$107,3,FALSE))</f>
        <v/>
      </c>
      <c r="J711" s="139" t="str">
        <f t="shared" si="12"/>
        <v/>
      </c>
    </row>
    <row r="712" spans="6:10" x14ac:dyDescent="0.2">
      <c r="F712" s="93" t="str">
        <f>IF(ISBLANK(A712),"",VLOOKUP(A712,'Tabla de equipos'!$B$3:$D$107,3,FALSE))</f>
        <v/>
      </c>
      <c r="J712" s="139" t="str">
        <f t="shared" si="12"/>
        <v/>
      </c>
    </row>
    <row r="713" spans="6:10" x14ac:dyDescent="0.2">
      <c r="F713" s="93" t="str">
        <f>IF(ISBLANK(A713),"",VLOOKUP(A713,'Tabla de equipos'!$B$3:$D$107,3,FALSE))</f>
        <v/>
      </c>
      <c r="J713" s="139" t="str">
        <f t="shared" si="12"/>
        <v/>
      </c>
    </row>
    <row r="714" spans="6:10" x14ac:dyDescent="0.2">
      <c r="F714" s="93" t="str">
        <f>IF(ISBLANK(A714),"",VLOOKUP(A714,'Tabla de equipos'!$B$3:$D$107,3,FALSE))</f>
        <v/>
      </c>
      <c r="J714" s="139" t="str">
        <f t="shared" si="12"/>
        <v/>
      </c>
    </row>
    <row r="715" spans="6:10" x14ac:dyDescent="0.2">
      <c r="F715" s="93" t="str">
        <f>IF(ISBLANK(A715),"",VLOOKUP(A715,'Tabla de equipos'!$B$3:$D$107,3,FALSE))</f>
        <v/>
      </c>
      <c r="J715" s="139" t="str">
        <f t="shared" si="12"/>
        <v/>
      </c>
    </row>
    <row r="716" spans="6:10" x14ac:dyDescent="0.2">
      <c r="F716" s="93" t="str">
        <f>IF(ISBLANK(A716),"",VLOOKUP(A716,'Tabla de equipos'!$B$3:$D$107,3,FALSE))</f>
        <v/>
      </c>
      <c r="J716" s="139" t="str">
        <f t="shared" si="12"/>
        <v/>
      </c>
    </row>
    <row r="717" spans="6:10" x14ac:dyDescent="0.2">
      <c r="F717" s="93" t="str">
        <f>IF(ISBLANK(A717),"",VLOOKUP(A717,'Tabla de equipos'!$B$3:$D$107,3,FALSE))</f>
        <v/>
      </c>
      <c r="J717" s="139" t="str">
        <f t="shared" si="12"/>
        <v/>
      </c>
    </row>
    <row r="718" spans="6:10" x14ac:dyDescent="0.2">
      <c r="F718" s="93" t="str">
        <f>IF(ISBLANK(A718),"",VLOOKUP(A718,'Tabla de equipos'!$B$3:$D$107,3,FALSE))</f>
        <v/>
      </c>
      <c r="J718" s="139" t="str">
        <f t="shared" si="12"/>
        <v/>
      </c>
    </row>
    <row r="719" spans="6:10" x14ac:dyDescent="0.2">
      <c r="F719" s="93" t="str">
        <f>IF(ISBLANK(A719),"",VLOOKUP(A719,'Tabla de equipos'!$B$3:$D$107,3,FALSE))</f>
        <v/>
      </c>
      <c r="J719" s="139" t="str">
        <f t="shared" si="12"/>
        <v/>
      </c>
    </row>
    <row r="720" spans="6:10" x14ac:dyDescent="0.2">
      <c r="F720" s="93" t="str">
        <f>IF(ISBLANK(A720),"",VLOOKUP(A720,'Tabla de equipos'!$B$3:$D$107,3,FALSE))</f>
        <v/>
      </c>
      <c r="J720" s="139" t="str">
        <f t="shared" si="12"/>
        <v/>
      </c>
    </row>
    <row r="721" spans="6:10" x14ac:dyDescent="0.2">
      <c r="F721" s="93" t="str">
        <f>IF(ISBLANK(A721),"",VLOOKUP(A721,'Tabla de equipos'!$B$3:$D$107,3,FALSE))</f>
        <v/>
      </c>
      <c r="J721" s="139" t="str">
        <f t="shared" si="12"/>
        <v/>
      </c>
    </row>
    <row r="722" spans="6:10" x14ac:dyDescent="0.2">
      <c r="F722" s="93" t="str">
        <f>IF(ISBLANK(A722),"",VLOOKUP(A722,'Tabla de equipos'!$B$3:$D$107,3,FALSE))</f>
        <v/>
      </c>
      <c r="J722" s="139" t="str">
        <f t="shared" si="12"/>
        <v/>
      </c>
    </row>
    <row r="723" spans="6:10" x14ac:dyDescent="0.2">
      <c r="F723" s="93" t="str">
        <f>IF(ISBLANK(A723),"",VLOOKUP(A723,'Tabla de equipos'!$B$3:$D$107,3,FALSE))</f>
        <v/>
      </c>
      <c r="J723" s="139" t="str">
        <f t="shared" si="12"/>
        <v/>
      </c>
    </row>
    <row r="724" spans="6:10" x14ac:dyDescent="0.2">
      <c r="F724" s="93" t="str">
        <f>IF(ISBLANK(A724),"",VLOOKUP(A724,'Tabla de equipos'!$B$3:$D$107,3,FALSE))</f>
        <v/>
      </c>
      <c r="J724" s="139" t="str">
        <f t="shared" si="12"/>
        <v/>
      </c>
    </row>
    <row r="725" spans="6:10" x14ac:dyDescent="0.2">
      <c r="F725" s="93" t="str">
        <f>IF(ISBLANK(A725),"",VLOOKUP(A725,'Tabla de equipos'!$B$3:$D$107,3,FALSE))</f>
        <v/>
      </c>
      <c r="J725" s="139" t="str">
        <f t="shared" si="12"/>
        <v/>
      </c>
    </row>
    <row r="726" spans="6:10" x14ac:dyDescent="0.2">
      <c r="F726" s="93" t="str">
        <f>IF(ISBLANK(A726),"",VLOOKUP(A726,'Tabla de equipos'!$B$3:$D$107,3,FALSE))</f>
        <v/>
      </c>
      <c r="J726" s="139" t="str">
        <f t="shared" si="12"/>
        <v/>
      </c>
    </row>
    <row r="727" spans="6:10" x14ac:dyDescent="0.2">
      <c r="F727" s="93" t="str">
        <f>IF(ISBLANK(A727),"",VLOOKUP(A727,'Tabla de equipos'!$B$3:$D$107,3,FALSE))</f>
        <v/>
      </c>
      <c r="J727" s="139" t="str">
        <f t="shared" si="12"/>
        <v/>
      </c>
    </row>
    <row r="728" spans="6:10" x14ac:dyDescent="0.2">
      <c r="F728" s="93" t="str">
        <f>IF(ISBLANK(A728),"",VLOOKUP(A728,'Tabla de equipos'!$B$3:$D$107,3,FALSE))</f>
        <v/>
      </c>
      <c r="J728" s="139" t="str">
        <f t="shared" si="12"/>
        <v/>
      </c>
    </row>
    <row r="729" spans="6:10" x14ac:dyDescent="0.2">
      <c r="F729" s="93" t="str">
        <f>IF(ISBLANK(A729),"",VLOOKUP(A729,'Tabla de equipos'!$B$3:$D$107,3,FALSE))</f>
        <v/>
      </c>
      <c r="J729" s="139" t="str">
        <f t="shared" si="12"/>
        <v/>
      </c>
    </row>
    <row r="730" spans="6:10" x14ac:dyDescent="0.2">
      <c r="F730" s="93" t="str">
        <f>IF(ISBLANK(A730),"",VLOOKUP(A730,'Tabla de equipos'!$B$3:$D$107,3,FALSE))</f>
        <v/>
      </c>
      <c r="J730" s="139" t="str">
        <f t="shared" si="12"/>
        <v/>
      </c>
    </row>
    <row r="731" spans="6:10" x14ac:dyDescent="0.2">
      <c r="F731" s="93" t="str">
        <f>IF(ISBLANK(A731),"",VLOOKUP(A731,'Tabla de equipos'!$B$3:$D$107,3,FALSE))</f>
        <v/>
      </c>
      <c r="J731" s="139" t="str">
        <f t="shared" si="12"/>
        <v/>
      </c>
    </row>
    <row r="732" spans="6:10" x14ac:dyDescent="0.2">
      <c r="F732" s="93" t="str">
        <f>IF(ISBLANK(A732),"",VLOOKUP(A732,'Tabla de equipos'!$B$3:$D$107,3,FALSE))</f>
        <v/>
      </c>
      <c r="J732" s="139" t="str">
        <f t="shared" si="12"/>
        <v/>
      </c>
    </row>
    <row r="733" spans="6:10" x14ac:dyDescent="0.2">
      <c r="F733" s="93" t="str">
        <f>IF(ISBLANK(A733),"",VLOOKUP(A733,'Tabla de equipos'!$B$3:$D$107,3,FALSE))</f>
        <v/>
      </c>
      <c r="J733" s="139" t="str">
        <f t="shared" si="12"/>
        <v/>
      </c>
    </row>
    <row r="734" spans="6:10" x14ac:dyDescent="0.2">
      <c r="F734" s="93" t="str">
        <f>IF(ISBLANK(A734),"",VLOOKUP(A734,'Tabla de equipos'!$B$3:$D$107,3,FALSE))</f>
        <v/>
      </c>
      <c r="J734" s="139" t="str">
        <f t="shared" si="12"/>
        <v/>
      </c>
    </row>
    <row r="735" spans="6:10" x14ac:dyDescent="0.2">
      <c r="F735" s="93" t="str">
        <f>IF(ISBLANK(A735),"",VLOOKUP(A735,'Tabla de equipos'!$B$3:$D$107,3,FALSE))</f>
        <v/>
      </c>
      <c r="J735" s="139" t="str">
        <f t="shared" si="12"/>
        <v/>
      </c>
    </row>
    <row r="736" spans="6:10" x14ac:dyDescent="0.2">
      <c r="F736" s="93" t="str">
        <f>IF(ISBLANK(A736),"",VLOOKUP(A736,'Tabla de equipos'!$B$3:$D$107,3,FALSE))</f>
        <v/>
      </c>
      <c r="J736" s="139" t="str">
        <f t="shared" si="12"/>
        <v/>
      </c>
    </row>
    <row r="737" spans="6:10" x14ac:dyDescent="0.2">
      <c r="F737" s="93" t="str">
        <f>IF(ISBLANK(A737),"",VLOOKUP(A737,'Tabla de equipos'!$B$3:$D$107,3,FALSE))</f>
        <v/>
      </c>
      <c r="J737" s="139" t="str">
        <f t="shared" si="12"/>
        <v/>
      </c>
    </row>
    <row r="738" spans="6:10" x14ac:dyDescent="0.2">
      <c r="F738" s="93" t="str">
        <f>IF(ISBLANK(A738),"",VLOOKUP(A738,'Tabla de equipos'!$B$3:$D$107,3,FALSE))</f>
        <v/>
      </c>
      <c r="J738" s="139" t="str">
        <f t="shared" si="12"/>
        <v/>
      </c>
    </row>
    <row r="739" spans="6:10" x14ac:dyDescent="0.2">
      <c r="F739" s="93" t="str">
        <f>IF(ISBLANK(A739),"",VLOOKUP(A739,'Tabla de equipos'!$B$3:$D$107,3,FALSE))</f>
        <v/>
      </c>
      <c r="J739" s="139" t="str">
        <f t="shared" si="12"/>
        <v/>
      </c>
    </row>
    <row r="740" spans="6:10" x14ac:dyDescent="0.2">
      <c r="F740" s="93" t="str">
        <f>IF(ISBLANK(A740),"",VLOOKUP(A740,'Tabla de equipos'!$B$3:$D$107,3,FALSE))</f>
        <v/>
      </c>
      <c r="J740" s="139" t="str">
        <f t="shared" si="12"/>
        <v/>
      </c>
    </row>
    <row r="741" spans="6:10" x14ac:dyDescent="0.2">
      <c r="F741" s="93" t="str">
        <f>IF(ISBLANK(A741),"",VLOOKUP(A741,'Tabla de equipos'!$B$3:$D$107,3,FALSE))</f>
        <v/>
      </c>
      <c r="J741" s="139" t="str">
        <f t="shared" si="12"/>
        <v/>
      </c>
    </row>
    <row r="742" spans="6:10" x14ac:dyDescent="0.2">
      <c r="F742" s="93" t="str">
        <f>IF(ISBLANK(A742),"",VLOOKUP(A742,'Tabla de equipos'!$B$3:$D$107,3,FALSE))</f>
        <v/>
      </c>
      <c r="J742" s="139" t="str">
        <f t="shared" si="12"/>
        <v/>
      </c>
    </row>
    <row r="743" spans="6:10" x14ac:dyDescent="0.2">
      <c r="F743" s="93" t="str">
        <f>IF(ISBLANK(A743),"",VLOOKUP(A743,'Tabla de equipos'!$B$3:$D$107,3,FALSE))</f>
        <v/>
      </c>
      <c r="J743" s="139" t="str">
        <f t="shared" si="12"/>
        <v/>
      </c>
    </row>
    <row r="744" spans="6:10" x14ac:dyDescent="0.2">
      <c r="F744" s="93" t="str">
        <f>IF(ISBLANK(A744),"",VLOOKUP(A744,'Tabla de equipos'!$B$3:$D$107,3,FALSE))</f>
        <v/>
      </c>
      <c r="J744" s="139" t="str">
        <f t="shared" si="12"/>
        <v/>
      </c>
    </row>
    <row r="745" spans="6:10" x14ac:dyDescent="0.2">
      <c r="F745" s="93" t="str">
        <f>IF(ISBLANK(A745),"",VLOOKUP(A745,'Tabla de equipos'!$B$3:$D$107,3,FALSE))</f>
        <v/>
      </c>
      <c r="J745" s="139" t="str">
        <f t="shared" si="12"/>
        <v/>
      </c>
    </row>
    <row r="746" spans="6:10" x14ac:dyDescent="0.2">
      <c r="F746" s="93" t="str">
        <f>IF(ISBLANK(A746),"",VLOOKUP(A746,'Tabla de equipos'!$B$3:$D$107,3,FALSE))</f>
        <v/>
      </c>
      <c r="J746" s="139" t="str">
        <f t="shared" si="12"/>
        <v/>
      </c>
    </row>
    <row r="747" spans="6:10" x14ac:dyDescent="0.2">
      <c r="F747" s="93" t="str">
        <f>IF(ISBLANK(A747),"",VLOOKUP(A747,'Tabla de equipos'!$B$3:$D$107,3,FALSE))</f>
        <v/>
      </c>
      <c r="J747" s="139" t="str">
        <f t="shared" si="12"/>
        <v/>
      </c>
    </row>
    <row r="748" spans="6:10" x14ac:dyDescent="0.2">
      <c r="F748" s="93" t="str">
        <f>IF(ISBLANK(A748),"",VLOOKUP(A748,'Tabla de equipos'!$B$3:$D$107,3,FALSE))</f>
        <v/>
      </c>
      <c r="J748" s="139" t="str">
        <f t="shared" si="12"/>
        <v/>
      </c>
    </row>
    <row r="749" spans="6:10" x14ac:dyDescent="0.2">
      <c r="F749" s="93" t="str">
        <f>IF(ISBLANK(A749),"",VLOOKUP(A749,'Tabla de equipos'!$B$3:$D$107,3,FALSE))</f>
        <v/>
      </c>
      <c r="J749" s="139" t="str">
        <f t="shared" si="12"/>
        <v/>
      </c>
    </row>
    <row r="750" spans="6:10" x14ac:dyDescent="0.2">
      <c r="F750" s="93" t="str">
        <f>IF(ISBLANK(A750),"",VLOOKUP(A750,'Tabla de equipos'!$B$3:$D$107,3,FALSE))</f>
        <v/>
      </c>
      <c r="J750" s="139" t="str">
        <f t="shared" si="12"/>
        <v/>
      </c>
    </row>
    <row r="751" spans="6:10" x14ac:dyDescent="0.2">
      <c r="F751" s="93" t="str">
        <f>IF(ISBLANK(A751),"",VLOOKUP(A751,'Tabla de equipos'!$B$3:$D$107,3,FALSE))</f>
        <v/>
      </c>
      <c r="J751" s="139" t="str">
        <f t="shared" si="12"/>
        <v/>
      </c>
    </row>
    <row r="752" spans="6:10" x14ac:dyDescent="0.2">
      <c r="F752" s="93" t="str">
        <f>IF(ISBLANK(A752),"",VLOOKUP(A752,'Tabla de equipos'!$B$3:$D$107,3,FALSE))</f>
        <v/>
      </c>
      <c r="J752" s="139" t="str">
        <f t="shared" si="12"/>
        <v/>
      </c>
    </row>
    <row r="753" spans="6:10" x14ac:dyDescent="0.2">
      <c r="F753" s="93" t="str">
        <f>IF(ISBLANK(A753),"",VLOOKUP(A753,'Tabla de equipos'!$B$3:$D$107,3,FALSE))</f>
        <v/>
      </c>
      <c r="J753" s="139" t="str">
        <f t="shared" si="12"/>
        <v/>
      </c>
    </row>
    <row r="754" spans="6:10" x14ac:dyDescent="0.2">
      <c r="F754" s="93" t="str">
        <f>IF(ISBLANK(A754),"",VLOOKUP(A754,'Tabla de equipos'!$B$3:$D$107,3,FALSE))</f>
        <v/>
      </c>
      <c r="J754" s="139" t="str">
        <f t="shared" si="12"/>
        <v/>
      </c>
    </row>
    <row r="755" spans="6:10" x14ac:dyDescent="0.2">
      <c r="F755" s="93" t="str">
        <f>IF(ISBLANK(A755),"",VLOOKUP(A755,'Tabla de equipos'!$B$3:$D$107,3,FALSE))</f>
        <v/>
      </c>
      <c r="J755" s="139" t="str">
        <f t="shared" si="12"/>
        <v/>
      </c>
    </row>
    <row r="756" spans="6:10" x14ac:dyDescent="0.2">
      <c r="F756" s="93" t="str">
        <f>IF(ISBLANK(A756),"",VLOOKUP(A756,'Tabla de equipos'!$B$3:$D$107,3,FALSE))</f>
        <v/>
      </c>
      <c r="J756" s="139" t="str">
        <f t="shared" si="12"/>
        <v/>
      </c>
    </row>
    <row r="757" spans="6:10" x14ac:dyDescent="0.2">
      <c r="F757" s="93" t="str">
        <f>IF(ISBLANK(A757),"",VLOOKUP(A757,'Tabla de equipos'!$B$3:$D$107,3,FALSE))</f>
        <v/>
      </c>
      <c r="J757" s="139" t="str">
        <f t="shared" si="12"/>
        <v/>
      </c>
    </row>
    <row r="758" spans="6:10" x14ac:dyDescent="0.2">
      <c r="F758" s="93" t="str">
        <f>IF(ISBLANK(A758),"",VLOOKUP(A758,'Tabla de equipos'!$B$3:$D$107,3,FALSE))</f>
        <v/>
      </c>
      <c r="J758" s="139" t="str">
        <f t="shared" si="12"/>
        <v/>
      </c>
    </row>
    <row r="759" spans="6:10" x14ac:dyDescent="0.2">
      <c r="F759" s="93" t="str">
        <f>IF(ISBLANK(A759),"",VLOOKUP(A759,'Tabla de equipos'!$B$3:$D$107,3,FALSE))</f>
        <v/>
      </c>
      <c r="J759" s="139" t="str">
        <f t="shared" si="12"/>
        <v/>
      </c>
    </row>
    <row r="760" spans="6:10" x14ac:dyDescent="0.2">
      <c r="F760" s="93" t="str">
        <f>IF(ISBLANK(A760),"",VLOOKUP(A760,'Tabla de equipos'!$B$3:$D$107,3,FALSE))</f>
        <v/>
      </c>
      <c r="J760" s="139" t="str">
        <f t="shared" si="12"/>
        <v/>
      </c>
    </row>
    <row r="761" spans="6:10" x14ac:dyDescent="0.2">
      <c r="F761" s="93" t="str">
        <f>IF(ISBLANK(A761),"",VLOOKUP(A761,'Tabla de equipos'!$B$3:$D$107,3,FALSE))</f>
        <v/>
      </c>
      <c r="J761" s="139" t="str">
        <f t="shared" si="12"/>
        <v/>
      </c>
    </row>
    <row r="762" spans="6:10" x14ac:dyDescent="0.2">
      <c r="F762" s="93" t="str">
        <f>IF(ISBLANK(A762),"",VLOOKUP(A762,'Tabla de equipos'!$B$3:$D$107,3,FALSE))</f>
        <v/>
      </c>
      <c r="J762" s="139" t="str">
        <f t="shared" si="12"/>
        <v/>
      </c>
    </row>
    <row r="763" spans="6:10" x14ac:dyDescent="0.2">
      <c r="F763" s="93" t="str">
        <f>IF(ISBLANK(A763),"",VLOOKUP(A763,'Tabla de equipos'!$B$3:$D$107,3,FALSE))</f>
        <v/>
      </c>
      <c r="J763" s="139" t="str">
        <f t="shared" si="12"/>
        <v/>
      </c>
    </row>
    <row r="764" spans="6:10" x14ac:dyDescent="0.2">
      <c r="F764" s="93" t="str">
        <f>IF(ISBLANK(A764),"",VLOOKUP(A764,'Tabla de equipos'!$B$3:$D$107,3,FALSE))</f>
        <v/>
      </c>
      <c r="J764" s="139" t="str">
        <f t="shared" si="12"/>
        <v/>
      </c>
    </row>
    <row r="765" spans="6:10" x14ac:dyDescent="0.2">
      <c r="F765" s="93" t="str">
        <f>IF(ISBLANK(A765),"",VLOOKUP(A765,'Tabla de equipos'!$B$3:$D$107,3,FALSE))</f>
        <v/>
      </c>
      <c r="J765" s="139" t="str">
        <f t="shared" si="12"/>
        <v/>
      </c>
    </row>
    <row r="766" spans="6:10" x14ac:dyDescent="0.2">
      <c r="F766" s="93" t="str">
        <f>IF(ISBLANK(A766),"",VLOOKUP(A766,'Tabla de equipos'!$B$3:$D$107,3,FALSE))</f>
        <v/>
      </c>
      <c r="J766" s="139" t="str">
        <f t="shared" si="12"/>
        <v/>
      </c>
    </row>
    <row r="767" spans="6:10" x14ac:dyDescent="0.2">
      <c r="F767" s="93" t="str">
        <f>IF(ISBLANK(A767),"",VLOOKUP(A767,'Tabla de equipos'!$B$3:$D$107,3,FALSE))</f>
        <v/>
      </c>
      <c r="J767" s="139" t="str">
        <f t="shared" si="12"/>
        <v/>
      </c>
    </row>
    <row r="768" spans="6:10" x14ac:dyDescent="0.2">
      <c r="F768" s="93" t="str">
        <f>IF(ISBLANK(A768),"",VLOOKUP(A768,'Tabla de equipos'!$B$3:$D$107,3,FALSE))</f>
        <v/>
      </c>
      <c r="J768" s="139" t="str">
        <f t="shared" si="12"/>
        <v/>
      </c>
    </row>
    <row r="769" spans="6:10" x14ac:dyDescent="0.2">
      <c r="F769" s="93" t="str">
        <f>IF(ISBLANK(A769),"",VLOOKUP(A769,'Tabla de equipos'!$B$3:$D$107,3,FALSE))</f>
        <v/>
      </c>
      <c r="J769" s="139" t="str">
        <f t="shared" si="12"/>
        <v/>
      </c>
    </row>
    <row r="770" spans="6:10" x14ac:dyDescent="0.2">
      <c r="F770" s="93" t="str">
        <f>IF(ISBLANK(A770),"",VLOOKUP(A770,'Tabla de equipos'!$B$3:$D$107,3,FALSE))</f>
        <v/>
      </c>
      <c r="J770" s="139" t="str">
        <f t="shared" si="12"/>
        <v/>
      </c>
    </row>
    <row r="771" spans="6:10" x14ac:dyDescent="0.2">
      <c r="F771" s="93" t="str">
        <f>IF(ISBLANK(A771),"",VLOOKUP(A771,'Tabla de equipos'!$B$3:$D$107,3,FALSE))</f>
        <v/>
      </c>
      <c r="J771" s="139" t="str">
        <f t="shared" si="12"/>
        <v/>
      </c>
    </row>
    <row r="772" spans="6:10" x14ac:dyDescent="0.2">
      <c r="F772" s="93" t="str">
        <f>IF(ISBLANK(A772),"",VLOOKUP(A772,'Tabla de equipos'!$B$3:$D$107,3,FALSE))</f>
        <v/>
      </c>
      <c r="J772" s="139" t="str">
        <f t="shared" si="12"/>
        <v/>
      </c>
    </row>
    <row r="773" spans="6:10" x14ac:dyDescent="0.2">
      <c r="F773" s="93" t="str">
        <f>IF(ISBLANK(A773),"",VLOOKUP(A773,'Tabla de equipos'!$B$3:$D$107,3,FALSE))</f>
        <v/>
      </c>
      <c r="J773" s="139" t="str">
        <f t="shared" si="12"/>
        <v/>
      </c>
    </row>
    <row r="774" spans="6:10" x14ac:dyDescent="0.2">
      <c r="F774" s="93" t="str">
        <f>IF(ISBLANK(A774),"",VLOOKUP(A774,'Tabla de equipos'!$B$3:$D$107,3,FALSE))</f>
        <v/>
      </c>
      <c r="J774" s="139" t="str">
        <f t="shared" ref="J774:J837" si="13">IF(AND(G774&gt;0,A774=""),"Falta elegir equipo/producto",IF(AND(A774="",G774=""),"",IF(AND(A774&lt;&gt;"",G774=""),"Falta incluir numero de unidades",IF(AND(A774&lt;&gt;"",G774&gt;0,B774=""),"Falta Incluir el Tipo de Exceptuación",IF(AND(A774&lt;&gt;"",B774&lt;&gt;"",C774="",G774&gt;0),"Falta incluir nombre del Beneficiario exceptuación","No olvidar adjuntar factura de la exceptuación")))))</f>
        <v/>
      </c>
    </row>
    <row r="775" spans="6:10" x14ac:dyDescent="0.2">
      <c r="F775" s="93" t="str">
        <f>IF(ISBLANK(A775),"",VLOOKUP(A775,'Tabla de equipos'!$B$3:$D$107,3,FALSE))</f>
        <v/>
      </c>
      <c r="J775" s="139" t="str">
        <f t="shared" si="13"/>
        <v/>
      </c>
    </row>
    <row r="776" spans="6:10" x14ac:dyDescent="0.2">
      <c r="F776" s="93" t="str">
        <f>IF(ISBLANK(A776),"",VLOOKUP(A776,'Tabla de equipos'!$B$3:$D$107,3,FALSE))</f>
        <v/>
      </c>
      <c r="J776" s="139" t="str">
        <f t="shared" si="13"/>
        <v/>
      </c>
    </row>
    <row r="777" spans="6:10" x14ac:dyDescent="0.2">
      <c r="F777" s="93" t="str">
        <f>IF(ISBLANK(A777),"",VLOOKUP(A777,'Tabla de equipos'!$B$3:$D$107,3,FALSE))</f>
        <v/>
      </c>
      <c r="J777" s="139" t="str">
        <f t="shared" si="13"/>
        <v/>
      </c>
    </row>
    <row r="778" spans="6:10" x14ac:dyDescent="0.2">
      <c r="F778" s="93" t="str">
        <f>IF(ISBLANK(A778),"",VLOOKUP(A778,'Tabla de equipos'!$B$3:$D$107,3,FALSE))</f>
        <v/>
      </c>
      <c r="J778" s="139" t="str">
        <f t="shared" si="13"/>
        <v/>
      </c>
    </row>
    <row r="779" spans="6:10" x14ac:dyDescent="0.2">
      <c r="F779" s="93" t="str">
        <f>IF(ISBLANK(A779),"",VLOOKUP(A779,'Tabla de equipos'!$B$3:$D$107,3,FALSE))</f>
        <v/>
      </c>
      <c r="J779" s="139" t="str">
        <f t="shared" si="13"/>
        <v/>
      </c>
    </row>
    <row r="780" spans="6:10" x14ac:dyDescent="0.2">
      <c r="F780" s="93" t="str">
        <f>IF(ISBLANK(A780),"",VLOOKUP(A780,'Tabla de equipos'!$B$3:$D$107,3,FALSE))</f>
        <v/>
      </c>
      <c r="J780" s="139" t="str">
        <f t="shared" si="13"/>
        <v/>
      </c>
    </row>
    <row r="781" spans="6:10" x14ac:dyDescent="0.2">
      <c r="F781" s="93" t="str">
        <f>IF(ISBLANK(A781),"",VLOOKUP(A781,'Tabla de equipos'!$B$3:$D$107,3,FALSE))</f>
        <v/>
      </c>
      <c r="J781" s="139" t="str">
        <f t="shared" si="13"/>
        <v/>
      </c>
    </row>
    <row r="782" spans="6:10" x14ac:dyDescent="0.2">
      <c r="F782" s="93" t="str">
        <f>IF(ISBLANK(A782),"",VLOOKUP(A782,'Tabla de equipos'!$B$3:$D$107,3,FALSE))</f>
        <v/>
      </c>
      <c r="J782" s="139" t="str">
        <f t="shared" si="13"/>
        <v/>
      </c>
    </row>
    <row r="783" spans="6:10" x14ac:dyDescent="0.2">
      <c r="F783" s="93" t="str">
        <f>IF(ISBLANK(A783),"",VLOOKUP(A783,'Tabla de equipos'!$B$3:$D$107,3,FALSE))</f>
        <v/>
      </c>
      <c r="J783" s="139" t="str">
        <f t="shared" si="13"/>
        <v/>
      </c>
    </row>
    <row r="784" spans="6:10" x14ac:dyDescent="0.2">
      <c r="F784" s="93" t="str">
        <f>IF(ISBLANK(A784),"",VLOOKUP(A784,'Tabla de equipos'!$B$3:$D$107,3,FALSE))</f>
        <v/>
      </c>
      <c r="J784" s="139" t="str">
        <f t="shared" si="13"/>
        <v/>
      </c>
    </row>
    <row r="785" spans="6:10" x14ac:dyDescent="0.2">
      <c r="F785" s="93" t="str">
        <f>IF(ISBLANK(A785),"",VLOOKUP(A785,'Tabla de equipos'!$B$3:$D$107,3,FALSE))</f>
        <v/>
      </c>
      <c r="J785" s="139" t="str">
        <f t="shared" si="13"/>
        <v/>
      </c>
    </row>
    <row r="786" spans="6:10" x14ac:dyDescent="0.2">
      <c r="F786" s="93" t="str">
        <f>IF(ISBLANK(A786),"",VLOOKUP(A786,'Tabla de equipos'!$B$3:$D$107,3,FALSE))</f>
        <v/>
      </c>
      <c r="J786" s="139" t="str">
        <f t="shared" si="13"/>
        <v/>
      </c>
    </row>
    <row r="787" spans="6:10" x14ac:dyDescent="0.2">
      <c r="F787" s="93" t="str">
        <f>IF(ISBLANK(A787),"",VLOOKUP(A787,'Tabla de equipos'!$B$3:$D$107,3,FALSE))</f>
        <v/>
      </c>
      <c r="J787" s="139" t="str">
        <f t="shared" si="13"/>
        <v/>
      </c>
    </row>
    <row r="788" spans="6:10" x14ac:dyDescent="0.2">
      <c r="F788" s="93" t="str">
        <f>IF(ISBLANK(A788),"",VLOOKUP(A788,'Tabla de equipos'!$B$3:$D$107,3,FALSE))</f>
        <v/>
      </c>
      <c r="J788" s="139" t="str">
        <f t="shared" si="13"/>
        <v/>
      </c>
    </row>
    <row r="789" spans="6:10" x14ac:dyDescent="0.2">
      <c r="F789" s="93" t="str">
        <f>IF(ISBLANK(A789),"",VLOOKUP(A789,'Tabla de equipos'!$B$3:$D$107,3,FALSE))</f>
        <v/>
      </c>
      <c r="J789" s="139" t="str">
        <f t="shared" si="13"/>
        <v/>
      </c>
    </row>
    <row r="790" spans="6:10" x14ac:dyDescent="0.2">
      <c r="F790" s="93" t="str">
        <f>IF(ISBLANK(A790),"",VLOOKUP(A790,'Tabla de equipos'!$B$3:$D$107,3,FALSE))</f>
        <v/>
      </c>
      <c r="J790" s="139" t="str">
        <f t="shared" si="13"/>
        <v/>
      </c>
    </row>
    <row r="791" spans="6:10" x14ac:dyDescent="0.2">
      <c r="F791" s="93" t="str">
        <f>IF(ISBLANK(A791),"",VLOOKUP(A791,'Tabla de equipos'!$B$3:$D$107,3,FALSE))</f>
        <v/>
      </c>
      <c r="J791" s="139" t="str">
        <f t="shared" si="13"/>
        <v/>
      </c>
    </row>
    <row r="792" spans="6:10" x14ac:dyDescent="0.2">
      <c r="F792" s="93" t="str">
        <f>IF(ISBLANK(A792),"",VLOOKUP(A792,'Tabla de equipos'!$B$3:$D$107,3,FALSE))</f>
        <v/>
      </c>
      <c r="J792" s="139" t="str">
        <f t="shared" si="13"/>
        <v/>
      </c>
    </row>
    <row r="793" spans="6:10" x14ac:dyDescent="0.2">
      <c r="F793" s="93" t="str">
        <f>IF(ISBLANK(A793),"",VLOOKUP(A793,'Tabla de equipos'!$B$3:$D$107,3,FALSE))</f>
        <v/>
      </c>
      <c r="J793" s="139" t="str">
        <f t="shared" si="13"/>
        <v/>
      </c>
    </row>
    <row r="794" spans="6:10" x14ac:dyDescent="0.2">
      <c r="F794" s="93" t="str">
        <f>IF(ISBLANK(A794),"",VLOOKUP(A794,'Tabla de equipos'!$B$3:$D$107,3,FALSE))</f>
        <v/>
      </c>
      <c r="J794" s="139" t="str">
        <f t="shared" si="13"/>
        <v/>
      </c>
    </row>
    <row r="795" spans="6:10" x14ac:dyDescent="0.2">
      <c r="F795" s="93" t="str">
        <f>IF(ISBLANK(A795),"",VLOOKUP(A795,'Tabla de equipos'!$B$3:$D$107,3,FALSE))</f>
        <v/>
      </c>
      <c r="J795" s="139" t="str">
        <f t="shared" si="13"/>
        <v/>
      </c>
    </row>
    <row r="796" spans="6:10" x14ac:dyDescent="0.2">
      <c r="F796" s="93" t="str">
        <f>IF(ISBLANK(A796),"",VLOOKUP(A796,'Tabla de equipos'!$B$3:$D$107,3,FALSE))</f>
        <v/>
      </c>
      <c r="J796" s="139" t="str">
        <f t="shared" si="13"/>
        <v/>
      </c>
    </row>
    <row r="797" spans="6:10" x14ac:dyDescent="0.2">
      <c r="F797" s="93" t="str">
        <f>IF(ISBLANK(A797),"",VLOOKUP(A797,'Tabla de equipos'!$B$3:$D$107,3,FALSE))</f>
        <v/>
      </c>
      <c r="J797" s="139" t="str">
        <f t="shared" si="13"/>
        <v/>
      </c>
    </row>
    <row r="798" spans="6:10" x14ac:dyDescent="0.2">
      <c r="F798" s="93" t="str">
        <f>IF(ISBLANK(A798),"",VLOOKUP(A798,'Tabla de equipos'!$B$3:$D$107,3,FALSE))</f>
        <v/>
      </c>
      <c r="J798" s="139" t="str">
        <f t="shared" si="13"/>
        <v/>
      </c>
    </row>
    <row r="799" spans="6:10" x14ac:dyDescent="0.2">
      <c r="F799" s="93" t="str">
        <f>IF(ISBLANK(A799),"",VLOOKUP(A799,'Tabla de equipos'!$B$3:$D$107,3,FALSE))</f>
        <v/>
      </c>
      <c r="J799" s="139" t="str">
        <f t="shared" si="13"/>
        <v/>
      </c>
    </row>
    <row r="800" spans="6:10" x14ac:dyDescent="0.2">
      <c r="F800" s="93" t="str">
        <f>IF(ISBLANK(A800),"",VLOOKUP(A800,'Tabla de equipos'!$B$3:$D$107,3,FALSE))</f>
        <v/>
      </c>
      <c r="J800" s="139" t="str">
        <f t="shared" si="13"/>
        <v/>
      </c>
    </row>
    <row r="801" spans="6:10" x14ac:dyDescent="0.2">
      <c r="F801" s="93" t="str">
        <f>IF(ISBLANK(A801),"",VLOOKUP(A801,'Tabla de equipos'!$B$3:$D$107,3,FALSE))</f>
        <v/>
      </c>
      <c r="J801" s="139" t="str">
        <f t="shared" si="13"/>
        <v/>
      </c>
    </row>
    <row r="802" spans="6:10" x14ac:dyDescent="0.2">
      <c r="F802" s="93" t="str">
        <f>IF(ISBLANK(A802),"",VLOOKUP(A802,'Tabla de equipos'!$B$3:$D$107,3,FALSE))</f>
        <v/>
      </c>
      <c r="J802" s="139" t="str">
        <f t="shared" si="13"/>
        <v/>
      </c>
    </row>
    <row r="803" spans="6:10" x14ac:dyDescent="0.2">
      <c r="F803" s="93" t="str">
        <f>IF(ISBLANK(A803),"",VLOOKUP(A803,'Tabla de equipos'!$B$3:$D$107,3,FALSE))</f>
        <v/>
      </c>
      <c r="J803" s="139" t="str">
        <f t="shared" si="13"/>
        <v/>
      </c>
    </row>
    <row r="804" spans="6:10" x14ac:dyDescent="0.2">
      <c r="F804" s="93" t="str">
        <f>IF(ISBLANK(A804),"",VLOOKUP(A804,'Tabla de equipos'!$B$3:$D$107,3,FALSE))</f>
        <v/>
      </c>
      <c r="J804" s="139" t="str">
        <f t="shared" si="13"/>
        <v/>
      </c>
    </row>
    <row r="805" spans="6:10" x14ac:dyDescent="0.2">
      <c r="F805" s="93" t="str">
        <f>IF(ISBLANK(A805),"",VLOOKUP(A805,'Tabla de equipos'!$B$3:$D$107,3,FALSE))</f>
        <v/>
      </c>
      <c r="J805" s="139" t="str">
        <f t="shared" si="13"/>
        <v/>
      </c>
    </row>
    <row r="806" spans="6:10" x14ac:dyDescent="0.2">
      <c r="F806" s="93" t="str">
        <f>IF(ISBLANK(A806),"",VLOOKUP(A806,'Tabla de equipos'!$B$3:$D$107,3,FALSE))</f>
        <v/>
      </c>
      <c r="J806" s="139" t="str">
        <f t="shared" si="13"/>
        <v/>
      </c>
    </row>
    <row r="807" spans="6:10" x14ac:dyDescent="0.2">
      <c r="F807" s="93" t="str">
        <f>IF(ISBLANK(A807),"",VLOOKUP(A807,'Tabla de equipos'!$B$3:$D$107,3,FALSE))</f>
        <v/>
      </c>
      <c r="J807" s="139" t="str">
        <f t="shared" si="13"/>
        <v/>
      </c>
    </row>
    <row r="808" spans="6:10" x14ac:dyDescent="0.2">
      <c r="F808" s="93" t="str">
        <f>IF(ISBLANK(A808),"",VLOOKUP(A808,'Tabla de equipos'!$B$3:$D$107,3,FALSE))</f>
        <v/>
      </c>
      <c r="J808" s="139" t="str">
        <f t="shared" si="13"/>
        <v/>
      </c>
    </row>
    <row r="809" spans="6:10" x14ac:dyDescent="0.2">
      <c r="F809" s="93" t="str">
        <f>IF(ISBLANK(A809),"",VLOOKUP(A809,'Tabla de equipos'!$B$3:$D$107,3,FALSE))</f>
        <v/>
      </c>
      <c r="J809" s="139" t="str">
        <f t="shared" si="13"/>
        <v/>
      </c>
    </row>
    <row r="810" spans="6:10" x14ac:dyDescent="0.2">
      <c r="F810" s="93" t="str">
        <f>IF(ISBLANK(A810),"",VLOOKUP(A810,'Tabla de equipos'!$B$3:$D$107,3,FALSE))</f>
        <v/>
      </c>
      <c r="J810" s="139" t="str">
        <f t="shared" si="13"/>
        <v/>
      </c>
    </row>
    <row r="811" spans="6:10" x14ac:dyDescent="0.2">
      <c r="F811" s="93" t="str">
        <f>IF(ISBLANK(A811),"",VLOOKUP(A811,'Tabla de equipos'!$B$3:$D$107,3,FALSE))</f>
        <v/>
      </c>
      <c r="J811" s="139" t="str">
        <f t="shared" si="13"/>
        <v/>
      </c>
    </row>
    <row r="812" spans="6:10" x14ac:dyDescent="0.2">
      <c r="F812" s="93" t="str">
        <f>IF(ISBLANK(A812),"",VLOOKUP(A812,'Tabla de equipos'!$B$3:$D$107,3,FALSE))</f>
        <v/>
      </c>
      <c r="J812" s="139" t="str">
        <f t="shared" si="13"/>
        <v/>
      </c>
    </row>
    <row r="813" spans="6:10" x14ac:dyDescent="0.2">
      <c r="F813" s="93" t="str">
        <f>IF(ISBLANK(A813),"",VLOOKUP(A813,'Tabla de equipos'!$B$3:$D$107,3,FALSE))</f>
        <v/>
      </c>
      <c r="J813" s="139" t="str">
        <f t="shared" si="13"/>
        <v/>
      </c>
    </row>
    <row r="814" spans="6:10" x14ac:dyDescent="0.2">
      <c r="F814" s="93" t="str">
        <f>IF(ISBLANK(A814),"",VLOOKUP(A814,'Tabla de equipos'!$B$3:$D$107,3,FALSE))</f>
        <v/>
      </c>
      <c r="J814" s="139" t="str">
        <f t="shared" si="13"/>
        <v/>
      </c>
    </row>
    <row r="815" spans="6:10" x14ac:dyDescent="0.2">
      <c r="F815" s="93" t="str">
        <f>IF(ISBLANK(A815),"",VLOOKUP(A815,'Tabla de equipos'!$B$3:$D$107,3,FALSE))</f>
        <v/>
      </c>
      <c r="J815" s="139" t="str">
        <f t="shared" si="13"/>
        <v/>
      </c>
    </row>
    <row r="816" spans="6:10" x14ac:dyDescent="0.2">
      <c r="F816" s="93" t="str">
        <f>IF(ISBLANK(A816),"",VLOOKUP(A816,'Tabla de equipos'!$B$3:$D$107,3,FALSE))</f>
        <v/>
      </c>
      <c r="J816" s="139" t="str">
        <f t="shared" si="13"/>
        <v/>
      </c>
    </row>
    <row r="817" spans="6:10" x14ac:dyDescent="0.2">
      <c r="F817" s="93" t="str">
        <f>IF(ISBLANK(A817),"",VLOOKUP(A817,'Tabla de equipos'!$B$3:$D$107,3,FALSE))</f>
        <v/>
      </c>
      <c r="J817" s="139" t="str">
        <f t="shared" si="13"/>
        <v/>
      </c>
    </row>
    <row r="818" spans="6:10" x14ac:dyDescent="0.2">
      <c r="F818" s="93" t="str">
        <f>IF(ISBLANK(A818),"",VLOOKUP(A818,'Tabla de equipos'!$B$3:$D$107,3,FALSE))</f>
        <v/>
      </c>
      <c r="J818" s="139" t="str">
        <f t="shared" si="13"/>
        <v/>
      </c>
    </row>
    <row r="819" spans="6:10" x14ac:dyDescent="0.2">
      <c r="F819" s="93" t="str">
        <f>IF(ISBLANK(A819),"",VLOOKUP(A819,'Tabla de equipos'!$B$3:$D$107,3,FALSE))</f>
        <v/>
      </c>
      <c r="J819" s="139" t="str">
        <f t="shared" si="13"/>
        <v/>
      </c>
    </row>
    <row r="820" spans="6:10" x14ac:dyDescent="0.2">
      <c r="F820" s="93" t="str">
        <f>IF(ISBLANK(A820),"",VLOOKUP(A820,'Tabla de equipos'!$B$3:$D$107,3,FALSE))</f>
        <v/>
      </c>
      <c r="J820" s="139" t="str">
        <f t="shared" si="13"/>
        <v/>
      </c>
    </row>
    <row r="821" spans="6:10" x14ac:dyDescent="0.2">
      <c r="F821" s="93" t="str">
        <f>IF(ISBLANK(A821),"",VLOOKUP(A821,'Tabla de equipos'!$B$3:$D$107,3,FALSE))</f>
        <v/>
      </c>
      <c r="J821" s="139" t="str">
        <f t="shared" si="13"/>
        <v/>
      </c>
    </row>
    <row r="822" spans="6:10" x14ac:dyDescent="0.2">
      <c r="F822" s="93" t="str">
        <f>IF(ISBLANK(A822),"",VLOOKUP(A822,'Tabla de equipos'!$B$3:$D$107,3,FALSE))</f>
        <v/>
      </c>
      <c r="J822" s="139" t="str">
        <f t="shared" si="13"/>
        <v/>
      </c>
    </row>
    <row r="823" spans="6:10" x14ac:dyDescent="0.2">
      <c r="F823" s="93" t="str">
        <f>IF(ISBLANK(A823),"",VLOOKUP(A823,'Tabla de equipos'!$B$3:$D$107,3,FALSE))</f>
        <v/>
      </c>
      <c r="J823" s="139" t="str">
        <f t="shared" si="13"/>
        <v/>
      </c>
    </row>
    <row r="824" spans="6:10" x14ac:dyDescent="0.2">
      <c r="F824" s="93" t="str">
        <f>IF(ISBLANK(A824),"",VLOOKUP(A824,'Tabla de equipos'!$B$3:$D$107,3,FALSE))</f>
        <v/>
      </c>
      <c r="J824" s="139" t="str">
        <f t="shared" si="13"/>
        <v/>
      </c>
    </row>
    <row r="825" spans="6:10" x14ac:dyDescent="0.2">
      <c r="F825" s="93" t="str">
        <f>IF(ISBLANK(A825),"",VLOOKUP(A825,'Tabla de equipos'!$B$3:$D$107,3,FALSE))</f>
        <v/>
      </c>
      <c r="J825" s="139" t="str">
        <f t="shared" si="13"/>
        <v/>
      </c>
    </row>
    <row r="826" spans="6:10" x14ac:dyDescent="0.2">
      <c r="F826" s="93" t="str">
        <f>IF(ISBLANK(A826),"",VLOOKUP(A826,'Tabla de equipos'!$B$3:$D$107,3,FALSE))</f>
        <v/>
      </c>
      <c r="J826" s="139" t="str">
        <f t="shared" si="13"/>
        <v/>
      </c>
    </row>
    <row r="827" spans="6:10" x14ac:dyDescent="0.2">
      <c r="F827" s="93" t="str">
        <f>IF(ISBLANK(A827),"",VLOOKUP(A827,'Tabla de equipos'!$B$3:$D$107,3,FALSE))</f>
        <v/>
      </c>
      <c r="J827" s="139" t="str">
        <f t="shared" si="13"/>
        <v/>
      </c>
    </row>
    <row r="828" spans="6:10" x14ac:dyDescent="0.2">
      <c r="F828" s="93" t="str">
        <f>IF(ISBLANK(A828),"",VLOOKUP(A828,'Tabla de equipos'!$B$3:$D$107,3,FALSE))</f>
        <v/>
      </c>
      <c r="J828" s="139" t="str">
        <f t="shared" si="13"/>
        <v/>
      </c>
    </row>
    <row r="829" spans="6:10" x14ac:dyDescent="0.2">
      <c r="F829" s="93" t="str">
        <f>IF(ISBLANK(A829),"",VLOOKUP(A829,'Tabla de equipos'!$B$3:$D$107,3,FALSE))</f>
        <v/>
      </c>
      <c r="J829" s="139" t="str">
        <f t="shared" si="13"/>
        <v/>
      </c>
    </row>
    <row r="830" spans="6:10" x14ac:dyDescent="0.2">
      <c r="F830" s="93" t="str">
        <f>IF(ISBLANK(A830),"",VLOOKUP(A830,'Tabla de equipos'!$B$3:$D$107,3,FALSE))</f>
        <v/>
      </c>
      <c r="J830" s="139" t="str">
        <f t="shared" si="13"/>
        <v/>
      </c>
    </row>
    <row r="831" spans="6:10" x14ac:dyDescent="0.2">
      <c r="F831" s="93" t="str">
        <f>IF(ISBLANK(A831),"",VLOOKUP(A831,'Tabla de equipos'!$B$3:$D$107,3,FALSE))</f>
        <v/>
      </c>
      <c r="J831" s="139" t="str">
        <f t="shared" si="13"/>
        <v/>
      </c>
    </row>
    <row r="832" spans="6:10" x14ac:dyDescent="0.2">
      <c r="F832" s="93" t="str">
        <f>IF(ISBLANK(A832),"",VLOOKUP(A832,'Tabla de equipos'!$B$3:$D$107,3,FALSE))</f>
        <v/>
      </c>
      <c r="J832" s="139" t="str">
        <f t="shared" si="13"/>
        <v/>
      </c>
    </row>
    <row r="833" spans="6:10" x14ac:dyDescent="0.2">
      <c r="F833" s="93" t="str">
        <f>IF(ISBLANK(A833),"",VLOOKUP(A833,'Tabla de equipos'!$B$3:$D$107,3,FALSE))</f>
        <v/>
      </c>
      <c r="J833" s="139" t="str">
        <f t="shared" si="13"/>
        <v/>
      </c>
    </row>
    <row r="834" spans="6:10" x14ac:dyDescent="0.2">
      <c r="F834" s="93" t="str">
        <f>IF(ISBLANK(A834),"",VLOOKUP(A834,'Tabla de equipos'!$B$3:$D$107,3,FALSE))</f>
        <v/>
      </c>
      <c r="J834" s="139" t="str">
        <f t="shared" si="13"/>
        <v/>
      </c>
    </row>
    <row r="835" spans="6:10" x14ac:dyDescent="0.2">
      <c r="F835" s="93" t="str">
        <f>IF(ISBLANK(A835),"",VLOOKUP(A835,'Tabla de equipos'!$B$3:$D$107,3,FALSE))</f>
        <v/>
      </c>
      <c r="J835" s="139" t="str">
        <f t="shared" si="13"/>
        <v/>
      </c>
    </row>
    <row r="836" spans="6:10" x14ac:dyDescent="0.2">
      <c r="F836" s="93" t="str">
        <f>IF(ISBLANK(A836),"",VLOOKUP(A836,'Tabla de equipos'!$B$3:$D$107,3,FALSE))</f>
        <v/>
      </c>
      <c r="J836" s="139" t="str">
        <f t="shared" si="13"/>
        <v/>
      </c>
    </row>
    <row r="837" spans="6:10" x14ac:dyDescent="0.2">
      <c r="F837" s="93" t="str">
        <f>IF(ISBLANK(A837),"",VLOOKUP(A837,'Tabla de equipos'!$B$3:$D$107,3,FALSE))</f>
        <v/>
      </c>
      <c r="J837" s="139" t="str">
        <f t="shared" si="13"/>
        <v/>
      </c>
    </row>
    <row r="838" spans="6:10" x14ac:dyDescent="0.2">
      <c r="F838" s="93" t="str">
        <f>IF(ISBLANK(A838),"",VLOOKUP(A838,'Tabla de equipos'!$B$3:$D$107,3,FALSE))</f>
        <v/>
      </c>
      <c r="J838" s="139" t="str">
        <f t="shared" ref="J838:J901" si="14">IF(AND(G838&gt;0,A838=""),"Falta elegir equipo/producto",IF(AND(A838="",G838=""),"",IF(AND(A838&lt;&gt;"",G838=""),"Falta incluir numero de unidades",IF(AND(A838&lt;&gt;"",G838&gt;0,B838=""),"Falta Incluir el Tipo de Exceptuación",IF(AND(A838&lt;&gt;"",B838&lt;&gt;"",C838="",G838&gt;0),"Falta incluir nombre del Beneficiario exceptuación","No olvidar adjuntar factura de la exceptuación")))))</f>
        <v/>
      </c>
    </row>
    <row r="839" spans="6:10" x14ac:dyDescent="0.2">
      <c r="F839" s="93" t="str">
        <f>IF(ISBLANK(A839),"",VLOOKUP(A839,'Tabla de equipos'!$B$3:$D$107,3,FALSE))</f>
        <v/>
      </c>
      <c r="J839" s="139" t="str">
        <f t="shared" si="14"/>
        <v/>
      </c>
    </row>
    <row r="840" spans="6:10" x14ac:dyDescent="0.2">
      <c r="F840" s="93" t="str">
        <f>IF(ISBLANK(A840),"",VLOOKUP(A840,'Tabla de equipos'!$B$3:$D$107,3,FALSE))</f>
        <v/>
      </c>
      <c r="J840" s="139" t="str">
        <f t="shared" si="14"/>
        <v/>
      </c>
    </row>
    <row r="841" spans="6:10" x14ac:dyDescent="0.2">
      <c r="F841" s="93" t="str">
        <f>IF(ISBLANK(A841),"",VLOOKUP(A841,'Tabla de equipos'!$B$3:$D$107,3,FALSE))</f>
        <v/>
      </c>
      <c r="J841" s="139" t="str">
        <f t="shared" si="14"/>
        <v/>
      </c>
    </row>
    <row r="842" spans="6:10" x14ac:dyDescent="0.2">
      <c r="F842" s="93" t="str">
        <f>IF(ISBLANK(A842),"",VLOOKUP(A842,'Tabla de equipos'!$B$3:$D$107,3,FALSE))</f>
        <v/>
      </c>
      <c r="J842" s="139" t="str">
        <f t="shared" si="14"/>
        <v/>
      </c>
    </row>
    <row r="843" spans="6:10" x14ac:dyDescent="0.2">
      <c r="F843" s="93" t="str">
        <f>IF(ISBLANK(A843),"",VLOOKUP(A843,'Tabla de equipos'!$B$3:$D$107,3,FALSE))</f>
        <v/>
      </c>
      <c r="J843" s="139" t="str">
        <f t="shared" si="14"/>
        <v/>
      </c>
    </row>
    <row r="844" spans="6:10" x14ac:dyDescent="0.2">
      <c r="F844" s="93" t="str">
        <f>IF(ISBLANK(A844),"",VLOOKUP(A844,'Tabla de equipos'!$B$3:$D$107,3,FALSE))</f>
        <v/>
      </c>
      <c r="J844" s="139" t="str">
        <f t="shared" si="14"/>
        <v/>
      </c>
    </row>
    <row r="845" spans="6:10" x14ac:dyDescent="0.2">
      <c r="F845" s="93" t="str">
        <f>IF(ISBLANK(A845),"",VLOOKUP(A845,'Tabla de equipos'!$B$3:$D$107,3,FALSE))</f>
        <v/>
      </c>
      <c r="J845" s="139" t="str">
        <f t="shared" si="14"/>
        <v/>
      </c>
    </row>
    <row r="846" spans="6:10" x14ac:dyDescent="0.2">
      <c r="F846" s="93" t="str">
        <f>IF(ISBLANK(A846),"",VLOOKUP(A846,'Tabla de equipos'!$B$3:$D$107,3,FALSE))</f>
        <v/>
      </c>
      <c r="J846" s="139" t="str">
        <f t="shared" si="14"/>
        <v/>
      </c>
    </row>
    <row r="847" spans="6:10" x14ac:dyDescent="0.2">
      <c r="F847" s="93" t="str">
        <f>IF(ISBLANK(A847),"",VLOOKUP(A847,'Tabla de equipos'!$B$3:$D$107,3,FALSE))</f>
        <v/>
      </c>
      <c r="J847" s="139" t="str">
        <f t="shared" si="14"/>
        <v/>
      </c>
    </row>
    <row r="848" spans="6:10" x14ac:dyDescent="0.2">
      <c r="F848" s="93" t="str">
        <f>IF(ISBLANK(A848),"",VLOOKUP(A848,'Tabla de equipos'!$B$3:$D$107,3,FALSE))</f>
        <v/>
      </c>
      <c r="J848" s="139" t="str">
        <f t="shared" si="14"/>
        <v/>
      </c>
    </row>
    <row r="849" spans="6:10" x14ac:dyDescent="0.2">
      <c r="F849" s="93" t="str">
        <f>IF(ISBLANK(A849),"",VLOOKUP(A849,'Tabla de equipos'!$B$3:$D$107,3,FALSE))</f>
        <v/>
      </c>
      <c r="J849" s="139" t="str">
        <f t="shared" si="14"/>
        <v/>
      </c>
    </row>
    <row r="850" spans="6:10" x14ac:dyDescent="0.2">
      <c r="F850" s="93" t="str">
        <f>IF(ISBLANK(A850),"",VLOOKUP(A850,'Tabla de equipos'!$B$3:$D$107,3,FALSE))</f>
        <v/>
      </c>
      <c r="J850" s="139" t="str">
        <f t="shared" si="14"/>
        <v/>
      </c>
    </row>
    <row r="851" spans="6:10" x14ac:dyDescent="0.2">
      <c r="F851" s="93" t="str">
        <f>IF(ISBLANK(A851),"",VLOOKUP(A851,'Tabla de equipos'!$B$3:$D$107,3,FALSE))</f>
        <v/>
      </c>
      <c r="J851" s="139" t="str">
        <f t="shared" si="14"/>
        <v/>
      </c>
    </row>
    <row r="852" spans="6:10" x14ac:dyDescent="0.2">
      <c r="F852" s="93" t="str">
        <f>IF(ISBLANK(A852),"",VLOOKUP(A852,'Tabla de equipos'!$B$3:$D$107,3,FALSE))</f>
        <v/>
      </c>
      <c r="J852" s="139" t="str">
        <f t="shared" si="14"/>
        <v/>
      </c>
    </row>
    <row r="853" spans="6:10" x14ac:dyDescent="0.2">
      <c r="F853" s="93" t="str">
        <f>IF(ISBLANK(A853),"",VLOOKUP(A853,'Tabla de equipos'!$B$3:$D$107,3,FALSE))</f>
        <v/>
      </c>
      <c r="J853" s="139" t="str">
        <f t="shared" si="14"/>
        <v/>
      </c>
    </row>
    <row r="854" spans="6:10" x14ac:dyDescent="0.2">
      <c r="F854" s="93" t="str">
        <f>IF(ISBLANK(A854),"",VLOOKUP(A854,'Tabla de equipos'!$B$3:$D$107,3,FALSE))</f>
        <v/>
      </c>
      <c r="J854" s="139" t="str">
        <f t="shared" si="14"/>
        <v/>
      </c>
    </row>
    <row r="855" spans="6:10" x14ac:dyDescent="0.2">
      <c r="F855" s="93" t="str">
        <f>IF(ISBLANK(A855),"",VLOOKUP(A855,'Tabla de equipos'!$B$3:$D$107,3,FALSE))</f>
        <v/>
      </c>
      <c r="J855" s="139" t="str">
        <f t="shared" si="14"/>
        <v/>
      </c>
    </row>
    <row r="856" spans="6:10" x14ac:dyDescent="0.2">
      <c r="F856" s="93" t="str">
        <f>IF(ISBLANK(A856),"",VLOOKUP(A856,'Tabla de equipos'!$B$3:$D$107,3,FALSE))</f>
        <v/>
      </c>
      <c r="J856" s="139" t="str">
        <f t="shared" si="14"/>
        <v/>
      </c>
    </row>
    <row r="857" spans="6:10" x14ac:dyDescent="0.2">
      <c r="F857" s="93" t="str">
        <f>IF(ISBLANK(A857),"",VLOOKUP(A857,'Tabla de equipos'!$B$3:$D$107,3,FALSE))</f>
        <v/>
      </c>
      <c r="J857" s="139" t="str">
        <f t="shared" si="14"/>
        <v/>
      </c>
    </row>
    <row r="858" spans="6:10" x14ac:dyDescent="0.2">
      <c r="F858" s="93" t="str">
        <f>IF(ISBLANK(A858),"",VLOOKUP(A858,'Tabla de equipos'!$B$3:$D$107,3,FALSE))</f>
        <v/>
      </c>
      <c r="J858" s="139" t="str">
        <f t="shared" si="14"/>
        <v/>
      </c>
    </row>
    <row r="859" spans="6:10" x14ac:dyDescent="0.2">
      <c r="F859" s="93" t="str">
        <f>IF(ISBLANK(A859),"",VLOOKUP(A859,'Tabla de equipos'!$B$3:$D$107,3,FALSE))</f>
        <v/>
      </c>
      <c r="J859" s="139" t="str">
        <f t="shared" si="14"/>
        <v/>
      </c>
    </row>
    <row r="860" spans="6:10" x14ac:dyDescent="0.2">
      <c r="F860" s="93" t="str">
        <f>IF(ISBLANK(A860),"",VLOOKUP(A860,'Tabla de equipos'!$B$3:$D$107,3,FALSE))</f>
        <v/>
      </c>
      <c r="J860" s="139" t="str">
        <f t="shared" si="14"/>
        <v/>
      </c>
    </row>
    <row r="861" spans="6:10" x14ac:dyDescent="0.2">
      <c r="F861" s="93" t="str">
        <f>IF(ISBLANK(A861),"",VLOOKUP(A861,'Tabla de equipos'!$B$3:$D$107,3,FALSE))</f>
        <v/>
      </c>
      <c r="J861" s="139" t="str">
        <f t="shared" si="14"/>
        <v/>
      </c>
    </row>
    <row r="862" spans="6:10" x14ac:dyDescent="0.2">
      <c r="F862" s="93" t="str">
        <f>IF(ISBLANK(A862),"",VLOOKUP(A862,'Tabla de equipos'!$B$3:$D$107,3,FALSE))</f>
        <v/>
      </c>
      <c r="J862" s="139" t="str">
        <f t="shared" si="14"/>
        <v/>
      </c>
    </row>
    <row r="863" spans="6:10" x14ac:dyDescent="0.2">
      <c r="F863" s="93" t="str">
        <f>IF(ISBLANK(A863),"",VLOOKUP(A863,'Tabla de equipos'!$B$3:$D$107,3,FALSE))</f>
        <v/>
      </c>
      <c r="J863" s="139" t="str">
        <f t="shared" si="14"/>
        <v/>
      </c>
    </row>
    <row r="864" spans="6:10" x14ac:dyDescent="0.2">
      <c r="F864" s="93" t="str">
        <f>IF(ISBLANK(A864),"",VLOOKUP(A864,'Tabla de equipos'!$B$3:$D$107,3,FALSE))</f>
        <v/>
      </c>
      <c r="J864" s="139" t="str">
        <f t="shared" si="14"/>
        <v/>
      </c>
    </row>
    <row r="865" spans="6:10" x14ac:dyDescent="0.2">
      <c r="F865" s="93" t="str">
        <f>IF(ISBLANK(A865),"",VLOOKUP(A865,'Tabla de equipos'!$B$3:$D$107,3,FALSE))</f>
        <v/>
      </c>
      <c r="J865" s="139" t="str">
        <f t="shared" si="14"/>
        <v/>
      </c>
    </row>
    <row r="866" spans="6:10" x14ac:dyDescent="0.2">
      <c r="F866" s="93" t="str">
        <f>IF(ISBLANK(A866),"",VLOOKUP(A866,'Tabla de equipos'!$B$3:$D$107,3,FALSE))</f>
        <v/>
      </c>
      <c r="J866" s="139" t="str">
        <f t="shared" si="14"/>
        <v/>
      </c>
    </row>
    <row r="867" spans="6:10" x14ac:dyDescent="0.2">
      <c r="F867" s="93" t="str">
        <f>IF(ISBLANK(A867),"",VLOOKUP(A867,'Tabla de equipos'!$B$3:$D$107,3,FALSE))</f>
        <v/>
      </c>
      <c r="J867" s="139" t="str">
        <f t="shared" si="14"/>
        <v/>
      </c>
    </row>
    <row r="868" spans="6:10" x14ac:dyDescent="0.2">
      <c r="F868" s="93" t="str">
        <f>IF(ISBLANK(A868),"",VLOOKUP(A868,'Tabla de equipos'!$B$3:$D$107,3,FALSE))</f>
        <v/>
      </c>
      <c r="J868" s="139" t="str">
        <f t="shared" si="14"/>
        <v/>
      </c>
    </row>
    <row r="869" spans="6:10" x14ac:dyDescent="0.2">
      <c r="F869" s="93" t="str">
        <f>IF(ISBLANK(A869),"",VLOOKUP(A869,'Tabla de equipos'!$B$3:$D$107,3,FALSE))</f>
        <v/>
      </c>
      <c r="J869" s="139" t="str">
        <f t="shared" si="14"/>
        <v/>
      </c>
    </row>
    <row r="870" spans="6:10" x14ac:dyDescent="0.2">
      <c r="F870" s="93" t="str">
        <f>IF(ISBLANK(A870),"",VLOOKUP(A870,'Tabla de equipos'!$B$3:$D$107,3,FALSE))</f>
        <v/>
      </c>
      <c r="J870" s="139" t="str">
        <f t="shared" si="14"/>
        <v/>
      </c>
    </row>
    <row r="871" spans="6:10" x14ac:dyDescent="0.2">
      <c r="F871" s="93" t="str">
        <f>IF(ISBLANK(A871),"",VLOOKUP(A871,'Tabla de equipos'!$B$3:$D$107,3,FALSE))</f>
        <v/>
      </c>
      <c r="J871" s="139" t="str">
        <f t="shared" si="14"/>
        <v/>
      </c>
    </row>
    <row r="872" spans="6:10" x14ac:dyDescent="0.2">
      <c r="F872" s="93" t="str">
        <f>IF(ISBLANK(A872),"",VLOOKUP(A872,'Tabla de equipos'!$B$3:$D$107,3,FALSE))</f>
        <v/>
      </c>
      <c r="J872" s="139" t="str">
        <f t="shared" si="14"/>
        <v/>
      </c>
    </row>
    <row r="873" spans="6:10" x14ac:dyDescent="0.2">
      <c r="F873" s="93" t="str">
        <f>IF(ISBLANK(A873),"",VLOOKUP(A873,'Tabla de equipos'!$B$3:$D$107,3,FALSE))</f>
        <v/>
      </c>
      <c r="J873" s="139" t="str">
        <f t="shared" si="14"/>
        <v/>
      </c>
    </row>
    <row r="874" spans="6:10" x14ac:dyDescent="0.2">
      <c r="F874" s="93" t="str">
        <f>IF(ISBLANK(A874),"",VLOOKUP(A874,'Tabla de equipos'!$B$3:$D$107,3,FALSE))</f>
        <v/>
      </c>
      <c r="J874" s="139" t="str">
        <f t="shared" si="14"/>
        <v/>
      </c>
    </row>
    <row r="875" spans="6:10" x14ac:dyDescent="0.2">
      <c r="F875" s="93" t="str">
        <f>IF(ISBLANK(A875),"",VLOOKUP(A875,'Tabla de equipos'!$B$3:$D$107,3,FALSE))</f>
        <v/>
      </c>
      <c r="J875" s="139" t="str">
        <f t="shared" si="14"/>
        <v/>
      </c>
    </row>
    <row r="876" spans="6:10" x14ac:dyDescent="0.2">
      <c r="F876" s="93" t="str">
        <f>IF(ISBLANK(A876),"",VLOOKUP(A876,'Tabla de equipos'!$B$3:$D$107,3,FALSE))</f>
        <v/>
      </c>
      <c r="J876" s="139" t="str">
        <f t="shared" si="14"/>
        <v/>
      </c>
    </row>
    <row r="877" spans="6:10" x14ac:dyDescent="0.2">
      <c r="F877" s="93" t="str">
        <f>IF(ISBLANK(A877),"",VLOOKUP(A877,'Tabla de equipos'!$B$3:$D$107,3,FALSE))</f>
        <v/>
      </c>
      <c r="J877" s="139" t="str">
        <f t="shared" si="14"/>
        <v/>
      </c>
    </row>
    <row r="878" spans="6:10" x14ac:dyDescent="0.2">
      <c r="F878" s="93" t="str">
        <f>IF(ISBLANK(A878),"",VLOOKUP(A878,'Tabla de equipos'!$B$3:$D$107,3,FALSE))</f>
        <v/>
      </c>
      <c r="J878" s="139" t="str">
        <f t="shared" si="14"/>
        <v/>
      </c>
    </row>
    <row r="879" spans="6:10" x14ac:dyDescent="0.2">
      <c r="F879" s="93" t="str">
        <f>IF(ISBLANK(A879),"",VLOOKUP(A879,'Tabla de equipos'!$B$3:$D$107,3,FALSE))</f>
        <v/>
      </c>
      <c r="J879" s="139" t="str">
        <f t="shared" si="14"/>
        <v/>
      </c>
    </row>
    <row r="880" spans="6:10" x14ac:dyDescent="0.2">
      <c r="F880" s="93" t="str">
        <f>IF(ISBLANK(A880),"",VLOOKUP(A880,'Tabla de equipos'!$B$3:$D$107,3,FALSE))</f>
        <v/>
      </c>
      <c r="J880" s="139" t="str">
        <f t="shared" si="14"/>
        <v/>
      </c>
    </row>
    <row r="881" spans="6:10" x14ac:dyDescent="0.2">
      <c r="F881" s="93" t="str">
        <f>IF(ISBLANK(A881),"",VLOOKUP(A881,'Tabla de equipos'!$B$3:$D$107,3,FALSE))</f>
        <v/>
      </c>
      <c r="J881" s="139" t="str">
        <f t="shared" si="14"/>
        <v/>
      </c>
    </row>
    <row r="882" spans="6:10" x14ac:dyDescent="0.2">
      <c r="F882" s="93" t="str">
        <f>IF(ISBLANK(A882),"",VLOOKUP(A882,'Tabla de equipos'!$B$3:$D$107,3,FALSE))</f>
        <v/>
      </c>
      <c r="J882" s="139" t="str">
        <f t="shared" si="14"/>
        <v/>
      </c>
    </row>
    <row r="883" spans="6:10" x14ac:dyDescent="0.2">
      <c r="F883" s="93" t="str">
        <f>IF(ISBLANK(A883),"",VLOOKUP(A883,'Tabla de equipos'!$B$3:$D$107,3,FALSE))</f>
        <v/>
      </c>
      <c r="J883" s="139" t="str">
        <f t="shared" si="14"/>
        <v/>
      </c>
    </row>
    <row r="884" spans="6:10" x14ac:dyDescent="0.2">
      <c r="F884" s="93" t="str">
        <f>IF(ISBLANK(A884),"",VLOOKUP(A884,'Tabla de equipos'!$B$3:$D$107,3,FALSE))</f>
        <v/>
      </c>
      <c r="J884" s="139" t="str">
        <f t="shared" si="14"/>
        <v/>
      </c>
    </row>
    <row r="885" spans="6:10" x14ac:dyDescent="0.2">
      <c r="F885" s="93" t="str">
        <f>IF(ISBLANK(A885),"",VLOOKUP(A885,'Tabla de equipos'!$B$3:$D$107,3,FALSE))</f>
        <v/>
      </c>
      <c r="J885" s="139" t="str">
        <f t="shared" si="14"/>
        <v/>
      </c>
    </row>
    <row r="886" spans="6:10" x14ac:dyDescent="0.2">
      <c r="F886" s="93" t="str">
        <f>IF(ISBLANK(A886),"",VLOOKUP(A886,'Tabla de equipos'!$B$3:$D$107,3,FALSE))</f>
        <v/>
      </c>
      <c r="J886" s="139" t="str">
        <f t="shared" si="14"/>
        <v/>
      </c>
    </row>
    <row r="887" spans="6:10" x14ac:dyDescent="0.2">
      <c r="F887" s="93" t="str">
        <f>IF(ISBLANK(A887),"",VLOOKUP(A887,'Tabla de equipos'!$B$3:$D$107,3,FALSE))</f>
        <v/>
      </c>
      <c r="J887" s="139" t="str">
        <f t="shared" si="14"/>
        <v/>
      </c>
    </row>
    <row r="888" spans="6:10" x14ac:dyDescent="0.2">
      <c r="F888" s="93" t="str">
        <f>IF(ISBLANK(A888),"",VLOOKUP(A888,'Tabla de equipos'!$B$3:$D$107,3,FALSE))</f>
        <v/>
      </c>
      <c r="J888" s="139" t="str">
        <f t="shared" si="14"/>
        <v/>
      </c>
    </row>
    <row r="889" spans="6:10" x14ac:dyDescent="0.2">
      <c r="F889" s="93" t="str">
        <f>IF(ISBLANK(A889),"",VLOOKUP(A889,'Tabla de equipos'!$B$3:$D$107,3,FALSE))</f>
        <v/>
      </c>
      <c r="J889" s="139" t="str">
        <f t="shared" si="14"/>
        <v/>
      </c>
    </row>
    <row r="890" spans="6:10" x14ac:dyDescent="0.2">
      <c r="F890" s="93" t="str">
        <f>IF(ISBLANK(A890),"",VLOOKUP(A890,'Tabla de equipos'!$B$3:$D$107,3,FALSE))</f>
        <v/>
      </c>
      <c r="J890" s="139" t="str">
        <f t="shared" si="14"/>
        <v/>
      </c>
    </row>
    <row r="891" spans="6:10" x14ac:dyDescent="0.2">
      <c r="F891" s="93" t="str">
        <f>IF(ISBLANK(A891),"",VLOOKUP(A891,'Tabla de equipos'!$B$3:$D$107,3,FALSE))</f>
        <v/>
      </c>
      <c r="J891" s="139" t="str">
        <f t="shared" si="14"/>
        <v/>
      </c>
    </row>
    <row r="892" spans="6:10" x14ac:dyDescent="0.2">
      <c r="F892" s="93" t="str">
        <f>IF(ISBLANK(A892),"",VLOOKUP(A892,'Tabla de equipos'!$B$3:$D$107,3,FALSE))</f>
        <v/>
      </c>
      <c r="J892" s="139" t="str">
        <f t="shared" si="14"/>
        <v/>
      </c>
    </row>
    <row r="893" spans="6:10" x14ac:dyDescent="0.2">
      <c r="F893" s="93" t="str">
        <f>IF(ISBLANK(A893),"",VLOOKUP(A893,'Tabla de equipos'!$B$3:$D$107,3,FALSE))</f>
        <v/>
      </c>
      <c r="J893" s="139" t="str">
        <f t="shared" si="14"/>
        <v/>
      </c>
    </row>
    <row r="894" spans="6:10" x14ac:dyDescent="0.2">
      <c r="F894" s="93" t="str">
        <f>IF(ISBLANK(A894),"",VLOOKUP(A894,'Tabla de equipos'!$B$3:$D$107,3,FALSE))</f>
        <v/>
      </c>
      <c r="J894" s="139" t="str">
        <f t="shared" si="14"/>
        <v/>
      </c>
    </row>
    <row r="895" spans="6:10" x14ac:dyDescent="0.2">
      <c r="F895" s="93" t="str">
        <f>IF(ISBLANK(A895),"",VLOOKUP(A895,'Tabla de equipos'!$B$3:$D$107,3,FALSE))</f>
        <v/>
      </c>
      <c r="J895" s="139" t="str">
        <f t="shared" si="14"/>
        <v/>
      </c>
    </row>
    <row r="896" spans="6:10" x14ac:dyDescent="0.2">
      <c r="F896" s="93" t="str">
        <f>IF(ISBLANK(A896),"",VLOOKUP(A896,'Tabla de equipos'!$B$3:$D$107,3,FALSE))</f>
        <v/>
      </c>
      <c r="J896" s="139" t="str">
        <f t="shared" si="14"/>
        <v/>
      </c>
    </row>
    <row r="897" spans="6:10" x14ac:dyDescent="0.2">
      <c r="F897" s="93" t="str">
        <f>IF(ISBLANK(A897),"",VLOOKUP(A897,'Tabla de equipos'!$B$3:$D$107,3,FALSE))</f>
        <v/>
      </c>
      <c r="J897" s="139" t="str">
        <f t="shared" si="14"/>
        <v/>
      </c>
    </row>
    <row r="898" spans="6:10" x14ac:dyDescent="0.2">
      <c r="F898" s="93" t="str">
        <f>IF(ISBLANK(A898),"",VLOOKUP(A898,'Tabla de equipos'!$B$3:$D$107,3,FALSE))</f>
        <v/>
      </c>
      <c r="J898" s="139" t="str">
        <f t="shared" si="14"/>
        <v/>
      </c>
    </row>
    <row r="899" spans="6:10" x14ac:dyDescent="0.2">
      <c r="F899" s="93" t="str">
        <f>IF(ISBLANK(A899),"",VLOOKUP(A899,'Tabla de equipos'!$B$3:$D$107,3,FALSE))</f>
        <v/>
      </c>
      <c r="J899" s="139" t="str">
        <f t="shared" si="14"/>
        <v/>
      </c>
    </row>
    <row r="900" spans="6:10" x14ac:dyDescent="0.2">
      <c r="F900" s="93" t="str">
        <f>IF(ISBLANK(A900),"",VLOOKUP(A900,'Tabla de equipos'!$B$3:$D$107,3,FALSE))</f>
        <v/>
      </c>
      <c r="J900" s="139" t="str">
        <f t="shared" si="14"/>
        <v/>
      </c>
    </row>
    <row r="901" spans="6:10" x14ac:dyDescent="0.2">
      <c r="F901" s="93" t="str">
        <f>IF(ISBLANK(A901),"",VLOOKUP(A901,'Tabla de equipos'!$B$3:$D$107,3,FALSE))</f>
        <v/>
      </c>
      <c r="J901" s="139" t="str">
        <f t="shared" si="14"/>
        <v/>
      </c>
    </row>
    <row r="902" spans="6:10" x14ac:dyDescent="0.2">
      <c r="F902" s="93" t="str">
        <f>IF(ISBLANK(A902),"",VLOOKUP(A902,'Tabla de equipos'!$B$3:$D$107,3,FALSE))</f>
        <v/>
      </c>
      <c r="J902" s="139" t="str">
        <f t="shared" ref="J902:J965" si="15">IF(AND(G902&gt;0,A902=""),"Falta elegir equipo/producto",IF(AND(A902="",G902=""),"",IF(AND(A902&lt;&gt;"",G902=""),"Falta incluir numero de unidades",IF(AND(A902&lt;&gt;"",G902&gt;0,B902=""),"Falta Incluir el Tipo de Exceptuación",IF(AND(A902&lt;&gt;"",B902&lt;&gt;"",C902="",G902&gt;0),"Falta incluir nombre del Beneficiario exceptuación","No olvidar adjuntar factura de la exceptuación")))))</f>
        <v/>
      </c>
    </row>
    <row r="903" spans="6:10" x14ac:dyDescent="0.2">
      <c r="F903" s="93" t="str">
        <f>IF(ISBLANK(A903),"",VLOOKUP(A903,'Tabla de equipos'!$B$3:$D$107,3,FALSE))</f>
        <v/>
      </c>
      <c r="J903" s="139" t="str">
        <f t="shared" si="15"/>
        <v/>
      </c>
    </row>
    <row r="904" spans="6:10" x14ac:dyDescent="0.2">
      <c r="F904" s="93" t="str">
        <f>IF(ISBLANK(A904),"",VLOOKUP(A904,'Tabla de equipos'!$B$3:$D$107,3,FALSE))</f>
        <v/>
      </c>
      <c r="J904" s="139" t="str">
        <f t="shared" si="15"/>
        <v/>
      </c>
    </row>
    <row r="905" spans="6:10" x14ac:dyDescent="0.2">
      <c r="F905" s="93" t="str">
        <f>IF(ISBLANK(A905),"",VLOOKUP(A905,'Tabla de equipos'!$B$3:$D$107,3,FALSE))</f>
        <v/>
      </c>
      <c r="J905" s="139" t="str">
        <f t="shared" si="15"/>
        <v/>
      </c>
    </row>
    <row r="906" spans="6:10" x14ac:dyDescent="0.2">
      <c r="F906" s="93" t="str">
        <f>IF(ISBLANK(A906),"",VLOOKUP(A906,'Tabla de equipos'!$B$3:$D$107,3,FALSE))</f>
        <v/>
      </c>
      <c r="J906" s="139" t="str">
        <f t="shared" si="15"/>
        <v/>
      </c>
    </row>
    <row r="907" spans="6:10" x14ac:dyDescent="0.2">
      <c r="F907" s="93" t="str">
        <f>IF(ISBLANK(A907),"",VLOOKUP(A907,'Tabla de equipos'!$B$3:$D$107,3,FALSE))</f>
        <v/>
      </c>
      <c r="J907" s="139" t="str">
        <f t="shared" si="15"/>
        <v/>
      </c>
    </row>
    <row r="908" spans="6:10" x14ac:dyDescent="0.2">
      <c r="F908" s="93" t="str">
        <f>IF(ISBLANK(A908),"",VLOOKUP(A908,'Tabla de equipos'!$B$3:$D$107,3,FALSE))</f>
        <v/>
      </c>
      <c r="J908" s="139" t="str">
        <f t="shared" si="15"/>
        <v/>
      </c>
    </row>
    <row r="909" spans="6:10" x14ac:dyDescent="0.2">
      <c r="F909" s="93" t="str">
        <f>IF(ISBLANK(A909),"",VLOOKUP(A909,'Tabla de equipos'!$B$3:$D$107,3,FALSE))</f>
        <v/>
      </c>
      <c r="J909" s="139" t="str">
        <f t="shared" si="15"/>
        <v/>
      </c>
    </row>
    <row r="910" spans="6:10" x14ac:dyDescent="0.2">
      <c r="F910" s="93" t="str">
        <f>IF(ISBLANK(A910),"",VLOOKUP(A910,'Tabla de equipos'!$B$3:$D$107,3,FALSE))</f>
        <v/>
      </c>
      <c r="J910" s="139" t="str">
        <f t="shared" si="15"/>
        <v/>
      </c>
    </row>
    <row r="911" spans="6:10" x14ac:dyDescent="0.2">
      <c r="F911" s="93" t="str">
        <f>IF(ISBLANK(A911),"",VLOOKUP(A911,'Tabla de equipos'!$B$3:$D$107,3,FALSE))</f>
        <v/>
      </c>
      <c r="J911" s="139" t="str">
        <f t="shared" si="15"/>
        <v/>
      </c>
    </row>
    <row r="912" spans="6:10" x14ac:dyDescent="0.2">
      <c r="F912" s="93" t="str">
        <f>IF(ISBLANK(A912),"",VLOOKUP(A912,'Tabla de equipos'!$B$3:$D$107,3,FALSE))</f>
        <v/>
      </c>
      <c r="J912" s="139" t="str">
        <f t="shared" si="15"/>
        <v/>
      </c>
    </row>
    <row r="913" spans="6:10" x14ac:dyDescent="0.2">
      <c r="F913" s="93" t="str">
        <f>IF(ISBLANK(A913),"",VLOOKUP(A913,'Tabla de equipos'!$B$3:$D$107,3,FALSE))</f>
        <v/>
      </c>
      <c r="J913" s="139" t="str">
        <f t="shared" si="15"/>
        <v/>
      </c>
    </row>
    <row r="914" spans="6:10" x14ac:dyDescent="0.2">
      <c r="F914" s="93" t="str">
        <f>IF(ISBLANK(A914),"",VLOOKUP(A914,'Tabla de equipos'!$B$3:$D$107,3,FALSE))</f>
        <v/>
      </c>
      <c r="J914" s="139" t="str">
        <f t="shared" si="15"/>
        <v/>
      </c>
    </row>
    <row r="915" spans="6:10" x14ac:dyDescent="0.2">
      <c r="F915" s="93" t="str">
        <f>IF(ISBLANK(A915),"",VLOOKUP(A915,'Tabla de equipos'!$B$3:$D$107,3,FALSE))</f>
        <v/>
      </c>
      <c r="J915" s="139" t="str">
        <f t="shared" si="15"/>
        <v/>
      </c>
    </row>
    <row r="916" spans="6:10" x14ac:dyDescent="0.2">
      <c r="F916" s="93" t="str">
        <f>IF(ISBLANK(A916),"",VLOOKUP(A916,'Tabla de equipos'!$B$3:$D$107,3,FALSE))</f>
        <v/>
      </c>
      <c r="J916" s="139" t="str">
        <f t="shared" si="15"/>
        <v/>
      </c>
    </row>
    <row r="917" spans="6:10" x14ac:dyDescent="0.2">
      <c r="F917" s="93" t="str">
        <f>IF(ISBLANK(A917),"",VLOOKUP(A917,'Tabla de equipos'!$B$3:$D$107,3,FALSE))</f>
        <v/>
      </c>
      <c r="J917" s="139" t="str">
        <f t="shared" si="15"/>
        <v/>
      </c>
    </row>
    <row r="918" spans="6:10" x14ac:dyDescent="0.2">
      <c r="F918" s="93" t="str">
        <f>IF(ISBLANK(A918),"",VLOOKUP(A918,'Tabla de equipos'!$B$3:$D$107,3,FALSE))</f>
        <v/>
      </c>
      <c r="J918" s="139" t="str">
        <f t="shared" si="15"/>
        <v/>
      </c>
    </row>
    <row r="919" spans="6:10" x14ac:dyDescent="0.2">
      <c r="F919" s="93" t="str">
        <f>IF(ISBLANK(A919),"",VLOOKUP(A919,'Tabla de equipos'!$B$3:$D$107,3,FALSE))</f>
        <v/>
      </c>
      <c r="J919" s="139" t="str">
        <f t="shared" si="15"/>
        <v/>
      </c>
    </row>
    <row r="920" spans="6:10" x14ac:dyDescent="0.2">
      <c r="F920" s="93" t="str">
        <f>IF(ISBLANK(A920),"",VLOOKUP(A920,'Tabla de equipos'!$B$3:$D$107,3,FALSE))</f>
        <v/>
      </c>
      <c r="J920" s="139" t="str">
        <f t="shared" si="15"/>
        <v/>
      </c>
    </row>
    <row r="921" spans="6:10" x14ac:dyDescent="0.2">
      <c r="F921" s="93" t="str">
        <f>IF(ISBLANK(A921),"",VLOOKUP(A921,'Tabla de equipos'!$B$3:$D$107,3,FALSE))</f>
        <v/>
      </c>
      <c r="J921" s="139" t="str">
        <f t="shared" si="15"/>
        <v/>
      </c>
    </row>
    <row r="922" spans="6:10" x14ac:dyDescent="0.2">
      <c r="F922" s="93" t="str">
        <f>IF(ISBLANK(A922),"",VLOOKUP(A922,'Tabla de equipos'!$B$3:$D$107,3,FALSE))</f>
        <v/>
      </c>
      <c r="J922" s="139" t="str">
        <f t="shared" si="15"/>
        <v/>
      </c>
    </row>
    <row r="923" spans="6:10" x14ac:dyDescent="0.2">
      <c r="F923" s="93" t="str">
        <f>IF(ISBLANK(A923),"",VLOOKUP(A923,'Tabla de equipos'!$B$3:$D$107,3,FALSE))</f>
        <v/>
      </c>
      <c r="J923" s="139" t="str">
        <f t="shared" si="15"/>
        <v/>
      </c>
    </row>
    <row r="924" spans="6:10" x14ac:dyDescent="0.2">
      <c r="F924" s="93" t="str">
        <f>IF(ISBLANK(A924),"",VLOOKUP(A924,'Tabla de equipos'!$B$3:$D$107,3,FALSE))</f>
        <v/>
      </c>
      <c r="J924" s="139" t="str">
        <f t="shared" si="15"/>
        <v/>
      </c>
    </row>
    <row r="925" spans="6:10" x14ac:dyDescent="0.2">
      <c r="F925" s="93" t="str">
        <f>IF(ISBLANK(A925),"",VLOOKUP(A925,'Tabla de equipos'!$B$3:$D$107,3,FALSE))</f>
        <v/>
      </c>
      <c r="J925" s="139" t="str">
        <f t="shared" si="15"/>
        <v/>
      </c>
    </row>
    <row r="926" spans="6:10" x14ac:dyDescent="0.2">
      <c r="F926" s="93" t="str">
        <f>IF(ISBLANK(A926),"",VLOOKUP(A926,'Tabla de equipos'!$B$3:$D$107,3,FALSE))</f>
        <v/>
      </c>
      <c r="J926" s="139" t="str">
        <f t="shared" si="15"/>
        <v/>
      </c>
    </row>
    <row r="927" spans="6:10" x14ac:dyDescent="0.2">
      <c r="F927" s="93" t="str">
        <f>IF(ISBLANK(A927),"",VLOOKUP(A927,'Tabla de equipos'!$B$3:$D$107,3,FALSE))</f>
        <v/>
      </c>
      <c r="J927" s="139" t="str">
        <f t="shared" si="15"/>
        <v/>
      </c>
    </row>
    <row r="928" spans="6:10" x14ac:dyDescent="0.2">
      <c r="F928" s="93" t="str">
        <f>IF(ISBLANK(A928),"",VLOOKUP(A928,'Tabla de equipos'!$B$3:$D$107,3,FALSE))</f>
        <v/>
      </c>
      <c r="J928" s="139" t="str">
        <f t="shared" si="15"/>
        <v/>
      </c>
    </row>
    <row r="929" spans="6:10" x14ac:dyDescent="0.2">
      <c r="F929" s="93" t="str">
        <f>IF(ISBLANK(A929),"",VLOOKUP(A929,'Tabla de equipos'!$B$3:$D$107,3,FALSE))</f>
        <v/>
      </c>
      <c r="J929" s="139" t="str">
        <f t="shared" si="15"/>
        <v/>
      </c>
    </row>
    <row r="930" spans="6:10" x14ac:dyDescent="0.2">
      <c r="F930" s="93" t="str">
        <f>IF(ISBLANK(A930),"",VLOOKUP(A930,'Tabla de equipos'!$B$3:$D$107,3,FALSE))</f>
        <v/>
      </c>
      <c r="J930" s="139" t="str">
        <f t="shared" si="15"/>
        <v/>
      </c>
    </row>
    <row r="931" spans="6:10" x14ac:dyDescent="0.2">
      <c r="F931" s="93" t="str">
        <f>IF(ISBLANK(A931),"",VLOOKUP(A931,'Tabla de equipos'!$B$3:$D$107,3,FALSE))</f>
        <v/>
      </c>
      <c r="J931" s="139" t="str">
        <f t="shared" si="15"/>
        <v/>
      </c>
    </row>
    <row r="932" spans="6:10" x14ac:dyDescent="0.2">
      <c r="F932" s="93" t="str">
        <f>IF(ISBLANK(A932),"",VLOOKUP(A932,'Tabla de equipos'!$B$3:$D$107,3,FALSE))</f>
        <v/>
      </c>
      <c r="J932" s="139" t="str">
        <f t="shared" si="15"/>
        <v/>
      </c>
    </row>
    <row r="933" spans="6:10" x14ac:dyDescent="0.2">
      <c r="F933" s="93" t="str">
        <f>IF(ISBLANK(A933),"",VLOOKUP(A933,'Tabla de equipos'!$B$3:$D$107,3,FALSE))</f>
        <v/>
      </c>
      <c r="J933" s="139" t="str">
        <f t="shared" si="15"/>
        <v/>
      </c>
    </row>
    <row r="934" spans="6:10" x14ac:dyDescent="0.2">
      <c r="F934" s="93" t="str">
        <f>IF(ISBLANK(A934),"",VLOOKUP(A934,'Tabla de equipos'!$B$3:$D$107,3,FALSE))</f>
        <v/>
      </c>
      <c r="J934" s="139" t="str">
        <f t="shared" si="15"/>
        <v/>
      </c>
    </row>
    <row r="935" spans="6:10" x14ac:dyDescent="0.2">
      <c r="F935" s="93" t="str">
        <f>IF(ISBLANK(A935),"",VLOOKUP(A935,'Tabla de equipos'!$B$3:$D$107,3,FALSE))</f>
        <v/>
      </c>
      <c r="J935" s="139" t="str">
        <f t="shared" si="15"/>
        <v/>
      </c>
    </row>
    <row r="936" spans="6:10" x14ac:dyDescent="0.2">
      <c r="F936" s="93" t="str">
        <f>IF(ISBLANK(A936),"",VLOOKUP(A936,'Tabla de equipos'!$B$3:$D$107,3,FALSE))</f>
        <v/>
      </c>
      <c r="J936" s="139" t="str">
        <f t="shared" si="15"/>
        <v/>
      </c>
    </row>
    <row r="937" spans="6:10" x14ac:dyDescent="0.2">
      <c r="F937" s="93" t="str">
        <f>IF(ISBLANK(A937),"",VLOOKUP(A937,'Tabla de equipos'!$B$3:$D$107,3,FALSE))</f>
        <v/>
      </c>
      <c r="J937" s="139" t="str">
        <f t="shared" si="15"/>
        <v/>
      </c>
    </row>
    <row r="938" spans="6:10" x14ac:dyDescent="0.2">
      <c r="F938" s="93" t="str">
        <f>IF(ISBLANK(A938),"",VLOOKUP(A938,'Tabla de equipos'!$B$3:$D$107,3,FALSE))</f>
        <v/>
      </c>
      <c r="J938" s="139" t="str">
        <f t="shared" si="15"/>
        <v/>
      </c>
    </row>
    <row r="939" spans="6:10" x14ac:dyDescent="0.2">
      <c r="F939" s="93" t="str">
        <f>IF(ISBLANK(A939),"",VLOOKUP(A939,'Tabla de equipos'!$B$3:$D$107,3,FALSE))</f>
        <v/>
      </c>
      <c r="J939" s="139" t="str">
        <f t="shared" si="15"/>
        <v/>
      </c>
    </row>
    <row r="940" spans="6:10" x14ac:dyDescent="0.2">
      <c r="F940" s="93" t="str">
        <f>IF(ISBLANK(A940),"",VLOOKUP(A940,'Tabla de equipos'!$B$3:$D$107,3,FALSE))</f>
        <v/>
      </c>
      <c r="J940" s="139" t="str">
        <f t="shared" si="15"/>
        <v/>
      </c>
    </row>
    <row r="941" spans="6:10" x14ac:dyDescent="0.2">
      <c r="F941" s="93" t="str">
        <f>IF(ISBLANK(A941),"",VLOOKUP(A941,'Tabla de equipos'!$B$3:$D$107,3,FALSE))</f>
        <v/>
      </c>
      <c r="J941" s="139" t="str">
        <f t="shared" si="15"/>
        <v/>
      </c>
    </row>
    <row r="942" spans="6:10" x14ac:dyDescent="0.2">
      <c r="F942" s="93" t="str">
        <f>IF(ISBLANK(A942),"",VLOOKUP(A942,'Tabla de equipos'!$B$3:$D$107,3,FALSE))</f>
        <v/>
      </c>
      <c r="J942" s="139" t="str">
        <f t="shared" si="15"/>
        <v/>
      </c>
    </row>
    <row r="943" spans="6:10" x14ac:dyDescent="0.2">
      <c r="F943" s="93" t="str">
        <f>IF(ISBLANK(A943),"",VLOOKUP(A943,'Tabla de equipos'!$B$3:$D$107,3,FALSE))</f>
        <v/>
      </c>
      <c r="J943" s="139" t="str">
        <f t="shared" si="15"/>
        <v/>
      </c>
    </row>
    <row r="944" spans="6:10" x14ac:dyDescent="0.2">
      <c r="F944" s="93" t="str">
        <f>IF(ISBLANK(A944),"",VLOOKUP(A944,'Tabla de equipos'!$B$3:$D$107,3,FALSE))</f>
        <v/>
      </c>
      <c r="J944" s="139" t="str">
        <f t="shared" si="15"/>
        <v/>
      </c>
    </row>
    <row r="945" spans="6:10" x14ac:dyDescent="0.2">
      <c r="F945" s="93" t="str">
        <f>IF(ISBLANK(A945),"",VLOOKUP(A945,'Tabla de equipos'!$B$3:$D$107,3,FALSE))</f>
        <v/>
      </c>
      <c r="J945" s="139" t="str">
        <f t="shared" si="15"/>
        <v/>
      </c>
    </row>
    <row r="946" spans="6:10" x14ac:dyDescent="0.2">
      <c r="F946" s="93" t="str">
        <f>IF(ISBLANK(A946),"",VLOOKUP(A946,'Tabla de equipos'!$B$3:$D$107,3,FALSE))</f>
        <v/>
      </c>
      <c r="J946" s="139" t="str">
        <f t="shared" si="15"/>
        <v/>
      </c>
    </row>
    <row r="947" spans="6:10" x14ac:dyDescent="0.2">
      <c r="F947" s="93" t="str">
        <f>IF(ISBLANK(A947),"",VLOOKUP(A947,'Tabla de equipos'!$B$3:$D$107,3,FALSE))</f>
        <v/>
      </c>
      <c r="J947" s="139" t="str">
        <f t="shared" si="15"/>
        <v/>
      </c>
    </row>
    <row r="948" spans="6:10" x14ac:dyDescent="0.2">
      <c r="F948" s="93" t="str">
        <f>IF(ISBLANK(A948),"",VLOOKUP(A948,'Tabla de equipos'!$B$3:$D$107,3,FALSE))</f>
        <v/>
      </c>
      <c r="J948" s="139" t="str">
        <f t="shared" si="15"/>
        <v/>
      </c>
    </row>
    <row r="949" spans="6:10" x14ac:dyDescent="0.2">
      <c r="F949" s="93" t="str">
        <f>IF(ISBLANK(A949),"",VLOOKUP(A949,'Tabla de equipos'!$B$3:$D$107,3,FALSE))</f>
        <v/>
      </c>
      <c r="J949" s="139" t="str">
        <f t="shared" si="15"/>
        <v/>
      </c>
    </row>
    <row r="950" spans="6:10" x14ac:dyDescent="0.2">
      <c r="F950" s="93" t="str">
        <f>IF(ISBLANK(A950),"",VLOOKUP(A950,'Tabla de equipos'!$B$3:$D$107,3,FALSE))</f>
        <v/>
      </c>
      <c r="J950" s="139" t="str">
        <f t="shared" si="15"/>
        <v/>
      </c>
    </row>
    <row r="951" spans="6:10" x14ac:dyDescent="0.2">
      <c r="F951" s="93" t="str">
        <f>IF(ISBLANK(A951),"",VLOOKUP(A951,'Tabla de equipos'!$B$3:$D$107,3,FALSE))</f>
        <v/>
      </c>
      <c r="J951" s="139" t="str">
        <f t="shared" si="15"/>
        <v/>
      </c>
    </row>
    <row r="952" spans="6:10" x14ac:dyDescent="0.2">
      <c r="F952" s="93" t="str">
        <f>IF(ISBLANK(A952),"",VLOOKUP(A952,'Tabla de equipos'!$B$3:$D$107,3,FALSE))</f>
        <v/>
      </c>
      <c r="J952" s="139" t="str">
        <f t="shared" si="15"/>
        <v/>
      </c>
    </row>
    <row r="953" spans="6:10" x14ac:dyDescent="0.2">
      <c r="F953" s="93" t="str">
        <f>IF(ISBLANK(A953),"",VLOOKUP(A953,'Tabla de equipos'!$B$3:$D$107,3,FALSE))</f>
        <v/>
      </c>
      <c r="J953" s="139" t="str">
        <f t="shared" si="15"/>
        <v/>
      </c>
    </row>
    <row r="954" spans="6:10" x14ac:dyDescent="0.2">
      <c r="F954" s="93" t="str">
        <f>IF(ISBLANK(A954),"",VLOOKUP(A954,'Tabla de equipos'!$B$3:$D$107,3,FALSE))</f>
        <v/>
      </c>
      <c r="J954" s="139" t="str">
        <f t="shared" si="15"/>
        <v/>
      </c>
    </row>
    <row r="955" spans="6:10" x14ac:dyDescent="0.2">
      <c r="F955" s="93" t="str">
        <f>IF(ISBLANK(A955),"",VLOOKUP(A955,'Tabla de equipos'!$B$3:$D$107,3,FALSE))</f>
        <v/>
      </c>
      <c r="J955" s="139" t="str">
        <f t="shared" si="15"/>
        <v/>
      </c>
    </row>
    <row r="956" spans="6:10" x14ac:dyDescent="0.2">
      <c r="F956" s="93" t="str">
        <f>IF(ISBLANK(A956),"",VLOOKUP(A956,'Tabla de equipos'!$B$3:$D$107,3,FALSE))</f>
        <v/>
      </c>
      <c r="J956" s="139" t="str">
        <f t="shared" si="15"/>
        <v/>
      </c>
    </row>
    <row r="957" spans="6:10" x14ac:dyDescent="0.2">
      <c r="F957" s="93" t="str">
        <f>IF(ISBLANK(A957),"",VLOOKUP(A957,'Tabla de equipos'!$B$3:$D$107,3,FALSE))</f>
        <v/>
      </c>
      <c r="J957" s="139" t="str">
        <f t="shared" si="15"/>
        <v/>
      </c>
    </row>
    <row r="958" spans="6:10" x14ac:dyDescent="0.2">
      <c r="F958" s="93" t="str">
        <f>IF(ISBLANK(A958),"",VLOOKUP(A958,'Tabla de equipos'!$B$3:$D$107,3,FALSE))</f>
        <v/>
      </c>
      <c r="J958" s="139" t="str">
        <f t="shared" si="15"/>
        <v/>
      </c>
    </row>
    <row r="959" spans="6:10" x14ac:dyDescent="0.2">
      <c r="F959" s="93" t="str">
        <f>IF(ISBLANK(A959),"",VLOOKUP(A959,'Tabla de equipos'!$B$3:$D$107,3,FALSE))</f>
        <v/>
      </c>
      <c r="J959" s="139" t="str">
        <f t="shared" si="15"/>
        <v/>
      </c>
    </row>
    <row r="960" spans="6:10" x14ac:dyDescent="0.2">
      <c r="F960" s="93" t="str">
        <f>IF(ISBLANK(A960),"",VLOOKUP(A960,'Tabla de equipos'!$B$3:$D$107,3,FALSE))</f>
        <v/>
      </c>
      <c r="J960" s="139" t="str">
        <f t="shared" si="15"/>
        <v/>
      </c>
    </row>
    <row r="961" spans="6:10" x14ac:dyDescent="0.2">
      <c r="F961" s="93" t="str">
        <f>IF(ISBLANK(A961),"",VLOOKUP(A961,'Tabla de equipos'!$B$3:$D$107,3,FALSE))</f>
        <v/>
      </c>
      <c r="J961" s="139" t="str">
        <f t="shared" si="15"/>
        <v/>
      </c>
    </row>
    <row r="962" spans="6:10" x14ac:dyDescent="0.2">
      <c r="F962" s="93" t="str">
        <f>IF(ISBLANK(A962),"",VLOOKUP(A962,'Tabla de equipos'!$B$3:$D$107,3,FALSE))</f>
        <v/>
      </c>
      <c r="J962" s="139" t="str">
        <f t="shared" si="15"/>
        <v/>
      </c>
    </row>
    <row r="963" spans="6:10" x14ac:dyDescent="0.2">
      <c r="F963" s="93" t="str">
        <f>IF(ISBLANK(A963),"",VLOOKUP(A963,'Tabla de equipos'!$B$3:$D$107,3,FALSE))</f>
        <v/>
      </c>
      <c r="J963" s="139" t="str">
        <f t="shared" si="15"/>
        <v/>
      </c>
    </row>
    <row r="964" spans="6:10" x14ac:dyDescent="0.2">
      <c r="F964" s="93" t="str">
        <f>IF(ISBLANK(A964),"",VLOOKUP(A964,'Tabla de equipos'!$B$3:$D$107,3,FALSE))</f>
        <v/>
      </c>
      <c r="J964" s="139" t="str">
        <f t="shared" si="15"/>
        <v/>
      </c>
    </row>
    <row r="965" spans="6:10" x14ac:dyDescent="0.2">
      <c r="F965" s="93" t="str">
        <f>IF(ISBLANK(A965),"",VLOOKUP(A965,'Tabla de equipos'!$B$3:$D$107,3,FALSE))</f>
        <v/>
      </c>
      <c r="J965" s="139" t="str">
        <f t="shared" si="15"/>
        <v/>
      </c>
    </row>
    <row r="966" spans="6:10" x14ac:dyDescent="0.2">
      <c r="F966" s="93" t="str">
        <f>IF(ISBLANK(A966),"",VLOOKUP(A966,'Tabla de equipos'!$B$3:$D$107,3,FALSE))</f>
        <v/>
      </c>
      <c r="J966" s="139" t="str">
        <f t="shared" ref="J966:J1029" si="16">IF(AND(G966&gt;0,A966=""),"Falta elegir equipo/producto",IF(AND(A966="",G966=""),"",IF(AND(A966&lt;&gt;"",G966=""),"Falta incluir numero de unidades",IF(AND(A966&lt;&gt;"",G966&gt;0,B966=""),"Falta Incluir el Tipo de Exceptuación",IF(AND(A966&lt;&gt;"",B966&lt;&gt;"",C966="",G966&gt;0),"Falta incluir nombre del Beneficiario exceptuación","No olvidar adjuntar factura de la exceptuación")))))</f>
        <v/>
      </c>
    </row>
    <row r="967" spans="6:10" x14ac:dyDescent="0.2">
      <c r="F967" s="93" t="str">
        <f>IF(ISBLANK(A967),"",VLOOKUP(A967,'Tabla de equipos'!$B$3:$D$107,3,FALSE))</f>
        <v/>
      </c>
      <c r="J967" s="139" t="str">
        <f t="shared" si="16"/>
        <v/>
      </c>
    </row>
    <row r="968" spans="6:10" x14ac:dyDescent="0.2">
      <c r="F968" s="93" t="str">
        <f>IF(ISBLANK(A968),"",VLOOKUP(A968,'Tabla de equipos'!$B$3:$D$107,3,FALSE))</f>
        <v/>
      </c>
      <c r="J968" s="139" t="str">
        <f t="shared" si="16"/>
        <v/>
      </c>
    </row>
    <row r="969" spans="6:10" x14ac:dyDescent="0.2">
      <c r="F969" s="93" t="str">
        <f>IF(ISBLANK(A969),"",VLOOKUP(A969,'Tabla de equipos'!$B$3:$D$107,3,FALSE))</f>
        <v/>
      </c>
      <c r="J969" s="139" t="str">
        <f t="shared" si="16"/>
        <v/>
      </c>
    </row>
    <row r="970" spans="6:10" x14ac:dyDescent="0.2">
      <c r="F970" s="93" t="str">
        <f>IF(ISBLANK(A970),"",VLOOKUP(A970,'Tabla de equipos'!$B$3:$D$107,3,FALSE))</f>
        <v/>
      </c>
      <c r="J970" s="139" t="str">
        <f t="shared" si="16"/>
        <v/>
      </c>
    </row>
    <row r="971" spans="6:10" x14ac:dyDescent="0.2">
      <c r="F971" s="93" t="str">
        <f>IF(ISBLANK(A971),"",VLOOKUP(A971,'Tabla de equipos'!$B$3:$D$107,3,FALSE))</f>
        <v/>
      </c>
      <c r="J971" s="139" t="str">
        <f t="shared" si="16"/>
        <v/>
      </c>
    </row>
    <row r="972" spans="6:10" x14ac:dyDescent="0.2">
      <c r="F972" s="93" t="str">
        <f>IF(ISBLANK(A972),"",VLOOKUP(A972,'Tabla de equipos'!$B$3:$D$107,3,FALSE))</f>
        <v/>
      </c>
      <c r="J972" s="139" t="str">
        <f t="shared" si="16"/>
        <v/>
      </c>
    </row>
    <row r="973" spans="6:10" x14ac:dyDescent="0.2">
      <c r="F973" s="93" t="str">
        <f>IF(ISBLANK(A973),"",VLOOKUP(A973,'Tabla de equipos'!$B$3:$D$107,3,FALSE))</f>
        <v/>
      </c>
      <c r="J973" s="139" t="str">
        <f t="shared" si="16"/>
        <v/>
      </c>
    </row>
    <row r="974" spans="6:10" x14ac:dyDescent="0.2">
      <c r="F974" s="93" t="str">
        <f>IF(ISBLANK(A974),"",VLOOKUP(A974,'Tabla de equipos'!$B$3:$D$107,3,FALSE))</f>
        <v/>
      </c>
      <c r="J974" s="139" t="str">
        <f t="shared" si="16"/>
        <v/>
      </c>
    </row>
    <row r="975" spans="6:10" x14ac:dyDescent="0.2">
      <c r="F975" s="93" t="str">
        <f>IF(ISBLANK(A975),"",VLOOKUP(A975,'Tabla de equipos'!$B$3:$D$107,3,FALSE))</f>
        <v/>
      </c>
      <c r="J975" s="139" t="str">
        <f t="shared" si="16"/>
        <v/>
      </c>
    </row>
    <row r="976" spans="6:10" x14ac:dyDescent="0.2">
      <c r="F976" s="93" t="str">
        <f>IF(ISBLANK(A976),"",VLOOKUP(A976,'Tabla de equipos'!$B$3:$D$107,3,FALSE))</f>
        <v/>
      </c>
      <c r="J976" s="139" t="str">
        <f t="shared" si="16"/>
        <v/>
      </c>
    </row>
    <row r="977" spans="6:10" x14ac:dyDescent="0.2">
      <c r="F977" s="93" t="str">
        <f>IF(ISBLANK(A977),"",VLOOKUP(A977,'Tabla de equipos'!$B$3:$D$107,3,FALSE))</f>
        <v/>
      </c>
      <c r="J977" s="139" t="str">
        <f t="shared" si="16"/>
        <v/>
      </c>
    </row>
    <row r="978" spans="6:10" x14ac:dyDescent="0.2">
      <c r="F978" s="93" t="str">
        <f>IF(ISBLANK(A978),"",VLOOKUP(A978,'Tabla de equipos'!$B$3:$D$107,3,FALSE))</f>
        <v/>
      </c>
      <c r="J978" s="139" t="str">
        <f t="shared" si="16"/>
        <v/>
      </c>
    </row>
    <row r="979" spans="6:10" x14ac:dyDescent="0.2">
      <c r="F979" s="93" t="str">
        <f>IF(ISBLANK(A979),"",VLOOKUP(A979,'Tabla de equipos'!$B$3:$D$107,3,FALSE))</f>
        <v/>
      </c>
      <c r="J979" s="139" t="str">
        <f t="shared" si="16"/>
        <v/>
      </c>
    </row>
    <row r="980" spans="6:10" x14ac:dyDescent="0.2">
      <c r="F980" s="93" t="str">
        <f>IF(ISBLANK(A980),"",VLOOKUP(A980,'Tabla de equipos'!$B$3:$D$107,3,FALSE))</f>
        <v/>
      </c>
      <c r="J980" s="139" t="str">
        <f t="shared" si="16"/>
        <v/>
      </c>
    </row>
    <row r="981" spans="6:10" x14ac:dyDescent="0.2">
      <c r="F981" s="93" t="str">
        <f>IF(ISBLANK(A981),"",VLOOKUP(A981,'Tabla de equipos'!$B$3:$D$107,3,FALSE))</f>
        <v/>
      </c>
      <c r="J981" s="139" t="str">
        <f t="shared" si="16"/>
        <v/>
      </c>
    </row>
    <row r="982" spans="6:10" x14ac:dyDescent="0.2">
      <c r="F982" s="93" t="str">
        <f>IF(ISBLANK(A982),"",VLOOKUP(A982,'Tabla de equipos'!$B$3:$D$107,3,FALSE))</f>
        <v/>
      </c>
      <c r="J982" s="139" t="str">
        <f t="shared" si="16"/>
        <v/>
      </c>
    </row>
    <row r="983" spans="6:10" x14ac:dyDescent="0.2">
      <c r="F983" s="93" t="str">
        <f>IF(ISBLANK(A983),"",VLOOKUP(A983,'Tabla de equipos'!$B$3:$D$107,3,FALSE))</f>
        <v/>
      </c>
      <c r="J983" s="139" t="str">
        <f t="shared" si="16"/>
        <v/>
      </c>
    </row>
    <row r="984" spans="6:10" x14ac:dyDescent="0.2">
      <c r="F984" s="93" t="str">
        <f>IF(ISBLANK(A984),"",VLOOKUP(A984,'Tabla de equipos'!$B$3:$D$107,3,FALSE))</f>
        <v/>
      </c>
      <c r="J984" s="139" t="str">
        <f t="shared" si="16"/>
        <v/>
      </c>
    </row>
    <row r="985" spans="6:10" x14ac:dyDescent="0.2">
      <c r="F985" s="93" t="str">
        <f>IF(ISBLANK(A985),"",VLOOKUP(A985,'Tabla de equipos'!$B$3:$D$107,3,FALSE))</f>
        <v/>
      </c>
      <c r="J985" s="139" t="str">
        <f t="shared" si="16"/>
        <v/>
      </c>
    </row>
    <row r="986" spans="6:10" x14ac:dyDescent="0.2">
      <c r="F986" s="93" t="str">
        <f>IF(ISBLANK(A986),"",VLOOKUP(A986,'Tabla de equipos'!$B$3:$D$107,3,FALSE))</f>
        <v/>
      </c>
      <c r="J986" s="139" t="str">
        <f t="shared" si="16"/>
        <v/>
      </c>
    </row>
    <row r="987" spans="6:10" x14ac:dyDescent="0.2">
      <c r="F987" s="93" t="str">
        <f>IF(ISBLANK(A987),"",VLOOKUP(A987,'Tabla de equipos'!$B$3:$D$107,3,FALSE))</f>
        <v/>
      </c>
      <c r="J987" s="139" t="str">
        <f t="shared" si="16"/>
        <v/>
      </c>
    </row>
    <row r="988" spans="6:10" x14ac:dyDescent="0.2">
      <c r="F988" s="93" t="str">
        <f>IF(ISBLANK(A988),"",VLOOKUP(A988,'Tabla de equipos'!$B$3:$D$107,3,FALSE))</f>
        <v/>
      </c>
      <c r="J988" s="139" t="str">
        <f t="shared" si="16"/>
        <v/>
      </c>
    </row>
    <row r="989" spans="6:10" x14ac:dyDescent="0.2">
      <c r="F989" s="93" t="str">
        <f>IF(ISBLANK(A989),"",VLOOKUP(A989,'Tabla de equipos'!$B$3:$D$107,3,FALSE))</f>
        <v/>
      </c>
      <c r="J989" s="139" t="str">
        <f t="shared" si="16"/>
        <v/>
      </c>
    </row>
    <row r="990" spans="6:10" x14ac:dyDescent="0.2">
      <c r="F990" s="93" t="str">
        <f>IF(ISBLANK(A990),"",VLOOKUP(A990,'Tabla de equipos'!$B$3:$D$107,3,FALSE))</f>
        <v/>
      </c>
      <c r="J990" s="139" t="str">
        <f t="shared" si="16"/>
        <v/>
      </c>
    </row>
    <row r="991" spans="6:10" x14ac:dyDescent="0.2">
      <c r="F991" s="93" t="str">
        <f>IF(ISBLANK(A991),"",VLOOKUP(A991,'Tabla de equipos'!$B$3:$D$107,3,FALSE))</f>
        <v/>
      </c>
      <c r="J991" s="139" t="str">
        <f t="shared" si="16"/>
        <v/>
      </c>
    </row>
    <row r="992" spans="6:10" x14ac:dyDescent="0.2">
      <c r="F992" s="93" t="str">
        <f>IF(ISBLANK(A992),"",VLOOKUP(A992,'Tabla de equipos'!$B$3:$D$107,3,FALSE))</f>
        <v/>
      </c>
      <c r="J992" s="139" t="str">
        <f t="shared" si="16"/>
        <v/>
      </c>
    </row>
    <row r="993" spans="6:10" x14ac:dyDescent="0.2">
      <c r="F993" s="93" t="str">
        <f>IF(ISBLANK(A993),"",VLOOKUP(A993,'Tabla de equipos'!$B$3:$D$107,3,FALSE))</f>
        <v/>
      </c>
      <c r="J993" s="139" t="str">
        <f t="shared" si="16"/>
        <v/>
      </c>
    </row>
    <row r="994" spans="6:10" x14ac:dyDescent="0.2">
      <c r="F994" s="93" t="str">
        <f>IF(ISBLANK(A994),"",VLOOKUP(A994,'Tabla de equipos'!$B$3:$D$107,3,FALSE))</f>
        <v/>
      </c>
      <c r="J994" s="139" t="str">
        <f t="shared" si="16"/>
        <v/>
      </c>
    </row>
    <row r="995" spans="6:10" x14ac:dyDescent="0.2">
      <c r="F995" s="93" t="str">
        <f>IF(ISBLANK(A995),"",VLOOKUP(A995,'Tabla de equipos'!$B$3:$D$107,3,FALSE))</f>
        <v/>
      </c>
      <c r="J995" s="139" t="str">
        <f t="shared" si="16"/>
        <v/>
      </c>
    </row>
    <row r="996" spans="6:10" x14ac:dyDescent="0.2">
      <c r="F996" s="93" t="str">
        <f>IF(ISBLANK(A996),"",VLOOKUP(A996,'Tabla de equipos'!$B$3:$D$107,3,FALSE))</f>
        <v/>
      </c>
      <c r="J996" s="139" t="str">
        <f t="shared" si="16"/>
        <v/>
      </c>
    </row>
    <row r="997" spans="6:10" x14ac:dyDescent="0.2">
      <c r="F997" s="93" t="str">
        <f>IF(ISBLANK(A997),"",VLOOKUP(A997,'Tabla de equipos'!$B$3:$D$107,3,FALSE))</f>
        <v/>
      </c>
      <c r="J997" s="139" t="str">
        <f t="shared" si="16"/>
        <v/>
      </c>
    </row>
    <row r="998" spans="6:10" x14ac:dyDescent="0.2">
      <c r="F998" s="93" t="str">
        <f>IF(ISBLANK(A998),"",VLOOKUP(A998,'Tabla de equipos'!$B$3:$D$107,3,FALSE))</f>
        <v/>
      </c>
      <c r="J998" s="139" t="str">
        <f t="shared" si="16"/>
        <v/>
      </c>
    </row>
    <row r="999" spans="6:10" x14ac:dyDescent="0.2">
      <c r="F999" s="93" t="str">
        <f>IF(ISBLANK(A999),"",VLOOKUP(A999,'Tabla de equipos'!$B$3:$D$107,3,FALSE))</f>
        <v/>
      </c>
      <c r="J999" s="139" t="str">
        <f t="shared" si="16"/>
        <v/>
      </c>
    </row>
    <row r="1000" spans="6:10" x14ac:dyDescent="0.2">
      <c r="F1000" s="93" t="str">
        <f>IF(ISBLANK(A1000),"",VLOOKUP(A1000,'Tabla de equipos'!$B$3:$D$107,3,FALSE))</f>
        <v/>
      </c>
      <c r="J1000" s="139" t="str">
        <f t="shared" si="16"/>
        <v/>
      </c>
    </row>
    <row r="1001" spans="6:10" x14ac:dyDescent="0.2">
      <c r="F1001" s="93" t="str">
        <f>IF(ISBLANK(A1001),"",VLOOKUP(A1001,'Tabla de equipos'!$B$3:$D$107,3,FALSE))</f>
        <v/>
      </c>
      <c r="J1001" s="139" t="str">
        <f t="shared" si="16"/>
        <v/>
      </c>
    </row>
    <row r="1002" spans="6:10" x14ac:dyDescent="0.2">
      <c r="F1002" s="93" t="str">
        <f>IF(ISBLANK(A1002),"",VLOOKUP(A1002,'Tabla de equipos'!$B$3:$D$107,3,FALSE))</f>
        <v/>
      </c>
      <c r="J1002" s="139" t="str">
        <f t="shared" si="16"/>
        <v/>
      </c>
    </row>
    <row r="1003" spans="6:10" x14ac:dyDescent="0.2">
      <c r="F1003" s="93" t="str">
        <f>IF(ISBLANK(A1003),"",VLOOKUP(A1003,'Tabla de equipos'!$B$3:$D$107,3,FALSE))</f>
        <v/>
      </c>
      <c r="J1003" s="139" t="str">
        <f t="shared" si="16"/>
        <v/>
      </c>
    </row>
    <row r="1004" spans="6:10" x14ac:dyDescent="0.2">
      <c r="F1004" s="93" t="str">
        <f>IF(ISBLANK(A1004),"",VLOOKUP(A1004,'Tabla de equipos'!$B$3:$D$107,3,FALSE))</f>
        <v/>
      </c>
      <c r="J1004" s="139" t="str">
        <f t="shared" si="16"/>
        <v/>
      </c>
    </row>
    <row r="1005" spans="6:10" x14ac:dyDescent="0.2">
      <c r="F1005" s="93" t="str">
        <f>IF(ISBLANK(A1005),"",VLOOKUP(A1005,'Tabla de equipos'!$B$3:$D$107,3,FALSE))</f>
        <v/>
      </c>
      <c r="J1005" s="139" t="str">
        <f t="shared" si="16"/>
        <v/>
      </c>
    </row>
    <row r="1006" spans="6:10" x14ac:dyDescent="0.2">
      <c r="F1006" s="93" t="str">
        <f>IF(ISBLANK(A1006),"",VLOOKUP(A1006,'Tabla de equipos'!$B$3:$D$107,3,FALSE))</f>
        <v/>
      </c>
      <c r="J1006" s="139" t="str">
        <f t="shared" si="16"/>
        <v/>
      </c>
    </row>
    <row r="1007" spans="6:10" x14ac:dyDescent="0.2">
      <c r="F1007" s="93" t="str">
        <f>IF(ISBLANK(A1007),"",VLOOKUP(A1007,'Tabla de equipos'!$B$3:$D$107,3,FALSE))</f>
        <v/>
      </c>
      <c r="J1007" s="139" t="str">
        <f t="shared" si="16"/>
        <v/>
      </c>
    </row>
    <row r="1008" spans="6:10" x14ac:dyDescent="0.2">
      <c r="F1008" s="93" t="str">
        <f>IF(ISBLANK(A1008),"",VLOOKUP(A1008,'Tabla de equipos'!$B$3:$D$107,3,FALSE))</f>
        <v/>
      </c>
      <c r="J1008" s="139" t="str">
        <f t="shared" si="16"/>
        <v/>
      </c>
    </row>
    <row r="1009" spans="6:10" x14ac:dyDescent="0.2">
      <c r="F1009" s="93" t="str">
        <f>IF(ISBLANK(A1009),"",VLOOKUP(A1009,'Tabla de equipos'!$B$3:$D$107,3,FALSE))</f>
        <v/>
      </c>
      <c r="J1009" s="139" t="str">
        <f t="shared" si="16"/>
        <v/>
      </c>
    </row>
    <row r="1010" spans="6:10" x14ac:dyDescent="0.2">
      <c r="F1010" s="93" t="str">
        <f>IF(ISBLANK(A1010),"",VLOOKUP(A1010,'Tabla de equipos'!$B$3:$D$107,3,FALSE))</f>
        <v/>
      </c>
      <c r="J1010" s="139" t="str">
        <f t="shared" si="16"/>
        <v/>
      </c>
    </row>
    <row r="1011" spans="6:10" x14ac:dyDescent="0.2">
      <c r="F1011" s="93" t="str">
        <f>IF(ISBLANK(A1011),"",VLOOKUP(A1011,'Tabla de equipos'!$B$3:$D$107,3,FALSE))</f>
        <v/>
      </c>
      <c r="J1011" s="139" t="str">
        <f t="shared" si="16"/>
        <v/>
      </c>
    </row>
    <row r="1012" spans="6:10" x14ac:dyDescent="0.2">
      <c r="F1012" s="93" t="str">
        <f>IF(ISBLANK(A1012),"",VLOOKUP(A1012,'Tabla de equipos'!$B$3:$D$107,3,FALSE))</f>
        <v/>
      </c>
      <c r="J1012" s="139" t="str">
        <f t="shared" si="16"/>
        <v/>
      </c>
    </row>
    <row r="1013" spans="6:10" x14ac:dyDescent="0.2">
      <c r="F1013" s="93" t="str">
        <f>IF(ISBLANK(A1013),"",VLOOKUP(A1013,'Tabla de equipos'!$B$3:$D$107,3,FALSE))</f>
        <v/>
      </c>
      <c r="J1013" s="139" t="str">
        <f t="shared" si="16"/>
        <v/>
      </c>
    </row>
    <row r="1014" spans="6:10" x14ac:dyDescent="0.2">
      <c r="F1014" s="93" t="str">
        <f>IF(ISBLANK(A1014),"",VLOOKUP(A1014,'Tabla de equipos'!$B$3:$D$107,3,FALSE))</f>
        <v/>
      </c>
      <c r="J1014" s="139" t="str">
        <f t="shared" si="16"/>
        <v/>
      </c>
    </row>
    <row r="1015" spans="6:10" x14ac:dyDescent="0.2">
      <c r="F1015" s="93" t="str">
        <f>IF(ISBLANK(A1015),"",VLOOKUP(A1015,'Tabla de equipos'!$B$3:$D$107,3,FALSE))</f>
        <v/>
      </c>
      <c r="J1015" s="139" t="str">
        <f t="shared" si="16"/>
        <v/>
      </c>
    </row>
    <row r="1016" spans="6:10" x14ac:dyDescent="0.2">
      <c r="F1016" s="93" t="str">
        <f>IF(ISBLANK(A1016),"",VLOOKUP(A1016,'Tabla de equipos'!$B$3:$D$107,3,FALSE))</f>
        <v/>
      </c>
      <c r="J1016" s="139" t="str">
        <f t="shared" si="16"/>
        <v/>
      </c>
    </row>
    <row r="1017" spans="6:10" x14ac:dyDescent="0.2">
      <c r="F1017" s="93" t="str">
        <f>IF(ISBLANK(A1017),"",VLOOKUP(A1017,'Tabla de equipos'!$B$3:$D$107,3,FALSE))</f>
        <v/>
      </c>
      <c r="J1017" s="139" t="str">
        <f t="shared" si="16"/>
        <v/>
      </c>
    </row>
    <row r="1018" spans="6:10" x14ac:dyDescent="0.2">
      <c r="F1018" s="93" t="str">
        <f>IF(ISBLANK(A1018),"",VLOOKUP(A1018,'Tabla de equipos'!$B$3:$D$107,3,FALSE))</f>
        <v/>
      </c>
      <c r="J1018" s="139" t="str">
        <f t="shared" si="16"/>
        <v/>
      </c>
    </row>
    <row r="1019" spans="6:10" x14ac:dyDescent="0.2">
      <c r="F1019" s="93" t="str">
        <f>IF(ISBLANK(A1019),"",VLOOKUP(A1019,'Tabla de equipos'!$B$3:$D$107,3,FALSE))</f>
        <v/>
      </c>
      <c r="J1019" s="139" t="str">
        <f t="shared" si="16"/>
        <v/>
      </c>
    </row>
    <row r="1020" spans="6:10" x14ac:dyDescent="0.2">
      <c r="F1020" s="93" t="str">
        <f>IF(ISBLANK(A1020),"",VLOOKUP(A1020,'Tabla de equipos'!$B$3:$D$107,3,FALSE))</f>
        <v/>
      </c>
      <c r="J1020" s="139" t="str">
        <f t="shared" si="16"/>
        <v/>
      </c>
    </row>
    <row r="1021" spans="6:10" x14ac:dyDescent="0.2">
      <c r="F1021" s="93" t="str">
        <f>IF(ISBLANK(A1021),"",VLOOKUP(A1021,'Tabla de equipos'!$B$3:$D$107,3,FALSE))</f>
        <v/>
      </c>
      <c r="J1021" s="139" t="str">
        <f t="shared" si="16"/>
        <v/>
      </c>
    </row>
    <row r="1022" spans="6:10" x14ac:dyDescent="0.2">
      <c r="F1022" s="93" t="str">
        <f>IF(ISBLANK(A1022),"",VLOOKUP(A1022,'Tabla de equipos'!$B$3:$D$107,3,FALSE))</f>
        <v/>
      </c>
      <c r="J1022" s="139" t="str">
        <f t="shared" si="16"/>
        <v/>
      </c>
    </row>
    <row r="1023" spans="6:10" x14ac:dyDescent="0.2">
      <c r="F1023" s="93" t="str">
        <f>IF(ISBLANK(A1023),"",VLOOKUP(A1023,'Tabla de equipos'!$B$3:$D$107,3,FALSE))</f>
        <v/>
      </c>
      <c r="J1023" s="139" t="str">
        <f t="shared" si="16"/>
        <v/>
      </c>
    </row>
    <row r="1024" spans="6:10" x14ac:dyDescent="0.2">
      <c r="F1024" s="93" t="str">
        <f>IF(ISBLANK(A1024),"",VLOOKUP(A1024,'Tabla de equipos'!$B$3:$D$107,3,FALSE))</f>
        <v/>
      </c>
      <c r="J1024" s="139" t="str">
        <f t="shared" si="16"/>
        <v/>
      </c>
    </row>
    <row r="1025" spans="6:10" x14ac:dyDescent="0.2">
      <c r="F1025" s="93" t="str">
        <f>IF(ISBLANK(A1025),"",VLOOKUP(A1025,'Tabla de equipos'!$B$3:$D$107,3,FALSE))</f>
        <v/>
      </c>
      <c r="J1025" s="139" t="str">
        <f t="shared" si="16"/>
        <v/>
      </c>
    </row>
    <row r="1026" spans="6:10" x14ac:dyDescent="0.2">
      <c r="F1026" s="93" t="str">
        <f>IF(ISBLANK(A1026),"",VLOOKUP(A1026,'Tabla de equipos'!$B$3:$D$107,3,FALSE))</f>
        <v/>
      </c>
      <c r="J1026" s="139" t="str">
        <f t="shared" si="16"/>
        <v/>
      </c>
    </row>
    <row r="1027" spans="6:10" x14ac:dyDescent="0.2">
      <c r="F1027" s="93" t="str">
        <f>IF(ISBLANK(A1027),"",VLOOKUP(A1027,'Tabla de equipos'!$B$3:$D$107,3,FALSE))</f>
        <v/>
      </c>
      <c r="J1027" s="139" t="str">
        <f t="shared" si="16"/>
        <v/>
      </c>
    </row>
    <row r="1028" spans="6:10" x14ac:dyDescent="0.2">
      <c r="F1028" s="93" t="str">
        <f>IF(ISBLANK(A1028),"",VLOOKUP(A1028,'Tabla de equipos'!$B$3:$D$107,3,FALSE))</f>
        <v/>
      </c>
      <c r="J1028" s="139" t="str">
        <f t="shared" si="16"/>
        <v/>
      </c>
    </row>
    <row r="1029" spans="6:10" x14ac:dyDescent="0.2">
      <c r="F1029" s="93" t="str">
        <f>IF(ISBLANK(A1029),"",VLOOKUP(A1029,'Tabla de equipos'!$B$3:$D$107,3,FALSE))</f>
        <v/>
      </c>
      <c r="J1029" s="139" t="str">
        <f t="shared" si="16"/>
        <v/>
      </c>
    </row>
    <row r="1030" spans="6:10" x14ac:dyDescent="0.2">
      <c r="F1030" s="93" t="str">
        <f>IF(ISBLANK(A1030),"",VLOOKUP(A1030,'Tabla de equipos'!$B$3:$D$107,3,FALSE))</f>
        <v/>
      </c>
      <c r="J1030" s="139" t="str">
        <f t="shared" ref="J1030:J1093" si="17">IF(AND(G1030&gt;0,A1030=""),"Falta elegir equipo/producto",IF(AND(A1030="",G1030=""),"",IF(AND(A1030&lt;&gt;"",G1030=""),"Falta incluir numero de unidades",IF(AND(A1030&lt;&gt;"",G1030&gt;0,B1030=""),"Falta Incluir el Tipo de Exceptuación",IF(AND(A1030&lt;&gt;"",B1030&lt;&gt;"",C1030="",G1030&gt;0),"Falta incluir nombre del Beneficiario exceptuación","No olvidar adjuntar factura de la exceptuación")))))</f>
        <v/>
      </c>
    </row>
    <row r="1031" spans="6:10" x14ac:dyDescent="0.2">
      <c r="F1031" s="93" t="str">
        <f>IF(ISBLANK(A1031),"",VLOOKUP(A1031,'Tabla de equipos'!$B$3:$D$107,3,FALSE))</f>
        <v/>
      </c>
      <c r="J1031" s="139" t="str">
        <f t="shared" si="17"/>
        <v/>
      </c>
    </row>
    <row r="1032" spans="6:10" x14ac:dyDescent="0.2">
      <c r="F1032" s="93" t="str">
        <f>IF(ISBLANK(A1032),"",VLOOKUP(A1032,'Tabla de equipos'!$B$3:$D$107,3,FALSE))</f>
        <v/>
      </c>
      <c r="J1032" s="139" t="str">
        <f t="shared" si="17"/>
        <v/>
      </c>
    </row>
    <row r="1033" spans="6:10" x14ac:dyDescent="0.2">
      <c r="F1033" s="93" t="str">
        <f>IF(ISBLANK(A1033),"",VLOOKUP(A1033,'Tabla de equipos'!$B$3:$D$107,3,FALSE))</f>
        <v/>
      </c>
      <c r="J1033" s="139" t="str">
        <f t="shared" si="17"/>
        <v/>
      </c>
    </row>
    <row r="1034" spans="6:10" x14ac:dyDescent="0.2">
      <c r="F1034" s="93" t="str">
        <f>IF(ISBLANK(A1034),"",VLOOKUP(A1034,'Tabla de equipos'!$B$3:$D$107,3,FALSE))</f>
        <v/>
      </c>
      <c r="J1034" s="139" t="str">
        <f t="shared" si="17"/>
        <v/>
      </c>
    </row>
    <row r="1035" spans="6:10" x14ac:dyDescent="0.2">
      <c r="F1035" s="93" t="str">
        <f>IF(ISBLANK(A1035),"",VLOOKUP(A1035,'Tabla de equipos'!$B$3:$D$107,3,FALSE))</f>
        <v/>
      </c>
      <c r="J1035" s="139" t="str">
        <f t="shared" si="17"/>
        <v/>
      </c>
    </row>
    <row r="1036" spans="6:10" x14ac:dyDescent="0.2">
      <c r="F1036" s="93" t="str">
        <f>IF(ISBLANK(A1036),"",VLOOKUP(A1036,'Tabla de equipos'!$B$3:$D$107,3,FALSE))</f>
        <v/>
      </c>
      <c r="J1036" s="139" t="str">
        <f t="shared" si="17"/>
        <v/>
      </c>
    </row>
    <row r="1037" spans="6:10" x14ac:dyDescent="0.2">
      <c r="F1037" s="93" t="str">
        <f>IF(ISBLANK(A1037),"",VLOOKUP(A1037,'Tabla de equipos'!$B$3:$D$107,3,FALSE))</f>
        <v/>
      </c>
      <c r="J1037" s="139" t="str">
        <f t="shared" si="17"/>
        <v/>
      </c>
    </row>
    <row r="1038" spans="6:10" x14ac:dyDescent="0.2">
      <c r="F1038" s="93" t="str">
        <f>IF(ISBLANK(A1038),"",VLOOKUP(A1038,'Tabla de equipos'!$B$3:$D$107,3,FALSE))</f>
        <v/>
      </c>
      <c r="J1038" s="139" t="str">
        <f t="shared" si="17"/>
        <v/>
      </c>
    </row>
    <row r="1039" spans="6:10" x14ac:dyDescent="0.2">
      <c r="F1039" s="93" t="str">
        <f>IF(ISBLANK(A1039),"",VLOOKUP(A1039,'Tabla de equipos'!$B$3:$D$107,3,FALSE))</f>
        <v/>
      </c>
      <c r="J1039" s="139" t="str">
        <f t="shared" si="17"/>
        <v/>
      </c>
    </row>
    <row r="1040" spans="6:10" x14ac:dyDescent="0.2">
      <c r="F1040" s="93" t="str">
        <f>IF(ISBLANK(A1040),"",VLOOKUP(A1040,'Tabla de equipos'!$B$3:$D$107,3,FALSE))</f>
        <v/>
      </c>
      <c r="J1040" s="139" t="str">
        <f t="shared" si="17"/>
        <v/>
      </c>
    </row>
    <row r="1041" spans="6:10" x14ac:dyDescent="0.2">
      <c r="F1041" s="93" t="str">
        <f>IF(ISBLANK(A1041),"",VLOOKUP(A1041,'Tabla de equipos'!$B$3:$D$107,3,FALSE))</f>
        <v/>
      </c>
      <c r="J1041" s="139" t="str">
        <f t="shared" si="17"/>
        <v/>
      </c>
    </row>
    <row r="1042" spans="6:10" x14ac:dyDescent="0.2">
      <c r="F1042" s="93" t="str">
        <f>IF(ISBLANK(A1042),"",VLOOKUP(A1042,'Tabla de equipos'!$B$3:$D$107,3,FALSE))</f>
        <v/>
      </c>
      <c r="J1042" s="139" t="str">
        <f t="shared" si="17"/>
        <v/>
      </c>
    </row>
    <row r="1043" spans="6:10" x14ac:dyDescent="0.2">
      <c r="F1043" s="93" t="str">
        <f>IF(ISBLANK(A1043),"",VLOOKUP(A1043,'Tabla de equipos'!$B$3:$D$107,3,FALSE))</f>
        <v/>
      </c>
      <c r="J1043" s="139" t="str">
        <f t="shared" si="17"/>
        <v/>
      </c>
    </row>
    <row r="1044" spans="6:10" x14ac:dyDescent="0.2">
      <c r="F1044" s="93" t="str">
        <f>IF(ISBLANK(A1044),"",VLOOKUP(A1044,'Tabla de equipos'!$B$3:$D$107,3,FALSE))</f>
        <v/>
      </c>
      <c r="J1044" s="139" t="str">
        <f t="shared" si="17"/>
        <v/>
      </c>
    </row>
    <row r="1045" spans="6:10" x14ac:dyDescent="0.2">
      <c r="F1045" s="93" t="str">
        <f>IF(ISBLANK(A1045),"",VLOOKUP(A1045,'Tabla de equipos'!$B$3:$D$107,3,FALSE))</f>
        <v/>
      </c>
      <c r="J1045" s="139" t="str">
        <f t="shared" si="17"/>
        <v/>
      </c>
    </row>
    <row r="1046" spans="6:10" x14ac:dyDescent="0.2">
      <c r="F1046" s="93" t="str">
        <f>IF(ISBLANK(A1046),"",VLOOKUP(A1046,'Tabla de equipos'!$B$3:$D$107,3,FALSE))</f>
        <v/>
      </c>
      <c r="J1046" s="139" t="str">
        <f t="shared" si="17"/>
        <v/>
      </c>
    </row>
    <row r="1047" spans="6:10" x14ac:dyDescent="0.2">
      <c r="F1047" s="93" t="str">
        <f>IF(ISBLANK(A1047),"",VLOOKUP(A1047,'Tabla de equipos'!$B$3:$D$107,3,FALSE))</f>
        <v/>
      </c>
      <c r="J1047" s="139" t="str">
        <f t="shared" si="17"/>
        <v/>
      </c>
    </row>
    <row r="1048" spans="6:10" x14ac:dyDescent="0.2">
      <c r="F1048" s="93" t="str">
        <f>IF(ISBLANK(A1048),"",VLOOKUP(A1048,'Tabla de equipos'!$B$3:$D$107,3,FALSE))</f>
        <v/>
      </c>
      <c r="J1048" s="139" t="str">
        <f t="shared" si="17"/>
        <v/>
      </c>
    </row>
    <row r="1049" spans="6:10" x14ac:dyDescent="0.2">
      <c r="F1049" s="93" t="str">
        <f>IF(ISBLANK(A1049),"",VLOOKUP(A1049,'Tabla de equipos'!$B$3:$D$107,3,FALSE))</f>
        <v/>
      </c>
      <c r="J1049" s="139" t="str">
        <f t="shared" si="17"/>
        <v/>
      </c>
    </row>
    <row r="1050" spans="6:10" x14ac:dyDescent="0.2">
      <c r="F1050" s="93" t="str">
        <f>IF(ISBLANK(A1050),"",VLOOKUP(A1050,'Tabla de equipos'!$B$3:$D$107,3,FALSE))</f>
        <v/>
      </c>
      <c r="J1050" s="139" t="str">
        <f t="shared" si="17"/>
        <v/>
      </c>
    </row>
    <row r="1051" spans="6:10" x14ac:dyDescent="0.2">
      <c r="F1051" s="93" t="str">
        <f>IF(ISBLANK(A1051),"",VLOOKUP(A1051,'Tabla de equipos'!$B$3:$D$107,3,FALSE))</f>
        <v/>
      </c>
      <c r="J1051" s="139" t="str">
        <f t="shared" si="17"/>
        <v/>
      </c>
    </row>
    <row r="1052" spans="6:10" x14ac:dyDescent="0.2">
      <c r="F1052" s="93" t="str">
        <f>IF(ISBLANK(A1052),"",VLOOKUP(A1052,'Tabla de equipos'!$B$3:$D$107,3,FALSE))</f>
        <v/>
      </c>
      <c r="J1052" s="139" t="str">
        <f t="shared" si="17"/>
        <v/>
      </c>
    </row>
    <row r="1053" spans="6:10" x14ac:dyDescent="0.2">
      <c r="F1053" s="93" t="str">
        <f>IF(ISBLANK(A1053),"",VLOOKUP(A1053,'Tabla de equipos'!$B$3:$D$107,3,FALSE))</f>
        <v/>
      </c>
      <c r="J1053" s="139" t="str">
        <f t="shared" si="17"/>
        <v/>
      </c>
    </row>
    <row r="1054" spans="6:10" x14ac:dyDescent="0.2">
      <c r="F1054" s="93" t="str">
        <f>IF(ISBLANK(A1054),"",VLOOKUP(A1054,'Tabla de equipos'!$B$3:$D$107,3,FALSE))</f>
        <v/>
      </c>
      <c r="J1054" s="139" t="str">
        <f t="shared" si="17"/>
        <v/>
      </c>
    </row>
    <row r="1055" spans="6:10" x14ac:dyDescent="0.2">
      <c r="F1055" s="93" t="str">
        <f>IF(ISBLANK(A1055),"",VLOOKUP(A1055,'Tabla de equipos'!$B$3:$D$107,3,FALSE))</f>
        <v/>
      </c>
      <c r="J1055" s="139" t="str">
        <f t="shared" si="17"/>
        <v/>
      </c>
    </row>
    <row r="1056" spans="6:10" x14ac:dyDescent="0.2">
      <c r="F1056" s="93" t="str">
        <f>IF(ISBLANK(A1056),"",VLOOKUP(A1056,'Tabla de equipos'!$B$3:$D$107,3,FALSE))</f>
        <v/>
      </c>
      <c r="J1056" s="139" t="str">
        <f t="shared" si="17"/>
        <v/>
      </c>
    </row>
    <row r="1057" spans="6:10" x14ac:dyDescent="0.2">
      <c r="F1057" s="93" t="str">
        <f>IF(ISBLANK(A1057),"",VLOOKUP(A1057,'Tabla de equipos'!$B$3:$D$107,3,FALSE))</f>
        <v/>
      </c>
      <c r="J1057" s="139" t="str">
        <f t="shared" si="17"/>
        <v/>
      </c>
    </row>
    <row r="1058" spans="6:10" x14ac:dyDescent="0.2">
      <c r="F1058" s="93" t="str">
        <f>IF(ISBLANK(A1058),"",VLOOKUP(A1058,'Tabla de equipos'!$B$3:$D$107,3,FALSE))</f>
        <v/>
      </c>
      <c r="J1058" s="139" t="str">
        <f t="shared" si="17"/>
        <v/>
      </c>
    </row>
    <row r="1059" spans="6:10" x14ac:dyDescent="0.2">
      <c r="F1059" s="93" t="str">
        <f>IF(ISBLANK(A1059),"",VLOOKUP(A1059,'Tabla de equipos'!$B$3:$D$107,3,FALSE))</f>
        <v/>
      </c>
      <c r="J1059" s="139" t="str">
        <f t="shared" si="17"/>
        <v/>
      </c>
    </row>
    <row r="1060" spans="6:10" x14ac:dyDescent="0.2">
      <c r="F1060" s="93" t="str">
        <f>IF(ISBLANK(A1060),"",VLOOKUP(A1060,'Tabla de equipos'!$B$3:$D$107,3,FALSE))</f>
        <v/>
      </c>
      <c r="J1060" s="139" t="str">
        <f t="shared" si="17"/>
        <v/>
      </c>
    </row>
    <row r="1061" spans="6:10" x14ac:dyDescent="0.2">
      <c r="F1061" s="93" t="str">
        <f>IF(ISBLANK(A1061),"",VLOOKUP(A1061,'Tabla de equipos'!$B$3:$D$107,3,FALSE))</f>
        <v/>
      </c>
      <c r="J1061" s="139" t="str">
        <f t="shared" si="17"/>
        <v/>
      </c>
    </row>
    <row r="1062" spans="6:10" x14ac:dyDescent="0.2">
      <c r="F1062" s="93" t="str">
        <f>IF(ISBLANK(A1062),"",VLOOKUP(A1062,'Tabla de equipos'!$B$3:$D$107,3,FALSE))</f>
        <v/>
      </c>
      <c r="J1062" s="139" t="str">
        <f t="shared" si="17"/>
        <v/>
      </c>
    </row>
    <row r="1063" spans="6:10" x14ac:dyDescent="0.2">
      <c r="F1063" s="93" t="str">
        <f>IF(ISBLANK(A1063),"",VLOOKUP(A1063,'Tabla de equipos'!$B$3:$D$107,3,FALSE))</f>
        <v/>
      </c>
      <c r="J1063" s="139" t="str">
        <f t="shared" si="17"/>
        <v/>
      </c>
    </row>
    <row r="1064" spans="6:10" x14ac:dyDescent="0.2">
      <c r="F1064" s="93" t="str">
        <f>IF(ISBLANK(A1064),"",VLOOKUP(A1064,'Tabla de equipos'!$B$3:$D$107,3,FALSE))</f>
        <v/>
      </c>
      <c r="J1064" s="139" t="str">
        <f t="shared" si="17"/>
        <v/>
      </c>
    </row>
    <row r="1065" spans="6:10" x14ac:dyDescent="0.2">
      <c r="F1065" s="93" t="str">
        <f>IF(ISBLANK(A1065),"",VLOOKUP(A1065,'Tabla de equipos'!$B$3:$D$107,3,FALSE))</f>
        <v/>
      </c>
      <c r="J1065" s="139" t="str">
        <f t="shared" si="17"/>
        <v/>
      </c>
    </row>
    <row r="1066" spans="6:10" x14ac:dyDescent="0.2">
      <c r="F1066" s="93" t="str">
        <f>IF(ISBLANK(A1066),"",VLOOKUP(A1066,'Tabla de equipos'!$B$3:$D$107,3,FALSE))</f>
        <v/>
      </c>
      <c r="J1066" s="139" t="str">
        <f t="shared" si="17"/>
        <v/>
      </c>
    </row>
    <row r="1067" spans="6:10" x14ac:dyDescent="0.2">
      <c r="F1067" s="93" t="str">
        <f>IF(ISBLANK(A1067),"",VLOOKUP(A1067,'Tabla de equipos'!$B$3:$D$107,3,FALSE))</f>
        <v/>
      </c>
      <c r="J1067" s="139" t="str">
        <f t="shared" si="17"/>
        <v/>
      </c>
    </row>
    <row r="1068" spans="6:10" x14ac:dyDescent="0.2">
      <c r="F1068" s="93" t="str">
        <f>IF(ISBLANK(A1068),"",VLOOKUP(A1068,'Tabla de equipos'!$B$3:$D$107,3,FALSE))</f>
        <v/>
      </c>
      <c r="J1068" s="139" t="str">
        <f t="shared" si="17"/>
        <v/>
      </c>
    </row>
    <row r="1069" spans="6:10" x14ac:dyDescent="0.2">
      <c r="F1069" s="93" t="str">
        <f>IF(ISBLANK(A1069),"",VLOOKUP(A1069,'Tabla de equipos'!$B$3:$D$107,3,FALSE))</f>
        <v/>
      </c>
      <c r="J1069" s="139" t="str">
        <f t="shared" si="17"/>
        <v/>
      </c>
    </row>
    <row r="1070" spans="6:10" x14ac:dyDescent="0.2">
      <c r="F1070" s="93" t="str">
        <f>IF(ISBLANK(A1070),"",VLOOKUP(A1070,'Tabla de equipos'!$B$3:$D$107,3,FALSE))</f>
        <v/>
      </c>
      <c r="J1070" s="139" t="str">
        <f t="shared" si="17"/>
        <v/>
      </c>
    </row>
    <row r="1071" spans="6:10" x14ac:dyDescent="0.2">
      <c r="F1071" s="93" t="str">
        <f>IF(ISBLANK(A1071),"",VLOOKUP(A1071,'Tabla de equipos'!$B$3:$D$107,3,FALSE))</f>
        <v/>
      </c>
      <c r="J1071" s="139" t="str">
        <f t="shared" si="17"/>
        <v/>
      </c>
    </row>
    <row r="1072" spans="6:10" x14ac:dyDescent="0.2">
      <c r="F1072" s="93" t="str">
        <f>IF(ISBLANK(A1072),"",VLOOKUP(A1072,'Tabla de equipos'!$B$3:$D$107,3,FALSE))</f>
        <v/>
      </c>
      <c r="J1072" s="139" t="str">
        <f t="shared" si="17"/>
        <v/>
      </c>
    </row>
    <row r="1073" spans="6:10" x14ac:dyDescent="0.2">
      <c r="F1073" s="93" t="str">
        <f>IF(ISBLANK(A1073),"",VLOOKUP(A1073,'Tabla de equipos'!$B$3:$D$107,3,FALSE))</f>
        <v/>
      </c>
      <c r="J1073" s="139" t="str">
        <f t="shared" si="17"/>
        <v/>
      </c>
    </row>
    <row r="1074" spans="6:10" x14ac:dyDescent="0.2">
      <c r="F1074" s="93" t="str">
        <f>IF(ISBLANK(A1074),"",VLOOKUP(A1074,'Tabla de equipos'!$B$3:$D$107,3,FALSE))</f>
        <v/>
      </c>
      <c r="J1074" s="139" t="str">
        <f t="shared" si="17"/>
        <v/>
      </c>
    </row>
    <row r="1075" spans="6:10" x14ac:dyDescent="0.2">
      <c r="F1075" s="93" t="str">
        <f>IF(ISBLANK(A1075),"",VLOOKUP(A1075,'Tabla de equipos'!$B$3:$D$107,3,FALSE))</f>
        <v/>
      </c>
      <c r="J1075" s="139" t="str">
        <f t="shared" si="17"/>
        <v/>
      </c>
    </row>
    <row r="1076" spans="6:10" x14ac:dyDescent="0.2">
      <c r="F1076" s="93" t="str">
        <f>IF(ISBLANK(A1076),"",VLOOKUP(A1076,'Tabla de equipos'!$B$3:$D$107,3,FALSE))</f>
        <v/>
      </c>
      <c r="J1076" s="139" t="str">
        <f t="shared" si="17"/>
        <v/>
      </c>
    </row>
    <row r="1077" spans="6:10" x14ac:dyDescent="0.2">
      <c r="F1077" s="93" t="str">
        <f>IF(ISBLANK(A1077),"",VLOOKUP(A1077,'Tabla de equipos'!$B$3:$D$107,3,FALSE))</f>
        <v/>
      </c>
      <c r="J1077" s="139" t="str">
        <f t="shared" si="17"/>
        <v/>
      </c>
    </row>
    <row r="1078" spans="6:10" x14ac:dyDescent="0.2">
      <c r="F1078" s="93" t="str">
        <f>IF(ISBLANK(A1078),"",VLOOKUP(A1078,'Tabla de equipos'!$B$3:$D$107,3,FALSE))</f>
        <v/>
      </c>
      <c r="J1078" s="139" t="str">
        <f t="shared" si="17"/>
        <v/>
      </c>
    </row>
    <row r="1079" spans="6:10" x14ac:dyDescent="0.2">
      <c r="F1079" s="93" t="str">
        <f>IF(ISBLANK(A1079),"",VLOOKUP(A1079,'Tabla de equipos'!$B$3:$D$107,3,FALSE))</f>
        <v/>
      </c>
      <c r="J1079" s="139" t="str">
        <f t="shared" si="17"/>
        <v/>
      </c>
    </row>
    <row r="1080" spans="6:10" x14ac:dyDescent="0.2">
      <c r="F1080" s="93" t="str">
        <f>IF(ISBLANK(A1080),"",VLOOKUP(A1080,'Tabla de equipos'!$B$3:$D$107,3,FALSE))</f>
        <v/>
      </c>
      <c r="J1080" s="139" t="str">
        <f t="shared" si="17"/>
        <v/>
      </c>
    </row>
    <row r="1081" spans="6:10" x14ac:dyDescent="0.2">
      <c r="F1081" s="93" t="str">
        <f>IF(ISBLANK(A1081),"",VLOOKUP(A1081,'Tabla de equipos'!$B$3:$D$107,3,FALSE))</f>
        <v/>
      </c>
      <c r="J1081" s="139" t="str">
        <f t="shared" si="17"/>
        <v/>
      </c>
    </row>
    <row r="1082" spans="6:10" x14ac:dyDescent="0.2">
      <c r="F1082" s="93" t="str">
        <f>IF(ISBLANK(A1082),"",VLOOKUP(A1082,'Tabla de equipos'!$B$3:$D$107,3,FALSE))</f>
        <v/>
      </c>
      <c r="J1082" s="139" t="str">
        <f t="shared" si="17"/>
        <v/>
      </c>
    </row>
    <row r="1083" spans="6:10" x14ac:dyDescent="0.2">
      <c r="F1083" s="93" t="str">
        <f>IF(ISBLANK(A1083),"",VLOOKUP(A1083,'Tabla de equipos'!$B$3:$D$107,3,FALSE))</f>
        <v/>
      </c>
      <c r="J1083" s="139" t="str">
        <f t="shared" si="17"/>
        <v/>
      </c>
    </row>
    <row r="1084" spans="6:10" x14ac:dyDescent="0.2">
      <c r="F1084" s="93" t="str">
        <f>IF(ISBLANK(A1084),"",VLOOKUP(A1084,'Tabla de equipos'!$B$3:$D$107,3,FALSE))</f>
        <v/>
      </c>
      <c r="J1084" s="139" t="str">
        <f t="shared" si="17"/>
        <v/>
      </c>
    </row>
    <row r="1085" spans="6:10" x14ac:dyDescent="0.2">
      <c r="F1085" s="93" t="str">
        <f>IF(ISBLANK(A1085),"",VLOOKUP(A1085,'Tabla de equipos'!$B$3:$D$107,3,FALSE))</f>
        <v/>
      </c>
      <c r="J1085" s="139" t="str">
        <f t="shared" si="17"/>
        <v/>
      </c>
    </row>
    <row r="1086" spans="6:10" x14ac:dyDescent="0.2">
      <c r="F1086" s="93" t="str">
        <f>IF(ISBLANK(A1086),"",VLOOKUP(A1086,'Tabla de equipos'!$B$3:$D$107,3,FALSE))</f>
        <v/>
      </c>
      <c r="J1086" s="139" t="str">
        <f t="shared" si="17"/>
        <v/>
      </c>
    </row>
    <row r="1087" spans="6:10" x14ac:dyDescent="0.2">
      <c r="F1087" s="93" t="str">
        <f>IF(ISBLANK(A1087),"",VLOOKUP(A1087,'Tabla de equipos'!$B$3:$D$107,3,FALSE))</f>
        <v/>
      </c>
      <c r="J1087" s="139" t="str">
        <f t="shared" si="17"/>
        <v/>
      </c>
    </row>
    <row r="1088" spans="6:10" x14ac:dyDescent="0.2">
      <c r="F1088" s="93" t="str">
        <f>IF(ISBLANK(A1088),"",VLOOKUP(A1088,'Tabla de equipos'!$B$3:$D$107,3,FALSE))</f>
        <v/>
      </c>
      <c r="J1088" s="139" t="str">
        <f t="shared" si="17"/>
        <v/>
      </c>
    </row>
    <row r="1089" spans="6:10" x14ac:dyDescent="0.2">
      <c r="F1089" s="93" t="str">
        <f>IF(ISBLANK(A1089),"",VLOOKUP(A1089,'Tabla de equipos'!$B$3:$D$107,3,FALSE))</f>
        <v/>
      </c>
      <c r="J1089" s="139" t="str">
        <f t="shared" si="17"/>
        <v/>
      </c>
    </row>
    <row r="1090" spans="6:10" x14ac:dyDescent="0.2">
      <c r="F1090" s="93" t="str">
        <f>IF(ISBLANK(A1090),"",VLOOKUP(A1090,'Tabla de equipos'!$B$3:$D$107,3,FALSE))</f>
        <v/>
      </c>
      <c r="J1090" s="139" t="str">
        <f t="shared" si="17"/>
        <v/>
      </c>
    </row>
    <row r="1091" spans="6:10" x14ac:dyDescent="0.2">
      <c r="F1091" s="93" t="str">
        <f>IF(ISBLANK(A1091),"",VLOOKUP(A1091,'Tabla de equipos'!$B$3:$D$107,3,FALSE))</f>
        <v/>
      </c>
      <c r="J1091" s="139" t="str">
        <f t="shared" si="17"/>
        <v/>
      </c>
    </row>
    <row r="1092" spans="6:10" x14ac:dyDescent="0.2">
      <c r="F1092" s="93" t="str">
        <f>IF(ISBLANK(A1092),"",VLOOKUP(A1092,'Tabla de equipos'!$B$3:$D$107,3,FALSE))</f>
        <v/>
      </c>
      <c r="J1092" s="139" t="str">
        <f t="shared" si="17"/>
        <v/>
      </c>
    </row>
    <row r="1093" spans="6:10" x14ac:dyDescent="0.2">
      <c r="F1093" s="93" t="str">
        <f>IF(ISBLANK(A1093),"",VLOOKUP(A1093,'Tabla de equipos'!$B$3:$D$107,3,FALSE))</f>
        <v/>
      </c>
      <c r="J1093" s="139" t="str">
        <f t="shared" si="17"/>
        <v/>
      </c>
    </row>
    <row r="1094" spans="6:10" x14ac:dyDescent="0.2">
      <c r="F1094" s="93" t="str">
        <f>IF(ISBLANK(A1094),"",VLOOKUP(A1094,'Tabla de equipos'!$B$3:$D$107,3,FALSE))</f>
        <v/>
      </c>
      <c r="J1094" s="139" t="str">
        <f t="shared" ref="J1094:J1157" si="18">IF(AND(G1094&gt;0,A1094=""),"Falta elegir equipo/producto",IF(AND(A1094="",G1094=""),"",IF(AND(A1094&lt;&gt;"",G1094=""),"Falta incluir numero de unidades",IF(AND(A1094&lt;&gt;"",G1094&gt;0,B1094=""),"Falta Incluir el Tipo de Exceptuación",IF(AND(A1094&lt;&gt;"",B1094&lt;&gt;"",C1094="",G1094&gt;0),"Falta incluir nombre del Beneficiario exceptuación","No olvidar adjuntar factura de la exceptuación")))))</f>
        <v/>
      </c>
    </row>
    <row r="1095" spans="6:10" x14ac:dyDescent="0.2">
      <c r="F1095" s="93" t="str">
        <f>IF(ISBLANK(A1095),"",VLOOKUP(A1095,'Tabla de equipos'!$B$3:$D$107,3,FALSE))</f>
        <v/>
      </c>
      <c r="J1095" s="139" t="str">
        <f t="shared" si="18"/>
        <v/>
      </c>
    </row>
    <row r="1096" spans="6:10" x14ac:dyDescent="0.2">
      <c r="F1096" s="93" t="str">
        <f>IF(ISBLANK(A1096),"",VLOOKUP(A1096,'Tabla de equipos'!$B$3:$D$107,3,FALSE))</f>
        <v/>
      </c>
      <c r="J1096" s="139" t="str">
        <f t="shared" si="18"/>
        <v/>
      </c>
    </row>
    <row r="1097" spans="6:10" x14ac:dyDescent="0.2">
      <c r="F1097" s="93" t="str">
        <f>IF(ISBLANK(A1097),"",VLOOKUP(A1097,'Tabla de equipos'!$B$3:$D$107,3,FALSE))</f>
        <v/>
      </c>
      <c r="J1097" s="139" t="str">
        <f t="shared" si="18"/>
        <v/>
      </c>
    </row>
    <row r="1098" spans="6:10" x14ac:dyDescent="0.2">
      <c r="F1098" s="93" t="str">
        <f>IF(ISBLANK(A1098),"",VLOOKUP(A1098,'Tabla de equipos'!$B$3:$D$107,3,FALSE))</f>
        <v/>
      </c>
      <c r="J1098" s="139" t="str">
        <f t="shared" si="18"/>
        <v/>
      </c>
    </row>
    <row r="1099" spans="6:10" x14ac:dyDescent="0.2">
      <c r="F1099" s="93" t="str">
        <f>IF(ISBLANK(A1099),"",VLOOKUP(A1099,'Tabla de equipos'!$B$3:$D$107,3,FALSE))</f>
        <v/>
      </c>
      <c r="J1099" s="139" t="str">
        <f t="shared" si="18"/>
        <v/>
      </c>
    </row>
    <row r="1100" spans="6:10" x14ac:dyDescent="0.2">
      <c r="F1100" s="93" t="str">
        <f>IF(ISBLANK(A1100),"",VLOOKUP(A1100,'Tabla de equipos'!$B$3:$D$107,3,FALSE))</f>
        <v/>
      </c>
      <c r="J1100" s="139" t="str">
        <f t="shared" si="18"/>
        <v/>
      </c>
    </row>
    <row r="1101" spans="6:10" x14ac:dyDescent="0.2">
      <c r="F1101" s="93" t="str">
        <f>IF(ISBLANK(A1101),"",VLOOKUP(A1101,'Tabla de equipos'!$B$3:$D$107,3,FALSE))</f>
        <v/>
      </c>
      <c r="J1101" s="139" t="str">
        <f t="shared" si="18"/>
        <v/>
      </c>
    </row>
    <row r="1102" spans="6:10" x14ac:dyDescent="0.2">
      <c r="F1102" s="93" t="str">
        <f>IF(ISBLANK(A1102),"",VLOOKUP(A1102,'Tabla de equipos'!$B$3:$D$107,3,FALSE))</f>
        <v/>
      </c>
      <c r="J1102" s="139" t="str">
        <f t="shared" si="18"/>
        <v/>
      </c>
    </row>
    <row r="1103" spans="6:10" x14ac:dyDescent="0.2">
      <c r="F1103" s="93" t="str">
        <f>IF(ISBLANK(A1103),"",VLOOKUP(A1103,'Tabla de equipos'!$B$3:$D$107,3,FALSE))</f>
        <v/>
      </c>
      <c r="J1103" s="139" t="str">
        <f t="shared" si="18"/>
        <v/>
      </c>
    </row>
    <row r="1104" spans="6:10" x14ac:dyDescent="0.2">
      <c r="F1104" s="93" t="str">
        <f>IF(ISBLANK(A1104),"",VLOOKUP(A1104,'Tabla de equipos'!$B$3:$D$107,3,FALSE))</f>
        <v/>
      </c>
      <c r="J1104" s="139" t="str">
        <f t="shared" si="18"/>
        <v/>
      </c>
    </row>
    <row r="1105" spans="6:10" x14ac:dyDescent="0.2">
      <c r="F1105" s="93" t="str">
        <f>IF(ISBLANK(A1105),"",VLOOKUP(A1105,'Tabla de equipos'!$B$3:$D$107,3,FALSE))</f>
        <v/>
      </c>
      <c r="J1105" s="139" t="str">
        <f t="shared" si="18"/>
        <v/>
      </c>
    </row>
    <row r="1106" spans="6:10" x14ac:dyDescent="0.2">
      <c r="F1106" s="93" t="str">
        <f>IF(ISBLANK(A1106),"",VLOOKUP(A1106,'Tabla de equipos'!$B$3:$D$107,3,FALSE))</f>
        <v/>
      </c>
      <c r="J1106" s="139" t="str">
        <f t="shared" si="18"/>
        <v/>
      </c>
    </row>
    <row r="1107" spans="6:10" x14ac:dyDescent="0.2">
      <c r="F1107" s="93" t="str">
        <f>IF(ISBLANK(A1107),"",VLOOKUP(A1107,'Tabla de equipos'!$B$3:$D$107,3,FALSE))</f>
        <v/>
      </c>
      <c r="J1107" s="139" t="str">
        <f t="shared" si="18"/>
        <v/>
      </c>
    </row>
    <row r="1108" spans="6:10" x14ac:dyDescent="0.2">
      <c r="F1108" s="93" t="str">
        <f>IF(ISBLANK(A1108),"",VLOOKUP(A1108,'Tabla de equipos'!$B$3:$D$107,3,FALSE))</f>
        <v/>
      </c>
      <c r="J1108" s="139" t="str">
        <f t="shared" si="18"/>
        <v/>
      </c>
    </row>
    <row r="1109" spans="6:10" x14ac:dyDescent="0.2">
      <c r="F1109" s="93" t="str">
        <f>IF(ISBLANK(A1109),"",VLOOKUP(A1109,'Tabla de equipos'!$B$3:$D$107,3,FALSE))</f>
        <v/>
      </c>
      <c r="J1109" s="139" t="str">
        <f t="shared" si="18"/>
        <v/>
      </c>
    </row>
    <row r="1110" spans="6:10" x14ac:dyDescent="0.2">
      <c r="F1110" s="93" t="str">
        <f>IF(ISBLANK(A1110),"",VLOOKUP(A1110,'Tabla de equipos'!$B$3:$D$107,3,FALSE))</f>
        <v/>
      </c>
      <c r="J1110" s="139" t="str">
        <f t="shared" si="18"/>
        <v/>
      </c>
    </row>
    <row r="1111" spans="6:10" x14ac:dyDescent="0.2">
      <c r="F1111" s="93" t="str">
        <f>IF(ISBLANK(A1111),"",VLOOKUP(A1111,'Tabla de equipos'!$B$3:$D$107,3,FALSE))</f>
        <v/>
      </c>
      <c r="J1111" s="139" t="str">
        <f t="shared" si="18"/>
        <v/>
      </c>
    </row>
    <row r="1112" spans="6:10" x14ac:dyDescent="0.2">
      <c r="F1112" s="93" t="str">
        <f>IF(ISBLANK(A1112),"",VLOOKUP(A1112,'Tabla de equipos'!$B$3:$D$107,3,FALSE))</f>
        <v/>
      </c>
      <c r="J1112" s="139" t="str">
        <f t="shared" si="18"/>
        <v/>
      </c>
    </row>
    <row r="1113" spans="6:10" x14ac:dyDescent="0.2">
      <c r="F1113" s="93" t="str">
        <f>IF(ISBLANK(A1113),"",VLOOKUP(A1113,'Tabla de equipos'!$B$3:$D$107,3,FALSE))</f>
        <v/>
      </c>
      <c r="J1113" s="139" t="str">
        <f t="shared" si="18"/>
        <v/>
      </c>
    </row>
    <row r="1114" spans="6:10" x14ac:dyDescent="0.2">
      <c r="F1114" s="93" t="str">
        <f>IF(ISBLANK(A1114),"",VLOOKUP(A1114,'Tabla de equipos'!$B$3:$D$107,3,FALSE))</f>
        <v/>
      </c>
      <c r="J1114" s="139" t="str">
        <f t="shared" si="18"/>
        <v/>
      </c>
    </row>
    <row r="1115" spans="6:10" x14ac:dyDescent="0.2">
      <c r="F1115" s="93" t="str">
        <f>IF(ISBLANK(A1115),"",VLOOKUP(A1115,'Tabla de equipos'!$B$3:$D$107,3,FALSE))</f>
        <v/>
      </c>
      <c r="J1115" s="139" t="str">
        <f t="shared" si="18"/>
        <v/>
      </c>
    </row>
    <row r="1116" spans="6:10" x14ac:dyDescent="0.2">
      <c r="F1116" s="93" t="str">
        <f>IF(ISBLANK(A1116),"",VLOOKUP(A1116,'Tabla de equipos'!$B$3:$D$107,3,FALSE))</f>
        <v/>
      </c>
      <c r="J1116" s="139" t="str">
        <f t="shared" si="18"/>
        <v/>
      </c>
    </row>
    <row r="1117" spans="6:10" x14ac:dyDescent="0.2">
      <c r="F1117" s="93" t="str">
        <f>IF(ISBLANK(A1117),"",VLOOKUP(A1117,'Tabla de equipos'!$B$3:$D$107,3,FALSE))</f>
        <v/>
      </c>
      <c r="J1117" s="139" t="str">
        <f t="shared" si="18"/>
        <v/>
      </c>
    </row>
    <row r="1118" spans="6:10" x14ac:dyDescent="0.2">
      <c r="F1118" s="93" t="str">
        <f>IF(ISBLANK(A1118),"",VLOOKUP(A1118,'Tabla de equipos'!$B$3:$D$107,3,FALSE))</f>
        <v/>
      </c>
      <c r="J1118" s="139" t="str">
        <f t="shared" si="18"/>
        <v/>
      </c>
    </row>
    <row r="1119" spans="6:10" x14ac:dyDescent="0.2">
      <c r="F1119" s="93" t="str">
        <f>IF(ISBLANK(A1119),"",VLOOKUP(A1119,'Tabla de equipos'!$B$3:$D$107,3,FALSE))</f>
        <v/>
      </c>
      <c r="J1119" s="139" t="str">
        <f t="shared" si="18"/>
        <v/>
      </c>
    </row>
    <row r="1120" spans="6:10" x14ac:dyDescent="0.2">
      <c r="F1120" s="93" t="str">
        <f>IF(ISBLANK(A1120),"",VLOOKUP(A1120,'Tabla de equipos'!$B$3:$D$107,3,FALSE))</f>
        <v/>
      </c>
      <c r="J1120" s="139" t="str">
        <f t="shared" si="18"/>
        <v/>
      </c>
    </row>
    <row r="1121" spans="6:10" x14ac:dyDescent="0.2">
      <c r="F1121" s="93" t="str">
        <f>IF(ISBLANK(A1121),"",VLOOKUP(A1121,'Tabla de equipos'!$B$3:$D$107,3,FALSE))</f>
        <v/>
      </c>
      <c r="J1121" s="139" t="str">
        <f t="shared" si="18"/>
        <v/>
      </c>
    </row>
    <row r="1122" spans="6:10" x14ac:dyDescent="0.2">
      <c r="F1122" s="93" t="str">
        <f>IF(ISBLANK(A1122),"",VLOOKUP(A1122,'Tabla de equipos'!$B$3:$D$107,3,FALSE))</f>
        <v/>
      </c>
      <c r="J1122" s="139" t="str">
        <f t="shared" si="18"/>
        <v/>
      </c>
    </row>
    <row r="1123" spans="6:10" x14ac:dyDescent="0.2">
      <c r="F1123" s="93" t="str">
        <f>IF(ISBLANK(A1123),"",VLOOKUP(A1123,'Tabla de equipos'!$B$3:$D$107,3,FALSE))</f>
        <v/>
      </c>
      <c r="J1123" s="139" t="str">
        <f t="shared" si="18"/>
        <v/>
      </c>
    </row>
    <row r="1124" spans="6:10" x14ac:dyDescent="0.2">
      <c r="F1124" s="93" t="str">
        <f>IF(ISBLANK(A1124),"",VLOOKUP(A1124,'Tabla de equipos'!$B$3:$D$107,3,FALSE))</f>
        <v/>
      </c>
      <c r="J1124" s="139" t="str">
        <f t="shared" si="18"/>
        <v/>
      </c>
    </row>
    <row r="1125" spans="6:10" x14ac:dyDescent="0.2">
      <c r="F1125" s="93" t="str">
        <f>IF(ISBLANK(A1125),"",VLOOKUP(A1125,'Tabla de equipos'!$B$3:$D$107,3,FALSE))</f>
        <v/>
      </c>
      <c r="J1125" s="139" t="str">
        <f t="shared" si="18"/>
        <v/>
      </c>
    </row>
    <row r="1126" spans="6:10" x14ac:dyDescent="0.2">
      <c r="F1126" s="93" t="str">
        <f>IF(ISBLANK(A1126),"",VLOOKUP(A1126,'Tabla de equipos'!$B$3:$D$107,3,FALSE))</f>
        <v/>
      </c>
      <c r="J1126" s="139" t="str">
        <f t="shared" si="18"/>
        <v/>
      </c>
    </row>
    <row r="1127" spans="6:10" x14ac:dyDescent="0.2">
      <c r="F1127" s="93" t="str">
        <f>IF(ISBLANK(A1127),"",VLOOKUP(A1127,'Tabla de equipos'!$B$3:$D$107,3,FALSE))</f>
        <v/>
      </c>
      <c r="J1127" s="139" t="str">
        <f t="shared" si="18"/>
        <v/>
      </c>
    </row>
    <row r="1128" spans="6:10" x14ac:dyDescent="0.2">
      <c r="F1128" s="93" t="str">
        <f>IF(ISBLANK(A1128),"",VLOOKUP(A1128,'Tabla de equipos'!$B$3:$D$107,3,FALSE))</f>
        <v/>
      </c>
      <c r="J1128" s="139" t="str">
        <f t="shared" si="18"/>
        <v/>
      </c>
    </row>
    <row r="1129" spans="6:10" x14ac:dyDescent="0.2">
      <c r="F1129" s="93" t="str">
        <f>IF(ISBLANK(A1129),"",VLOOKUP(A1129,'Tabla de equipos'!$B$3:$D$107,3,FALSE))</f>
        <v/>
      </c>
      <c r="J1129" s="139" t="str">
        <f t="shared" si="18"/>
        <v/>
      </c>
    </row>
    <row r="1130" spans="6:10" x14ac:dyDescent="0.2">
      <c r="F1130" s="93" t="str">
        <f>IF(ISBLANK(A1130),"",VLOOKUP(A1130,'Tabla de equipos'!$B$3:$D$107,3,FALSE))</f>
        <v/>
      </c>
      <c r="J1130" s="139" t="str">
        <f t="shared" si="18"/>
        <v/>
      </c>
    </row>
    <row r="1131" spans="6:10" x14ac:dyDescent="0.2">
      <c r="F1131" s="93" t="str">
        <f>IF(ISBLANK(A1131),"",VLOOKUP(A1131,'Tabla de equipos'!$B$3:$D$107,3,FALSE))</f>
        <v/>
      </c>
      <c r="J1131" s="139" t="str">
        <f t="shared" si="18"/>
        <v/>
      </c>
    </row>
    <row r="1132" spans="6:10" x14ac:dyDescent="0.2">
      <c r="F1132" s="93" t="str">
        <f>IF(ISBLANK(A1132),"",VLOOKUP(A1132,'Tabla de equipos'!$B$3:$D$107,3,FALSE))</f>
        <v/>
      </c>
      <c r="J1132" s="139" t="str">
        <f t="shared" si="18"/>
        <v/>
      </c>
    </row>
    <row r="1133" spans="6:10" x14ac:dyDescent="0.2">
      <c r="F1133" s="93" t="str">
        <f>IF(ISBLANK(A1133),"",VLOOKUP(A1133,'Tabla de equipos'!$B$3:$D$107,3,FALSE))</f>
        <v/>
      </c>
      <c r="J1133" s="139" t="str">
        <f t="shared" si="18"/>
        <v/>
      </c>
    </row>
    <row r="1134" spans="6:10" x14ac:dyDescent="0.2">
      <c r="F1134" s="93" t="str">
        <f>IF(ISBLANK(A1134),"",VLOOKUP(A1134,'Tabla de equipos'!$B$3:$D$107,3,FALSE))</f>
        <v/>
      </c>
      <c r="J1134" s="139" t="str">
        <f t="shared" si="18"/>
        <v/>
      </c>
    </row>
    <row r="1135" spans="6:10" x14ac:dyDescent="0.2">
      <c r="F1135" s="93" t="str">
        <f>IF(ISBLANK(A1135),"",VLOOKUP(A1135,'Tabla de equipos'!$B$3:$D$107,3,FALSE))</f>
        <v/>
      </c>
      <c r="J1135" s="139" t="str">
        <f t="shared" si="18"/>
        <v/>
      </c>
    </row>
    <row r="1136" spans="6:10" x14ac:dyDescent="0.2">
      <c r="F1136" s="93" t="str">
        <f>IF(ISBLANK(A1136),"",VLOOKUP(A1136,'Tabla de equipos'!$B$3:$D$107,3,FALSE))</f>
        <v/>
      </c>
      <c r="J1136" s="139" t="str">
        <f t="shared" si="18"/>
        <v/>
      </c>
    </row>
    <row r="1137" spans="6:10" x14ac:dyDescent="0.2">
      <c r="F1137" s="93" t="str">
        <f>IF(ISBLANK(A1137),"",VLOOKUP(A1137,'Tabla de equipos'!$B$3:$D$107,3,FALSE))</f>
        <v/>
      </c>
      <c r="J1137" s="139" t="str">
        <f t="shared" si="18"/>
        <v/>
      </c>
    </row>
    <row r="1138" spans="6:10" x14ac:dyDescent="0.2">
      <c r="F1138" s="93" t="str">
        <f>IF(ISBLANK(A1138),"",VLOOKUP(A1138,'Tabla de equipos'!$B$3:$D$107,3,FALSE))</f>
        <v/>
      </c>
      <c r="J1138" s="139" t="str">
        <f t="shared" si="18"/>
        <v/>
      </c>
    </row>
    <row r="1139" spans="6:10" x14ac:dyDescent="0.2">
      <c r="F1139" s="93" t="str">
        <f>IF(ISBLANK(A1139),"",VLOOKUP(A1139,'Tabla de equipos'!$B$3:$D$107,3,FALSE))</f>
        <v/>
      </c>
      <c r="J1139" s="139" t="str">
        <f t="shared" si="18"/>
        <v/>
      </c>
    </row>
    <row r="1140" spans="6:10" x14ac:dyDescent="0.2">
      <c r="F1140" s="93" t="str">
        <f>IF(ISBLANK(A1140),"",VLOOKUP(A1140,'Tabla de equipos'!$B$3:$D$107,3,FALSE))</f>
        <v/>
      </c>
      <c r="J1140" s="139" t="str">
        <f t="shared" si="18"/>
        <v/>
      </c>
    </row>
    <row r="1141" spans="6:10" x14ac:dyDescent="0.2">
      <c r="F1141" s="93" t="str">
        <f>IF(ISBLANK(A1141),"",VLOOKUP(A1141,'Tabla de equipos'!$B$3:$D$107,3,FALSE))</f>
        <v/>
      </c>
      <c r="J1141" s="139" t="str">
        <f t="shared" si="18"/>
        <v/>
      </c>
    </row>
    <row r="1142" spans="6:10" x14ac:dyDescent="0.2">
      <c r="F1142" s="93" t="str">
        <f>IF(ISBLANK(A1142),"",VLOOKUP(A1142,'Tabla de equipos'!$B$3:$D$107,3,FALSE))</f>
        <v/>
      </c>
      <c r="J1142" s="139" t="str">
        <f t="shared" si="18"/>
        <v/>
      </c>
    </row>
    <row r="1143" spans="6:10" x14ac:dyDescent="0.2">
      <c r="F1143" s="93" t="str">
        <f>IF(ISBLANK(A1143),"",VLOOKUP(A1143,'Tabla de equipos'!$B$3:$D$107,3,FALSE))</f>
        <v/>
      </c>
      <c r="J1143" s="139" t="str">
        <f t="shared" si="18"/>
        <v/>
      </c>
    </row>
    <row r="1144" spans="6:10" x14ac:dyDescent="0.2">
      <c r="F1144" s="93" t="str">
        <f>IF(ISBLANK(A1144),"",VLOOKUP(A1144,'Tabla de equipos'!$B$3:$D$107,3,FALSE))</f>
        <v/>
      </c>
      <c r="J1144" s="139" t="str">
        <f t="shared" si="18"/>
        <v/>
      </c>
    </row>
    <row r="1145" spans="6:10" x14ac:dyDescent="0.2">
      <c r="F1145" s="93" t="str">
        <f>IF(ISBLANK(A1145),"",VLOOKUP(A1145,'Tabla de equipos'!$B$3:$D$107,3,FALSE))</f>
        <v/>
      </c>
      <c r="J1145" s="139" t="str">
        <f t="shared" si="18"/>
        <v/>
      </c>
    </row>
    <row r="1146" spans="6:10" x14ac:dyDescent="0.2">
      <c r="F1146" s="93" t="str">
        <f>IF(ISBLANK(A1146),"",VLOOKUP(A1146,'Tabla de equipos'!$B$3:$D$107,3,FALSE))</f>
        <v/>
      </c>
      <c r="J1146" s="139" t="str">
        <f t="shared" si="18"/>
        <v/>
      </c>
    </row>
    <row r="1147" spans="6:10" x14ac:dyDescent="0.2">
      <c r="F1147" s="93" t="str">
        <f>IF(ISBLANK(A1147),"",VLOOKUP(A1147,'Tabla de equipos'!$B$3:$D$107,3,FALSE))</f>
        <v/>
      </c>
      <c r="J1147" s="139" t="str">
        <f t="shared" si="18"/>
        <v/>
      </c>
    </row>
    <row r="1148" spans="6:10" x14ac:dyDescent="0.2">
      <c r="F1148" s="93" t="str">
        <f>IF(ISBLANK(A1148),"",VLOOKUP(A1148,'Tabla de equipos'!$B$3:$D$107,3,FALSE))</f>
        <v/>
      </c>
      <c r="J1148" s="139" t="str">
        <f t="shared" si="18"/>
        <v/>
      </c>
    </row>
    <row r="1149" spans="6:10" x14ac:dyDescent="0.2">
      <c r="F1149" s="93" t="str">
        <f>IF(ISBLANK(A1149),"",VLOOKUP(A1149,'Tabla de equipos'!$B$3:$D$107,3,FALSE))</f>
        <v/>
      </c>
      <c r="J1149" s="139" t="str">
        <f t="shared" si="18"/>
        <v/>
      </c>
    </row>
    <row r="1150" spans="6:10" x14ac:dyDescent="0.2">
      <c r="F1150" s="93" t="str">
        <f>IF(ISBLANK(A1150),"",VLOOKUP(A1150,'Tabla de equipos'!$B$3:$D$107,3,FALSE))</f>
        <v/>
      </c>
      <c r="J1150" s="139" t="str">
        <f t="shared" si="18"/>
        <v/>
      </c>
    </row>
    <row r="1151" spans="6:10" x14ac:dyDescent="0.2">
      <c r="F1151" s="93" t="str">
        <f>IF(ISBLANK(A1151),"",VLOOKUP(A1151,'Tabla de equipos'!$B$3:$D$107,3,FALSE))</f>
        <v/>
      </c>
      <c r="J1151" s="139" t="str">
        <f t="shared" si="18"/>
        <v/>
      </c>
    </row>
    <row r="1152" spans="6:10" x14ac:dyDescent="0.2">
      <c r="F1152" s="93" t="str">
        <f>IF(ISBLANK(A1152),"",VLOOKUP(A1152,'Tabla de equipos'!$B$3:$D$107,3,FALSE))</f>
        <v/>
      </c>
      <c r="J1152" s="139" t="str">
        <f t="shared" si="18"/>
        <v/>
      </c>
    </row>
    <row r="1153" spans="6:10" x14ac:dyDescent="0.2">
      <c r="F1153" s="93" t="str">
        <f>IF(ISBLANK(A1153),"",VLOOKUP(A1153,'Tabla de equipos'!$B$3:$D$107,3,FALSE))</f>
        <v/>
      </c>
      <c r="J1153" s="139" t="str">
        <f t="shared" si="18"/>
        <v/>
      </c>
    </row>
    <row r="1154" spans="6:10" x14ac:dyDescent="0.2">
      <c r="F1154" s="93" t="str">
        <f>IF(ISBLANK(A1154),"",VLOOKUP(A1154,'Tabla de equipos'!$B$3:$D$107,3,FALSE))</f>
        <v/>
      </c>
      <c r="J1154" s="139" t="str">
        <f t="shared" si="18"/>
        <v/>
      </c>
    </row>
    <row r="1155" spans="6:10" x14ac:dyDescent="0.2">
      <c r="F1155" s="93" t="str">
        <f>IF(ISBLANK(A1155),"",VLOOKUP(A1155,'Tabla de equipos'!$B$3:$D$107,3,FALSE))</f>
        <v/>
      </c>
      <c r="J1155" s="139" t="str">
        <f t="shared" si="18"/>
        <v/>
      </c>
    </row>
    <row r="1156" spans="6:10" x14ac:dyDescent="0.2">
      <c r="F1156" s="93" t="str">
        <f>IF(ISBLANK(A1156),"",VLOOKUP(A1156,'Tabla de equipos'!$B$3:$D$107,3,FALSE))</f>
        <v/>
      </c>
      <c r="J1156" s="139" t="str">
        <f t="shared" si="18"/>
        <v/>
      </c>
    </row>
    <row r="1157" spans="6:10" x14ac:dyDescent="0.2">
      <c r="F1157" s="93" t="str">
        <f>IF(ISBLANK(A1157),"",VLOOKUP(A1157,'Tabla de equipos'!$B$3:$D$107,3,FALSE))</f>
        <v/>
      </c>
      <c r="J1157" s="139" t="str">
        <f t="shared" si="18"/>
        <v/>
      </c>
    </row>
    <row r="1158" spans="6:10" x14ac:dyDescent="0.2">
      <c r="F1158" s="93" t="str">
        <f>IF(ISBLANK(A1158),"",VLOOKUP(A1158,'Tabla de equipos'!$B$3:$D$107,3,FALSE))</f>
        <v/>
      </c>
      <c r="J1158" s="139" t="str">
        <f t="shared" ref="J1158:J1221" si="19">IF(AND(G1158&gt;0,A1158=""),"Falta elegir equipo/producto",IF(AND(A1158="",G1158=""),"",IF(AND(A1158&lt;&gt;"",G1158=""),"Falta incluir numero de unidades",IF(AND(A1158&lt;&gt;"",G1158&gt;0,B1158=""),"Falta Incluir el Tipo de Exceptuación",IF(AND(A1158&lt;&gt;"",B1158&lt;&gt;"",C1158="",G1158&gt;0),"Falta incluir nombre del Beneficiario exceptuación","No olvidar adjuntar factura de la exceptuación")))))</f>
        <v/>
      </c>
    </row>
    <row r="1159" spans="6:10" x14ac:dyDescent="0.2">
      <c r="F1159" s="93" t="str">
        <f>IF(ISBLANK(A1159),"",VLOOKUP(A1159,'Tabla de equipos'!$B$3:$D$107,3,FALSE))</f>
        <v/>
      </c>
      <c r="J1159" s="139" t="str">
        <f t="shared" si="19"/>
        <v/>
      </c>
    </row>
    <row r="1160" spans="6:10" x14ac:dyDescent="0.2">
      <c r="F1160" s="93" t="str">
        <f>IF(ISBLANK(A1160),"",VLOOKUP(A1160,'Tabla de equipos'!$B$3:$D$107,3,FALSE))</f>
        <v/>
      </c>
      <c r="J1160" s="139" t="str">
        <f t="shared" si="19"/>
        <v/>
      </c>
    </row>
    <row r="1161" spans="6:10" x14ac:dyDescent="0.2">
      <c r="F1161" s="93" t="str">
        <f>IF(ISBLANK(A1161),"",VLOOKUP(A1161,'Tabla de equipos'!$B$3:$D$107,3,FALSE))</f>
        <v/>
      </c>
      <c r="J1161" s="139" t="str">
        <f t="shared" si="19"/>
        <v/>
      </c>
    </row>
    <row r="1162" spans="6:10" x14ac:dyDescent="0.2">
      <c r="F1162" s="93" t="str">
        <f>IF(ISBLANK(A1162),"",VLOOKUP(A1162,'Tabla de equipos'!$B$3:$D$107,3,FALSE))</f>
        <v/>
      </c>
      <c r="J1162" s="139" t="str">
        <f t="shared" si="19"/>
        <v/>
      </c>
    </row>
    <row r="1163" spans="6:10" x14ac:dyDescent="0.2">
      <c r="F1163" s="93" t="str">
        <f>IF(ISBLANK(A1163),"",VLOOKUP(A1163,'Tabla de equipos'!$B$3:$D$107,3,FALSE))</f>
        <v/>
      </c>
      <c r="J1163" s="139" t="str">
        <f t="shared" si="19"/>
        <v/>
      </c>
    </row>
    <row r="1164" spans="6:10" x14ac:dyDescent="0.2">
      <c r="F1164" s="93" t="str">
        <f>IF(ISBLANK(A1164),"",VLOOKUP(A1164,'Tabla de equipos'!$B$3:$D$107,3,FALSE))</f>
        <v/>
      </c>
      <c r="J1164" s="139" t="str">
        <f t="shared" si="19"/>
        <v/>
      </c>
    </row>
    <row r="1165" spans="6:10" x14ac:dyDescent="0.2">
      <c r="F1165" s="93" t="str">
        <f>IF(ISBLANK(A1165),"",VLOOKUP(A1165,'Tabla de equipos'!$B$3:$D$107,3,FALSE))</f>
        <v/>
      </c>
      <c r="J1165" s="139" t="str">
        <f t="shared" si="19"/>
        <v/>
      </c>
    </row>
    <row r="1166" spans="6:10" x14ac:dyDescent="0.2">
      <c r="F1166" s="93" t="str">
        <f>IF(ISBLANK(A1166),"",VLOOKUP(A1166,'Tabla de equipos'!$B$3:$D$107,3,FALSE))</f>
        <v/>
      </c>
      <c r="J1166" s="139" t="str">
        <f t="shared" si="19"/>
        <v/>
      </c>
    </row>
    <row r="1167" spans="6:10" x14ac:dyDescent="0.2">
      <c r="F1167" s="93" t="str">
        <f>IF(ISBLANK(A1167),"",VLOOKUP(A1167,'Tabla de equipos'!$B$3:$D$107,3,FALSE))</f>
        <v/>
      </c>
      <c r="J1167" s="139" t="str">
        <f t="shared" si="19"/>
        <v/>
      </c>
    </row>
    <row r="1168" spans="6:10" x14ac:dyDescent="0.2">
      <c r="F1168" s="93" t="str">
        <f>IF(ISBLANK(A1168),"",VLOOKUP(A1168,'Tabla de equipos'!$B$3:$D$107,3,FALSE))</f>
        <v/>
      </c>
      <c r="J1168" s="139" t="str">
        <f t="shared" si="19"/>
        <v/>
      </c>
    </row>
    <row r="1169" spans="6:10" x14ac:dyDescent="0.2">
      <c r="F1169" s="93" t="str">
        <f>IF(ISBLANK(A1169),"",VLOOKUP(A1169,'Tabla de equipos'!$B$3:$D$107,3,FALSE))</f>
        <v/>
      </c>
      <c r="J1169" s="139" t="str">
        <f t="shared" si="19"/>
        <v/>
      </c>
    </row>
    <row r="1170" spans="6:10" x14ac:dyDescent="0.2">
      <c r="F1170" s="93" t="str">
        <f>IF(ISBLANK(A1170),"",VLOOKUP(A1170,'Tabla de equipos'!$B$3:$D$107,3,FALSE))</f>
        <v/>
      </c>
      <c r="J1170" s="139" t="str">
        <f t="shared" si="19"/>
        <v/>
      </c>
    </row>
    <row r="1171" spans="6:10" x14ac:dyDescent="0.2">
      <c r="F1171" s="93" t="str">
        <f>IF(ISBLANK(A1171),"",VLOOKUP(A1171,'Tabla de equipos'!$B$3:$D$107,3,FALSE))</f>
        <v/>
      </c>
      <c r="J1171" s="139" t="str">
        <f t="shared" si="19"/>
        <v/>
      </c>
    </row>
    <row r="1172" spans="6:10" x14ac:dyDescent="0.2">
      <c r="F1172" s="93" t="str">
        <f>IF(ISBLANK(A1172),"",VLOOKUP(A1172,'Tabla de equipos'!$B$3:$D$107,3,FALSE))</f>
        <v/>
      </c>
      <c r="J1172" s="139" t="str">
        <f t="shared" si="19"/>
        <v/>
      </c>
    </row>
    <row r="1173" spans="6:10" x14ac:dyDescent="0.2">
      <c r="F1173" s="93" t="str">
        <f>IF(ISBLANK(A1173),"",VLOOKUP(A1173,'Tabla de equipos'!$B$3:$D$107,3,FALSE))</f>
        <v/>
      </c>
      <c r="J1173" s="139" t="str">
        <f t="shared" si="19"/>
        <v/>
      </c>
    </row>
    <row r="1174" spans="6:10" x14ac:dyDescent="0.2">
      <c r="F1174" s="93" t="str">
        <f>IF(ISBLANK(A1174),"",VLOOKUP(A1174,'Tabla de equipos'!$B$3:$D$107,3,FALSE))</f>
        <v/>
      </c>
      <c r="J1174" s="139" t="str">
        <f t="shared" si="19"/>
        <v/>
      </c>
    </row>
    <row r="1175" spans="6:10" x14ac:dyDescent="0.2">
      <c r="F1175" s="93" t="str">
        <f>IF(ISBLANK(A1175),"",VLOOKUP(A1175,'Tabla de equipos'!$B$3:$D$107,3,FALSE))</f>
        <v/>
      </c>
      <c r="J1175" s="139" t="str">
        <f t="shared" si="19"/>
        <v/>
      </c>
    </row>
    <row r="1176" spans="6:10" x14ac:dyDescent="0.2">
      <c r="F1176" s="93" t="str">
        <f>IF(ISBLANK(A1176),"",VLOOKUP(A1176,'Tabla de equipos'!$B$3:$D$107,3,FALSE))</f>
        <v/>
      </c>
      <c r="J1176" s="139" t="str">
        <f t="shared" si="19"/>
        <v/>
      </c>
    </row>
    <row r="1177" spans="6:10" x14ac:dyDescent="0.2">
      <c r="F1177" s="93" t="str">
        <f>IF(ISBLANK(A1177),"",VLOOKUP(A1177,'Tabla de equipos'!$B$3:$D$107,3,FALSE))</f>
        <v/>
      </c>
      <c r="J1177" s="139" t="str">
        <f t="shared" si="19"/>
        <v/>
      </c>
    </row>
    <row r="1178" spans="6:10" x14ac:dyDescent="0.2">
      <c r="F1178" s="93" t="str">
        <f>IF(ISBLANK(A1178),"",VLOOKUP(A1178,'Tabla de equipos'!$B$3:$D$107,3,FALSE))</f>
        <v/>
      </c>
      <c r="J1178" s="139" t="str">
        <f t="shared" si="19"/>
        <v/>
      </c>
    </row>
    <row r="1179" spans="6:10" x14ac:dyDescent="0.2">
      <c r="F1179" s="93" t="str">
        <f>IF(ISBLANK(A1179),"",VLOOKUP(A1179,'Tabla de equipos'!$B$3:$D$107,3,FALSE))</f>
        <v/>
      </c>
      <c r="J1179" s="139" t="str">
        <f t="shared" si="19"/>
        <v/>
      </c>
    </row>
    <row r="1180" spans="6:10" x14ac:dyDescent="0.2">
      <c r="F1180" s="93" t="str">
        <f>IF(ISBLANK(A1180),"",VLOOKUP(A1180,'Tabla de equipos'!$B$3:$D$107,3,FALSE))</f>
        <v/>
      </c>
      <c r="J1180" s="139" t="str">
        <f t="shared" si="19"/>
        <v/>
      </c>
    </row>
    <row r="1181" spans="6:10" x14ac:dyDescent="0.2">
      <c r="F1181" s="93" t="str">
        <f>IF(ISBLANK(A1181),"",VLOOKUP(A1181,'Tabla de equipos'!$B$3:$D$107,3,FALSE))</f>
        <v/>
      </c>
      <c r="J1181" s="139" t="str">
        <f t="shared" si="19"/>
        <v/>
      </c>
    </row>
    <row r="1182" spans="6:10" x14ac:dyDescent="0.2">
      <c r="F1182" s="93" t="str">
        <f>IF(ISBLANK(A1182),"",VLOOKUP(A1182,'Tabla de equipos'!$B$3:$D$107,3,FALSE))</f>
        <v/>
      </c>
      <c r="J1182" s="139" t="str">
        <f t="shared" si="19"/>
        <v/>
      </c>
    </row>
    <row r="1183" spans="6:10" x14ac:dyDescent="0.2">
      <c r="F1183" s="93" t="str">
        <f>IF(ISBLANK(A1183),"",VLOOKUP(A1183,'Tabla de equipos'!$B$3:$D$107,3,FALSE))</f>
        <v/>
      </c>
      <c r="J1183" s="139" t="str">
        <f t="shared" si="19"/>
        <v/>
      </c>
    </row>
    <row r="1184" spans="6:10" x14ac:dyDescent="0.2">
      <c r="F1184" s="93" t="str">
        <f>IF(ISBLANK(A1184),"",VLOOKUP(A1184,'Tabla de equipos'!$B$3:$D$107,3,FALSE))</f>
        <v/>
      </c>
      <c r="J1184" s="139" t="str">
        <f t="shared" si="19"/>
        <v/>
      </c>
    </row>
    <row r="1185" spans="6:10" x14ac:dyDescent="0.2">
      <c r="F1185" s="93" t="str">
        <f>IF(ISBLANK(A1185),"",VLOOKUP(A1185,'Tabla de equipos'!$B$3:$D$107,3,FALSE))</f>
        <v/>
      </c>
      <c r="J1185" s="139" t="str">
        <f t="shared" si="19"/>
        <v/>
      </c>
    </row>
    <row r="1186" spans="6:10" x14ac:dyDescent="0.2">
      <c r="F1186" s="93" t="str">
        <f>IF(ISBLANK(A1186),"",VLOOKUP(A1186,'Tabla de equipos'!$B$3:$D$107,3,FALSE))</f>
        <v/>
      </c>
      <c r="J1186" s="139" t="str">
        <f t="shared" si="19"/>
        <v/>
      </c>
    </row>
    <row r="1187" spans="6:10" x14ac:dyDescent="0.2">
      <c r="F1187" s="93" t="str">
        <f>IF(ISBLANK(A1187),"",VLOOKUP(A1187,'Tabla de equipos'!$B$3:$D$107,3,FALSE))</f>
        <v/>
      </c>
      <c r="J1187" s="139" t="str">
        <f t="shared" si="19"/>
        <v/>
      </c>
    </row>
    <row r="1188" spans="6:10" x14ac:dyDescent="0.2">
      <c r="F1188" s="93" t="str">
        <f>IF(ISBLANK(A1188),"",VLOOKUP(A1188,'Tabla de equipos'!$B$3:$D$107,3,FALSE))</f>
        <v/>
      </c>
      <c r="J1188" s="139" t="str">
        <f t="shared" si="19"/>
        <v/>
      </c>
    </row>
    <row r="1189" spans="6:10" x14ac:dyDescent="0.2">
      <c r="F1189" s="93" t="str">
        <f>IF(ISBLANK(A1189),"",VLOOKUP(A1189,'Tabla de equipos'!$B$3:$D$107,3,FALSE))</f>
        <v/>
      </c>
      <c r="J1189" s="139" t="str">
        <f t="shared" si="19"/>
        <v/>
      </c>
    </row>
    <row r="1190" spans="6:10" x14ac:dyDescent="0.2">
      <c r="F1190" s="93" t="str">
        <f>IF(ISBLANK(A1190),"",VLOOKUP(A1190,'Tabla de equipos'!$B$3:$D$107,3,FALSE))</f>
        <v/>
      </c>
      <c r="J1190" s="139" t="str">
        <f t="shared" si="19"/>
        <v/>
      </c>
    </row>
    <row r="1191" spans="6:10" x14ac:dyDescent="0.2">
      <c r="F1191" s="93" t="str">
        <f>IF(ISBLANK(A1191),"",VLOOKUP(A1191,'Tabla de equipos'!$B$3:$D$107,3,FALSE))</f>
        <v/>
      </c>
      <c r="J1191" s="139" t="str">
        <f t="shared" si="19"/>
        <v/>
      </c>
    </row>
    <row r="1192" spans="6:10" x14ac:dyDescent="0.2">
      <c r="F1192" s="93" t="str">
        <f>IF(ISBLANK(A1192),"",VLOOKUP(A1192,'Tabla de equipos'!$B$3:$D$107,3,FALSE))</f>
        <v/>
      </c>
      <c r="J1192" s="139" t="str">
        <f t="shared" si="19"/>
        <v/>
      </c>
    </row>
    <row r="1193" spans="6:10" x14ac:dyDescent="0.2">
      <c r="F1193" s="93" t="str">
        <f>IF(ISBLANK(A1193),"",VLOOKUP(A1193,'Tabla de equipos'!$B$3:$D$107,3,FALSE))</f>
        <v/>
      </c>
      <c r="J1193" s="139" t="str">
        <f t="shared" si="19"/>
        <v/>
      </c>
    </row>
    <row r="1194" spans="6:10" x14ac:dyDescent="0.2">
      <c r="F1194" s="93" t="str">
        <f>IF(ISBLANK(A1194),"",VLOOKUP(A1194,'Tabla de equipos'!$B$3:$D$107,3,FALSE))</f>
        <v/>
      </c>
      <c r="J1194" s="139" t="str">
        <f t="shared" si="19"/>
        <v/>
      </c>
    </row>
    <row r="1195" spans="6:10" x14ac:dyDescent="0.2">
      <c r="F1195" s="93" t="str">
        <f>IF(ISBLANK(A1195),"",VLOOKUP(A1195,'Tabla de equipos'!$B$3:$D$107,3,FALSE))</f>
        <v/>
      </c>
      <c r="J1195" s="139" t="str">
        <f t="shared" si="19"/>
        <v/>
      </c>
    </row>
    <row r="1196" spans="6:10" x14ac:dyDescent="0.2">
      <c r="F1196" s="93" t="str">
        <f>IF(ISBLANK(A1196),"",VLOOKUP(A1196,'Tabla de equipos'!$B$3:$D$107,3,FALSE))</f>
        <v/>
      </c>
      <c r="J1196" s="139" t="str">
        <f t="shared" si="19"/>
        <v/>
      </c>
    </row>
    <row r="1197" spans="6:10" x14ac:dyDescent="0.2">
      <c r="F1197" s="93" t="str">
        <f>IF(ISBLANK(A1197),"",VLOOKUP(A1197,'Tabla de equipos'!$B$3:$D$107,3,FALSE))</f>
        <v/>
      </c>
      <c r="J1197" s="139" t="str">
        <f t="shared" si="19"/>
        <v/>
      </c>
    </row>
    <row r="1198" spans="6:10" x14ac:dyDescent="0.2">
      <c r="F1198" s="93" t="str">
        <f>IF(ISBLANK(A1198),"",VLOOKUP(A1198,'Tabla de equipos'!$B$3:$D$107,3,FALSE))</f>
        <v/>
      </c>
      <c r="J1198" s="139" t="str">
        <f t="shared" si="19"/>
        <v/>
      </c>
    </row>
    <row r="1199" spans="6:10" x14ac:dyDescent="0.2">
      <c r="F1199" s="93" t="str">
        <f>IF(ISBLANK(A1199),"",VLOOKUP(A1199,'Tabla de equipos'!$B$3:$D$107,3,FALSE))</f>
        <v/>
      </c>
      <c r="J1199" s="139" t="str">
        <f t="shared" si="19"/>
        <v/>
      </c>
    </row>
    <row r="1200" spans="6:10" x14ac:dyDescent="0.2">
      <c r="F1200" s="93" t="str">
        <f>IF(ISBLANK(A1200),"",VLOOKUP(A1200,'Tabla de equipos'!$B$3:$D$107,3,FALSE))</f>
        <v/>
      </c>
      <c r="J1200" s="139" t="str">
        <f t="shared" si="19"/>
        <v/>
      </c>
    </row>
    <row r="1201" spans="6:10" x14ac:dyDescent="0.2">
      <c r="F1201" s="93" t="str">
        <f>IF(ISBLANK(A1201),"",VLOOKUP(A1201,'Tabla de equipos'!$B$3:$D$107,3,FALSE))</f>
        <v/>
      </c>
      <c r="J1201" s="139" t="str">
        <f t="shared" si="19"/>
        <v/>
      </c>
    </row>
    <row r="1202" spans="6:10" x14ac:dyDescent="0.2">
      <c r="F1202" s="93" t="str">
        <f>IF(ISBLANK(A1202),"",VLOOKUP(A1202,'Tabla de equipos'!$B$3:$D$107,3,FALSE))</f>
        <v/>
      </c>
      <c r="J1202" s="139" t="str">
        <f t="shared" si="19"/>
        <v/>
      </c>
    </row>
    <row r="1203" spans="6:10" x14ac:dyDescent="0.2">
      <c r="F1203" s="93" t="str">
        <f>IF(ISBLANK(A1203),"",VLOOKUP(A1203,'Tabla de equipos'!$B$3:$D$107,3,FALSE))</f>
        <v/>
      </c>
      <c r="J1203" s="139" t="str">
        <f t="shared" si="19"/>
        <v/>
      </c>
    </row>
    <row r="1204" spans="6:10" x14ac:dyDescent="0.2">
      <c r="F1204" s="93" t="str">
        <f>IF(ISBLANK(A1204),"",VLOOKUP(A1204,'Tabla de equipos'!$B$3:$D$107,3,FALSE))</f>
        <v/>
      </c>
      <c r="J1204" s="139" t="str">
        <f t="shared" si="19"/>
        <v/>
      </c>
    </row>
    <row r="1205" spans="6:10" x14ac:dyDescent="0.2">
      <c r="F1205" s="93" t="str">
        <f>IF(ISBLANK(A1205),"",VLOOKUP(A1205,'Tabla de equipos'!$B$3:$D$107,3,FALSE))</f>
        <v/>
      </c>
      <c r="J1205" s="139" t="str">
        <f t="shared" si="19"/>
        <v/>
      </c>
    </row>
    <row r="1206" spans="6:10" x14ac:dyDescent="0.2">
      <c r="F1206" s="93" t="str">
        <f>IF(ISBLANK(A1206),"",VLOOKUP(A1206,'Tabla de equipos'!$B$3:$D$107,3,FALSE))</f>
        <v/>
      </c>
      <c r="J1206" s="139" t="str">
        <f t="shared" si="19"/>
        <v/>
      </c>
    </row>
    <row r="1207" spans="6:10" x14ac:dyDescent="0.2">
      <c r="F1207" s="93" t="str">
        <f>IF(ISBLANK(A1207),"",VLOOKUP(A1207,'Tabla de equipos'!$B$3:$D$107,3,FALSE))</f>
        <v/>
      </c>
      <c r="J1207" s="139" t="str">
        <f t="shared" si="19"/>
        <v/>
      </c>
    </row>
    <row r="1208" spans="6:10" x14ac:dyDescent="0.2">
      <c r="F1208" s="93" t="str">
        <f>IF(ISBLANK(A1208),"",VLOOKUP(A1208,'Tabla de equipos'!$B$3:$D$107,3,FALSE))</f>
        <v/>
      </c>
      <c r="J1208" s="139" t="str">
        <f t="shared" si="19"/>
        <v/>
      </c>
    </row>
    <row r="1209" spans="6:10" x14ac:dyDescent="0.2">
      <c r="F1209" s="93" t="str">
        <f>IF(ISBLANK(A1209),"",VLOOKUP(A1209,'Tabla de equipos'!$B$3:$D$107,3,FALSE))</f>
        <v/>
      </c>
      <c r="J1209" s="139" t="str">
        <f t="shared" si="19"/>
        <v/>
      </c>
    </row>
    <row r="1210" spans="6:10" x14ac:dyDescent="0.2">
      <c r="F1210" s="93" t="str">
        <f>IF(ISBLANK(A1210),"",VLOOKUP(A1210,'Tabla de equipos'!$B$3:$D$107,3,FALSE))</f>
        <v/>
      </c>
      <c r="J1210" s="139" t="str">
        <f t="shared" si="19"/>
        <v/>
      </c>
    </row>
    <row r="1211" spans="6:10" x14ac:dyDescent="0.2">
      <c r="F1211" s="93" t="str">
        <f>IF(ISBLANK(A1211),"",VLOOKUP(A1211,'Tabla de equipos'!$B$3:$D$107,3,FALSE))</f>
        <v/>
      </c>
      <c r="J1211" s="139" t="str">
        <f t="shared" si="19"/>
        <v/>
      </c>
    </row>
    <row r="1212" spans="6:10" x14ac:dyDescent="0.2">
      <c r="F1212" s="93" t="str">
        <f>IF(ISBLANK(A1212),"",VLOOKUP(A1212,'Tabla de equipos'!$B$3:$D$107,3,FALSE))</f>
        <v/>
      </c>
      <c r="J1212" s="139" t="str">
        <f t="shared" si="19"/>
        <v/>
      </c>
    </row>
    <row r="1213" spans="6:10" x14ac:dyDescent="0.2">
      <c r="F1213" s="93" t="str">
        <f>IF(ISBLANK(A1213),"",VLOOKUP(A1213,'Tabla de equipos'!$B$3:$D$107,3,FALSE))</f>
        <v/>
      </c>
      <c r="J1213" s="139" t="str">
        <f t="shared" si="19"/>
        <v/>
      </c>
    </row>
    <row r="1214" spans="6:10" x14ac:dyDescent="0.2">
      <c r="F1214" s="93" t="str">
        <f>IF(ISBLANK(A1214),"",VLOOKUP(A1214,'Tabla de equipos'!$B$3:$D$107,3,FALSE))</f>
        <v/>
      </c>
      <c r="J1214" s="139" t="str">
        <f t="shared" si="19"/>
        <v/>
      </c>
    </row>
    <row r="1215" spans="6:10" x14ac:dyDescent="0.2">
      <c r="F1215" s="93" t="str">
        <f>IF(ISBLANK(A1215),"",VLOOKUP(A1215,'Tabla de equipos'!$B$3:$D$107,3,FALSE))</f>
        <v/>
      </c>
      <c r="J1215" s="139" t="str">
        <f t="shared" si="19"/>
        <v/>
      </c>
    </row>
    <row r="1216" spans="6:10" x14ac:dyDescent="0.2">
      <c r="F1216" s="93" t="str">
        <f>IF(ISBLANK(A1216),"",VLOOKUP(A1216,'Tabla de equipos'!$B$3:$D$107,3,FALSE))</f>
        <v/>
      </c>
      <c r="J1216" s="139" t="str">
        <f t="shared" si="19"/>
        <v/>
      </c>
    </row>
    <row r="1217" spans="6:10" x14ac:dyDescent="0.2">
      <c r="F1217" s="93" t="str">
        <f>IF(ISBLANK(A1217),"",VLOOKUP(A1217,'Tabla de equipos'!$B$3:$D$107,3,FALSE))</f>
        <v/>
      </c>
      <c r="J1217" s="139" t="str">
        <f t="shared" si="19"/>
        <v/>
      </c>
    </row>
    <row r="1218" spans="6:10" x14ac:dyDescent="0.2">
      <c r="F1218" s="93" t="str">
        <f>IF(ISBLANK(A1218),"",VLOOKUP(A1218,'Tabla de equipos'!$B$3:$D$107,3,FALSE))</f>
        <v/>
      </c>
      <c r="J1218" s="139" t="str">
        <f t="shared" si="19"/>
        <v/>
      </c>
    </row>
    <row r="1219" spans="6:10" x14ac:dyDescent="0.2">
      <c r="F1219" s="93" t="str">
        <f>IF(ISBLANK(A1219),"",VLOOKUP(A1219,'Tabla de equipos'!$B$3:$D$107,3,FALSE))</f>
        <v/>
      </c>
      <c r="J1219" s="139" t="str">
        <f t="shared" si="19"/>
        <v/>
      </c>
    </row>
    <row r="1220" spans="6:10" x14ac:dyDescent="0.2">
      <c r="F1220" s="93" t="str">
        <f>IF(ISBLANK(A1220),"",VLOOKUP(A1220,'Tabla de equipos'!$B$3:$D$107,3,FALSE))</f>
        <v/>
      </c>
      <c r="J1220" s="139" t="str">
        <f t="shared" si="19"/>
        <v/>
      </c>
    </row>
    <row r="1221" spans="6:10" x14ac:dyDescent="0.2">
      <c r="F1221" s="93" t="str">
        <f>IF(ISBLANK(A1221),"",VLOOKUP(A1221,'Tabla de equipos'!$B$3:$D$107,3,FALSE))</f>
        <v/>
      </c>
      <c r="J1221" s="139" t="str">
        <f t="shared" si="19"/>
        <v/>
      </c>
    </row>
    <row r="1222" spans="6:10" x14ac:dyDescent="0.2">
      <c r="F1222" s="93" t="str">
        <f>IF(ISBLANK(A1222),"",VLOOKUP(A1222,'Tabla de equipos'!$B$3:$D$107,3,FALSE))</f>
        <v/>
      </c>
      <c r="J1222" s="139" t="str">
        <f t="shared" ref="J1222:J1285" si="20">IF(AND(G1222&gt;0,A1222=""),"Falta elegir equipo/producto",IF(AND(A1222="",G1222=""),"",IF(AND(A1222&lt;&gt;"",G1222=""),"Falta incluir numero de unidades",IF(AND(A1222&lt;&gt;"",G1222&gt;0,B1222=""),"Falta Incluir el Tipo de Exceptuación",IF(AND(A1222&lt;&gt;"",B1222&lt;&gt;"",C1222="",G1222&gt;0),"Falta incluir nombre del Beneficiario exceptuación","No olvidar adjuntar factura de la exceptuación")))))</f>
        <v/>
      </c>
    </row>
    <row r="1223" spans="6:10" x14ac:dyDescent="0.2">
      <c r="F1223" s="93" t="str">
        <f>IF(ISBLANK(A1223),"",VLOOKUP(A1223,'Tabla de equipos'!$B$3:$D$107,3,FALSE))</f>
        <v/>
      </c>
      <c r="J1223" s="139" t="str">
        <f t="shared" si="20"/>
        <v/>
      </c>
    </row>
    <row r="1224" spans="6:10" x14ac:dyDescent="0.2">
      <c r="F1224" s="93" t="str">
        <f>IF(ISBLANK(A1224),"",VLOOKUP(A1224,'Tabla de equipos'!$B$3:$D$107,3,FALSE))</f>
        <v/>
      </c>
      <c r="J1224" s="139" t="str">
        <f t="shared" si="20"/>
        <v/>
      </c>
    </row>
    <row r="1225" spans="6:10" x14ac:dyDescent="0.2">
      <c r="F1225" s="93" t="str">
        <f>IF(ISBLANK(A1225),"",VLOOKUP(A1225,'Tabla de equipos'!$B$3:$D$107,3,FALSE))</f>
        <v/>
      </c>
      <c r="J1225" s="139" t="str">
        <f t="shared" si="20"/>
        <v/>
      </c>
    </row>
    <row r="1226" spans="6:10" x14ac:dyDescent="0.2">
      <c r="F1226" s="93" t="str">
        <f>IF(ISBLANK(A1226),"",VLOOKUP(A1226,'Tabla de equipos'!$B$3:$D$107,3,FALSE))</f>
        <v/>
      </c>
      <c r="J1226" s="139" t="str">
        <f t="shared" si="20"/>
        <v/>
      </c>
    </row>
    <row r="1227" spans="6:10" x14ac:dyDescent="0.2">
      <c r="F1227" s="93" t="str">
        <f>IF(ISBLANK(A1227),"",VLOOKUP(A1227,'Tabla de equipos'!$B$3:$D$107,3,FALSE))</f>
        <v/>
      </c>
      <c r="J1227" s="139" t="str">
        <f t="shared" si="20"/>
        <v/>
      </c>
    </row>
    <row r="1228" spans="6:10" x14ac:dyDescent="0.2">
      <c r="F1228" s="93" t="str">
        <f>IF(ISBLANK(A1228),"",VLOOKUP(A1228,'Tabla de equipos'!$B$3:$D$107,3,FALSE))</f>
        <v/>
      </c>
      <c r="J1228" s="139" t="str">
        <f t="shared" si="20"/>
        <v/>
      </c>
    </row>
    <row r="1229" spans="6:10" x14ac:dyDescent="0.2">
      <c r="F1229" s="93" t="str">
        <f>IF(ISBLANK(A1229),"",VLOOKUP(A1229,'Tabla de equipos'!$B$3:$D$107,3,FALSE))</f>
        <v/>
      </c>
      <c r="J1229" s="139" t="str">
        <f t="shared" si="20"/>
        <v/>
      </c>
    </row>
    <row r="1230" spans="6:10" x14ac:dyDescent="0.2">
      <c r="F1230" s="93" t="str">
        <f>IF(ISBLANK(A1230),"",VLOOKUP(A1230,'Tabla de equipos'!$B$3:$D$107,3,FALSE))</f>
        <v/>
      </c>
      <c r="J1230" s="139" t="str">
        <f t="shared" si="20"/>
        <v/>
      </c>
    </row>
    <row r="1231" spans="6:10" x14ac:dyDescent="0.2">
      <c r="F1231" s="93" t="str">
        <f>IF(ISBLANK(A1231),"",VLOOKUP(A1231,'Tabla de equipos'!$B$3:$D$107,3,FALSE))</f>
        <v/>
      </c>
      <c r="J1231" s="139" t="str">
        <f t="shared" si="20"/>
        <v/>
      </c>
    </row>
    <row r="1232" spans="6:10" x14ac:dyDescent="0.2">
      <c r="F1232" s="93" t="str">
        <f>IF(ISBLANK(A1232),"",VLOOKUP(A1232,'Tabla de equipos'!$B$3:$D$107,3,FALSE))</f>
        <v/>
      </c>
      <c r="J1232" s="139" t="str">
        <f t="shared" si="20"/>
        <v/>
      </c>
    </row>
    <row r="1233" spans="6:10" x14ac:dyDescent="0.2">
      <c r="F1233" s="93" t="str">
        <f>IF(ISBLANK(A1233),"",VLOOKUP(A1233,'Tabla de equipos'!$B$3:$D$107,3,FALSE))</f>
        <v/>
      </c>
      <c r="J1233" s="139" t="str">
        <f t="shared" si="20"/>
        <v/>
      </c>
    </row>
    <row r="1234" spans="6:10" x14ac:dyDescent="0.2">
      <c r="F1234" s="93" t="str">
        <f>IF(ISBLANK(A1234),"",VLOOKUP(A1234,'Tabla de equipos'!$B$3:$D$107,3,FALSE))</f>
        <v/>
      </c>
      <c r="J1234" s="139" t="str">
        <f t="shared" si="20"/>
        <v/>
      </c>
    </row>
    <row r="1235" spans="6:10" x14ac:dyDescent="0.2">
      <c r="F1235" s="93" t="str">
        <f>IF(ISBLANK(A1235),"",VLOOKUP(A1235,'Tabla de equipos'!$B$3:$D$107,3,FALSE))</f>
        <v/>
      </c>
      <c r="J1235" s="139" t="str">
        <f t="shared" si="20"/>
        <v/>
      </c>
    </row>
    <row r="1236" spans="6:10" x14ac:dyDescent="0.2">
      <c r="F1236" s="93" t="str">
        <f>IF(ISBLANK(A1236),"",VLOOKUP(A1236,'Tabla de equipos'!$B$3:$D$107,3,FALSE))</f>
        <v/>
      </c>
      <c r="J1236" s="139" t="str">
        <f t="shared" si="20"/>
        <v/>
      </c>
    </row>
    <row r="1237" spans="6:10" x14ac:dyDescent="0.2">
      <c r="F1237" s="93" t="str">
        <f>IF(ISBLANK(A1237),"",VLOOKUP(A1237,'Tabla de equipos'!$B$3:$D$107,3,FALSE))</f>
        <v/>
      </c>
      <c r="J1237" s="139" t="str">
        <f t="shared" si="20"/>
        <v/>
      </c>
    </row>
    <row r="1238" spans="6:10" x14ac:dyDescent="0.2">
      <c r="F1238" s="93" t="str">
        <f>IF(ISBLANK(A1238),"",VLOOKUP(A1238,'Tabla de equipos'!$B$3:$D$107,3,FALSE))</f>
        <v/>
      </c>
      <c r="J1238" s="139" t="str">
        <f t="shared" si="20"/>
        <v/>
      </c>
    </row>
    <row r="1239" spans="6:10" x14ac:dyDescent="0.2">
      <c r="F1239" s="93" t="str">
        <f>IF(ISBLANK(A1239),"",VLOOKUP(A1239,'Tabla de equipos'!$B$3:$D$107,3,FALSE))</f>
        <v/>
      </c>
      <c r="J1239" s="139" t="str">
        <f t="shared" si="20"/>
        <v/>
      </c>
    </row>
    <row r="1240" spans="6:10" x14ac:dyDescent="0.2">
      <c r="F1240" s="93" t="str">
        <f>IF(ISBLANK(A1240),"",VLOOKUP(A1240,'Tabla de equipos'!$B$3:$D$107,3,FALSE))</f>
        <v/>
      </c>
      <c r="J1240" s="139" t="str">
        <f t="shared" si="20"/>
        <v/>
      </c>
    </row>
    <row r="1241" spans="6:10" x14ac:dyDescent="0.2">
      <c r="F1241" s="93" t="str">
        <f>IF(ISBLANK(A1241),"",VLOOKUP(A1241,'Tabla de equipos'!$B$3:$D$107,3,FALSE))</f>
        <v/>
      </c>
      <c r="J1241" s="139" t="str">
        <f t="shared" si="20"/>
        <v/>
      </c>
    </row>
    <row r="1242" spans="6:10" x14ac:dyDescent="0.2">
      <c r="F1242" s="93" t="str">
        <f>IF(ISBLANK(A1242),"",VLOOKUP(A1242,'Tabla de equipos'!$B$3:$D$107,3,FALSE))</f>
        <v/>
      </c>
      <c r="J1242" s="139" t="str">
        <f t="shared" si="20"/>
        <v/>
      </c>
    </row>
    <row r="1243" spans="6:10" x14ac:dyDescent="0.2">
      <c r="F1243" s="93" t="str">
        <f>IF(ISBLANK(A1243),"",VLOOKUP(A1243,'Tabla de equipos'!$B$3:$D$107,3,FALSE))</f>
        <v/>
      </c>
      <c r="J1243" s="139" t="str">
        <f t="shared" si="20"/>
        <v/>
      </c>
    </row>
    <row r="1244" spans="6:10" x14ac:dyDescent="0.2">
      <c r="F1244" s="93" t="str">
        <f>IF(ISBLANK(A1244),"",VLOOKUP(A1244,'Tabla de equipos'!$B$3:$D$107,3,FALSE))</f>
        <v/>
      </c>
      <c r="J1244" s="139" t="str">
        <f t="shared" si="20"/>
        <v/>
      </c>
    </row>
    <row r="1245" spans="6:10" x14ac:dyDescent="0.2">
      <c r="F1245" s="93" t="str">
        <f>IF(ISBLANK(A1245),"",VLOOKUP(A1245,'Tabla de equipos'!$B$3:$D$107,3,FALSE))</f>
        <v/>
      </c>
      <c r="J1245" s="139" t="str">
        <f t="shared" si="20"/>
        <v/>
      </c>
    </row>
    <row r="1246" spans="6:10" x14ac:dyDescent="0.2">
      <c r="F1246" s="93" t="str">
        <f>IF(ISBLANK(A1246),"",VLOOKUP(A1246,'Tabla de equipos'!$B$3:$D$107,3,FALSE))</f>
        <v/>
      </c>
      <c r="J1246" s="139" t="str">
        <f t="shared" si="20"/>
        <v/>
      </c>
    </row>
    <row r="1247" spans="6:10" x14ac:dyDescent="0.2">
      <c r="F1247" s="93" t="str">
        <f>IF(ISBLANK(A1247),"",VLOOKUP(A1247,'Tabla de equipos'!$B$3:$D$107,3,FALSE))</f>
        <v/>
      </c>
      <c r="J1247" s="139" t="str">
        <f t="shared" si="20"/>
        <v/>
      </c>
    </row>
    <row r="1248" spans="6:10" x14ac:dyDescent="0.2">
      <c r="F1248" s="93" t="str">
        <f>IF(ISBLANK(A1248),"",VLOOKUP(A1248,'Tabla de equipos'!$B$3:$D$107,3,FALSE))</f>
        <v/>
      </c>
      <c r="J1248" s="139" t="str">
        <f t="shared" si="20"/>
        <v/>
      </c>
    </row>
    <row r="1249" spans="6:10" x14ac:dyDescent="0.2">
      <c r="F1249" s="93" t="str">
        <f>IF(ISBLANK(A1249),"",VLOOKUP(A1249,'Tabla de equipos'!$B$3:$D$107,3,FALSE))</f>
        <v/>
      </c>
      <c r="J1249" s="139" t="str">
        <f t="shared" si="20"/>
        <v/>
      </c>
    </row>
    <row r="1250" spans="6:10" x14ac:dyDescent="0.2">
      <c r="F1250" s="93" t="str">
        <f>IF(ISBLANK(A1250),"",VLOOKUP(A1250,'Tabla de equipos'!$B$3:$D$107,3,FALSE))</f>
        <v/>
      </c>
      <c r="J1250" s="139" t="str">
        <f t="shared" si="20"/>
        <v/>
      </c>
    </row>
    <row r="1251" spans="6:10" x14ac:dyDescent="0.2">
      <c r="F1251" s="93" t="str">
        <f>IF(ISBLANK(A1251),"",VLOOKUP(A1251,'Tabla de equipos'!$B$3:$D$107,3,FALSE))</f>
        <v/>
      </c>
      <c r="J1251" s="139" t="str">
        <f t="shared" si="20"/>
        <v/>
      </c>
    </row>
    <row r="1252" spans="6:10" x14ac:dyDescent="0.2">
      <c r="F1252" s="93" t="str">
        <f>IF(ISBLANK(A1252),"",VLOOKUP(A1252,'Tabla de equipos'!$B$3:$D$107,3,FALSE))</f>
        <v/>
      </c>
      <c r="J1252" s="139" t="str">
        <f t="shared" si="20"/>
        <v/>
      </c>
    </row>
    <row r="1253" spans="6:10" x14ac:dyDescent="0.2">
      <c r="F1253" s="93" t="str">
        <f>IF(ISBLANK(A1253),"",VLOOKUP(A1253,'Tabla de equipos'!$B$3:$D$107,3,FALSE))</f>
        <v/>
      </c>
      <c r="J1253" s="139" t="str">
        <f t="shared" si="20"/>
        <v/>
      </c>
    </row>
    <row r="1254" spans="6:10" x14ac:dyDescent="0.2">
      <c r="F1254" s="93" t="str">
        <f>IF(ISBLANK(A1254),"",VLOOKUP(A1254,'Tabla de equipos'!$B$3:$D$107,3,FALSE))</f>
        <v/>
      </c>
      <c r="J1254" s="139" t="str">
        <f t="shared" si="20"/>
        <v/>
      </c>
    </row>
    <row r="1255" spans="6:10" x14ac:dyDescent="0.2">
      <c r="F1255" s="93" t="str">
        <f>IF(ISBLANK(A1255),"",VLOOKUP(A1255,'Tabla de equipos'!$B$3:$D$107,3,FALSE))</f>
        <v/>
      </c>
      <c r="J1255" s="139" t="str">
        <f t="shared" si="20"/>
        <v/>
      </c>
    </row>
    <row r="1256" spans="6:10" x14ac:dyDescent="0.2">
      <c r="F1256" s="93" t="str">
        <f>IF(ISBLANK(A1256),"",VLOOKUP(A1256,'Tabla de equipos'!$B$3:$D$107,3,FALSE))</f>
        <v/>
      </c>
      <c r="J1256" s="139" t="str">
        <f t="shared" si="20"/>
        <v/>
      </c>
    </row>
    <row r="1257" spans="6:10" x14ac:dyDescent="0.2">
      <c r="F1257" s="93" t="str">
        <f>IF(ISBLANK(A1257),"",VLOOKUP(A1257,'Tabla de equipos'!$B$3:$D$107,3,FALSE))</f>
        <v/>
      </c>
      <c r="J1257" s="139" t="str">
        <f t="shared" si="20"/>
        <v/>
      </c>
    </row>
    <row r="1258" spans="6:10" x14ac:dyDescent="0.2">
      <c r="F1258" s="93" t="str">
        <f>IF(ISBLANK(A1258),"",VLOOKUP(A1258,'Tabla de equipos'!$B$3:$D$107,3,FALSE))</f>
        <v/>
      </c>
      <c r="J1258" s="139" t="str">
        <f t="shared" si="20"/>
        <v/>
      </c>
    </row>
    <row r="1259" spans="6:10" x14ac:dyDescent="0.2">
      <c r="F1259" s="93" t="str">
        <f>IF(ISBLANK(A1259),"",VLOOKUP(A1259,'Tabla de equipos'!$B$3:$D$107,3,FALSE))</f>
        <v/>
      </c>
      <c r="J1259" s="139" t="str">
        <f t="shared" si="20"/>
        <v/>
      </c>
    </row>
    <row r="1260" spans="6:10" x14ac:dyDescent="0.2">
      <c r="F1260" s="93" t="str">
        <f>IF(ISBLANK(A1260),"",VLOOKUP(A1260,'Tabla de equipos'!$B$3:$D$107,3,FALSE))</f>
        <v/>
      </c>
      <c r="J1260" s="139" t="str">
        <f t="shared" si="20"/>
        <v/>
      </c>
    </row>
    <row r="1261" spans="6:10" x14ac:dyDescent="0.2">
      <c r="F1261" s="93" t="str">
        <f>IF(ISBLANK(A1261),"",VLOOKUP(A1261,'Tabla de equipos'!$B$3:$D$107,3,FALSE))</f>
        <v/>
      </c>
      <c r="J1261" s="139" t="str">
        <f t="shared" si="20"/>
        <v/>
      </c>
    </row>
    <row r="1262" spans="6:10" x14ac:dyDescent="0.2">
      <c r="F1262" s="93" t="str">
        <f>IF(ISBLANK(A1262),"",VLOOKUP(A1262,'Tabla de equipos'!$B$3:$D$107,3,FALSE))</f>
        <v/>
      </c>
      <c r="J1262" s="139" t="str">
        <f t="shared" si="20"/>
        <v/>
      </c>
    </row>
    <row r="1263" spans="6:10" x14ac:dyDescent="0.2">
      <c r="F1263" s="93" t="str">
        <f>IF(ISBLANK(A1263),"",VLOOKUP(A1263,'Tabla de equipos'!$B$3:$D$107,3,FALSE))</f>
        <v/>
      </c>
      <c r="J1263" s="139" t="str">
        <f t="shared" si="20"/>
        <v/>
      </c>
    </row>
    <row r="1264" spans="6:10" x14ac:dyDescent="0.2">
      <c r="F1264" s="93" t="str">
        <f>IF(ISBLANK(A1264),"",VLOOKUP(A1264,'Tabla de equipos'!$B$3:$D$107,3,FALSE))</f>
        <v/>
      </c>
      <c r="J1264" s="139" t="str">
        <f t="shared" si="20"/>
        <v/>
      </c>
    </row>
    <row r="1265" spans="6:10" x14ac:dyDescent="0.2">
      <c r="F1265" s="93" t="str">
        <f>IF(ISBLANK(A1265),"",VLOOKUP(A1265,'Tabla de equipos'!$B$3:$D$107,3,FALSE))</f>
        <v/>
      </c>
      <c r="J1265" s="139" t="str">
        <f t="shared" si="20"/>
        <v/>
      </c>
    </row>
    <row r="1266" spans="6:10" x14ac:dyDescent="0.2">
      <c r="F1266" s="93" t="str">
        <f>IF(ISBLANK(A1266),"",VLOOKUP(A1266,'Tabla de equipos'!$B$3:$D$107,3,FALSE))</f>
        <v/>
      </c>
      <c r="J1266" s="139" t="str">
        <f t="shared" si="20"/>
        <v/>
      </c>
    </row>
    <row r="1267" spans="6:10" x14ac:dyDescent="0.2">
      <c r="F1267" s="93" t="str">
        <f>IF(ISBLANK(A1267),"",VLOOKUP(A1267,'Tabla de equipos'!$B$3:$D$107,3,FALSE))</f>
        <v/>
      </c>
      <c r="J1267" s="139" t="str">
        <f t="shared" si="20"/>
        <v/>
      </c>
    </row>
    <row r="1268" spans="6:10" x14ac:dyDescent="0.2">
      <c r="F1268" s="93" t="str">
        <f>IF(ISBLANK(A1268),"",VLOOKUP(A1268,'Tabla de equipos'!$B$3:$D$107,3,FALSE))</f>
        <v/>
      </c>
      <c r="J1268" s="139" t="str">
        <f t="shared" si="20"/>
        <v/>
      </c>
    </row>
    <row r="1269" spans="6:10" x14ac:dyDescent="0.2">
      <c r="F1269" s="93" t="str">
        <f>IF(ISBLANK(A1269),"",VLOOKUP(A1269,'Tabla de equipos'!$B$3:$D$107,3,FALSE))</f>
        <v/>
      </c>
      <c r="J1269" s="139" t="str">
        <f t="shared" si="20"/>
        <v/>
      </c>
    </row>
    <row r="1270" spans="6:10" x14ac:dyDescent="0.2">
      <c r="F1270" s="93" t="str">
        <f>IF(ISBLANK(A1270),"",VLOOKUP(A1270,'Tabla de equipos'!$B$3:$D$107,3,FALSE))</f>
        <v/>
      </c>
      <c r="J1270" s="139" t="str">
        <f t="shared" si="20"/>
        <v/>
      </c>
    </row>
    <row r="1271" spans="6:10" x14ac:dyDescent="0.2">
      <c r="F1271" s="93" t="str">
        <f>IF(ISBLANK(A1271),"",VLOOKUP(A1271,'Tabla de equipos'!$B$3:$D$107,3,FALSE))</f>
        <v/>
      </c>
      <c r="J1271" s="139" t="str">
        <f t="shared" si="20"/>
        <v/>
      </c>
    </row>
    <row r="1272" spans="6:10" x14ac:dyDescent="0.2">
      <c r="F1272" s="93" t="str">
        <f>IF(ISBLANK(A1272),"",VLOOKUP(A1272,'Tabla de equipos'!$B$3:$D$107,3,FALSE))</f>
        <v/>
      </c>
      <c r="J1272" s="139" t="str">
        <f t="shared" si="20"/>
        <v/>
      </c>
    </row>
    <row r="1273" spans="6:10" x14ac:dyDescent="0.2">
      <c r="F1273" s="93" t="str">
        <f>IF(ISBLANK(A1273),"",VLOOKUP(A1273,'Tabla de equipos'!$B$3:$D$107,3,FALSE))</f>
        <v/>
      </c>
      <c r="J1273" s="139" t="str">
        <f t="shared" si="20"/>
        <v/>
      </c>
    </row>
    <row r="1274" spans="6:10" x14ac:dyDescent="0.2">
      <c r="F1274" s="93" t="str">
        <f>IF(ISBLANK(A1274),"",VLOOKUP(A1274,'Tabla de equipos'!$B$3:$D$107,3,FALSE))</f>
        <v/>
      </c>
      <c r="J1274" s="139" t="str">
        <f t="shared" si="20"/>
        <v/>
      </c>
    </row>
    <row r="1275" spans="6:10" x14ac:dyDescent="0.2">
      <c r="F1275" s="93" t="str">
        <f>IF(ISBLANK(A1275),"",VLOOKUP(A1275,'Tabla de equipos'!$B$3:$D$107,3,FALSE))</f>
        <v/>
      </c>
      <c r="J1275" s="139" t="str">
        <f t="shared" si="20"/>
        <v/>
      </c>
    </row>
    <row r="1276" spans="6:10" x14ac:dyDescent="0.2">
      <c r="F1276" s="93" t="str">
        <f>IF(ISBLANK(A1276),"",VLOOKUP(A1276,'Tabla de equipos'!$B$3:$D$107,3,FALSE))</f>
        <v/>
      </c>
      <c r="J1276" s="139" t="str">
        <f t="shared" si="20"/>
        <v/>
      </c>
    </row>
    <row r="1277" spans="6:10" x14ac:dyDescent="0.2">
      <c r="F1277" s="93" t="str">
        <f>IF(ISBLANK(A1277),"",VLOOKUP(A1277,'Tabla de equipos'!$B$3:$D$107,3,FALSE))</f>
        <v/>
      </c>
      <c r="J1277" s="139" t="str">
        <f t="shared" si="20"/>
        <v/>
      </c>
    </row>
    <row r="1278" spans="6:10" x14ac:dyDescent="0.2">
      <c r="F1278" s="93" t="str">
        <f>IF(ISBLANK(A1278),"",VLOOKUP(A1278,'Tabla de equipos'!$B$3:$D$107,3,FALSE))</f>
        <v/>
      </c>
      <c r="J1278" s="139" t="str">
        <f t="shared" si="20"/>
        <v/>
      </c>
    </row>
    <row r="1279" spans="6:10" x14ac:dyDescent="0.2">
      <c r="F1279" s="93" t="str">
        <f>IF(ISBLANK(A1279),"",VLOOKUP(A1279,'Tabla de equipos'!$B$3:$D$107,3,FALSE))</f>
        <v/>
      </c>
      <c r="J1279" s="139" t="str">
        <f t="shared" si="20"/>
        <v/>
      </c>
    </row>
    <row r="1280" spans="6:10" x14ac:dyDescent="0.2">
      <c r="F1280" s="93" t="str">
        <f>IF(ISBLANK(A1280),"",VLOOKUP(A1280,'Tabla de equipos'!$B$3:$D$107,3,FALSE))</f>
        <v/>
      </c>
      <c r="J1280" s="139" t="str">
        <f t="shared" si="20"/>
        <v/>
      </c>
    </row>
    <row r="1281" spans="6:10" x14ac:dyDescent="0.2">
      <c r="F1281" s="93" t="str">
        <f>IF(ISBLANK(A1281),"",VLOOKUP(A1281,'Tabla de equipos'!$B$3:$D$107,3,FALSE))</f>
        <v/>
      </c>
      <c r="J1281" s="139" t="str">
        <f t="shared" si="20"/>
        <v/>
      </c>
    </row>
    <row r="1282" spans="6:10" x14ac:dyDescent="0.2">
      <c r="F1282" s="93" t="str">
        <f>IF(ISBLANK(A1282),"",VLOOKUP(A1282,'Tabla de equipos'!$B$3:$D$107,3,FALSE))</f>
        <v/>
      </c>
      <c r="J1282" s="139" t="str">
        <f t="shared" si="20"/>
        <v/>
      </c>
    </row>
    <row r="1283" spans="6:10" x14ac:dyDescent="0.2">
      <c r="F1283" s="93" t="str">
        <f>IF(ISBLANK(A1283),"",VLOOKUP(A1283,'Tabla de equipos'!$B$3:$D$107,3,FALSE))</f>
        <v/>
      </c>
      <c r="J1283" s="139" t="str">
        <f t="shared" si="20"/>
        <v/>
      </c>
    </row>
    <row r="1284" spans="6:10" x14ac:dyDescent="0.2">
      <c r="F1284" s="93" t="str">
        <f>IF(ISBLANK(A1284),"",VLOOKUP(A1284,'Tabla de equipos'!$B$3:$D$107,3,FALSE))</f>
        <v/>
      </c>
      <c r="J1284" s="139" t="str">
        <f t="shared" si="20"/>
        <v/>
      </c>
    </row>
    <row r="1285" spans="6:10" x14ac:dyDescent="0.2">
      <c r="F1285" s="93" t="str">
        <f>IF(ISBLANK(A1285),"",VLOOKUP(A1285,'Tabla de equipos'!$B$3:$D$107,3,FALSE))</f>
        <v/>
      </c>
      <c r="J1285" s="139" t="str">
        <f t="shared" si="20"/>
        <v/>
      </c>
    </row>
    <row r="1286" spans="6:10" x14ac:dyDescent="0.2">
      <c r="F1286" s="93" t="str">
        <f>IF(ISBLANK(A1286),"",VLOOKUP(A1286,'Tabla de equipos'!$B$3:$D$107,3,FALSE))</f>
        <v/>
      </c>
      <c r="J1286" s="139" t="str">
        <f t="shared" ref="J1286:J1349" si="21">IF(AND(G1286&gt;0,A1286=""),"Falta elegir equipo/producto",IF(AND(A1286="",G1286=""),"",IF(AND(A1286&lt;&gt;"",G1286=""),"Falta incluir numero de unidades",IF(AND(A1286&lt;&gt;"",G1286&gt;0,B1286=""),"Falta Incluir el Tipo de Exceptuación",IF(AND(A1286&lt;&gt;"",B1286&lt;&gt;"",C1286="",G1286&gt;0),"Falta incluir nombre del Beneficiario exceptuación","No olvidar adjuntar factura de la exceptuación")))))</f>
        <v/>
      </c>
    </row>
    <row r="1287" spans="6:10" x14ac:dyDescent="0.2">
      <c r="F1287" s="93" t="str">
        <f>IF(ISBLANK(A1287),"",VLOOKUP(A1287,'Tabla de equipos'!$B$3:$D$107,3,FALSE))</f>
        <v/>
      </c>
      <c r="J1287" s="139" t="str">
        <f t="shared" si="21"/>
        <v/>
      </c>
    </row>
    <row r="1288" spans="6:10" x14ac:dyDescent="0.2">
      <c r="F1288" s="93" t="str">
        <f>IF(ISBLANK(A1288),"",VLOOKUP(A1288,'Tabla de equipos'!$B$3:$D$107,3,FALSE))</f>
        <v/>
      </c>
      <c r="J1288" s="139" t="str">
        <f t="shared" si="21"/>
        <v/>
      </c>
    </row>
    <row r="1289" spans="6:10" x14ac:dyDescent="0.2">
      <c r="F1289" s="93" t="str">
        <f>IF(ISBLANK(A1289),"",VLOOKUP(A1289,'Tabla de equipos'!$B$3:$D$107,3,FALSE))</f>
        <v/>
      </c>
      <c r="J1289" s="139" t="str">
        <f t="shared" si="21"/>
        <v/>
      </c>
    </row>
    <row r="1290" spans="6:10" x14ac:dyDescent="0.2">
      <c r="F1290" s="93" t="str">
        <f>IF(ISBLANK(A1290),"",VLOOKUP(A1290,'Tabla de equipos'!$B$3:$D$107,3,FALSE))</f>
        <v/>
      </c>
      <c r="J1290" s="139" t="str">
        <f t="shared" si="21"/>
        <v/>
      </c>
    </row>
    <row r="1291" spans="6:10" x14ac:dyDescent="0.2">
      <c r="F1291" s="93" t="str">
        <f>IF(ISBLANK(A1291),"",VLOOKUP(A1291,'Tabla de equipos'!$B$3:$D$107,3,FALSE))</f>
        <v/>
      </c>
      <c r="J1291" s="139" t="str">
        <f t="shared" si="21"/>
        <v/>
      </c>
    </row>
    <row r="1292" spans="6:10" x14ac:dyDescent="0.2">
      <c r="F1292" s="93" t="str">
        <f>IF(ISBLANK(A1292),"",VLOOKUP(A1292,'Tabla de equipos'!$B$3:$D$107,3,FALSE))</f>
        <v/>
      </c>
      <c r="J1292" s="139" t="str">
        <f t="shared" si="21"/>
        <v/>
      </c>
    </row>
    <row r="1293" spans="6:10" x14ac:dyDescent="0.2">
      <c r="F1293" s="93" t="str">
        <f>IF(ISBLANK(A1293),"",VLOOKUP(A1293,'Tabla de equipos'!$B$3:$D$107,3,FALSE))</f>
        <v/>
      </c>
      <c r="J1293" s="139" t="str">
        <f t="shared" si="21"/>
        <v/>
      </c>
    </row>
    <row r="1294" spans="6:10" x14ac:dyDescent="0.2">
      <c r="F1294" s="93" t="str">
        <f>IF(ISBLANK(A1294),"",VLOOKUP(A1294,'Tabla de equipos'!$B$3:$D$107,3,FALSE))</f>
        <v/>
      </c>
      <c r="J1294" s="139" t="str">
        <f t="shared" si="21"/>
        <v/>
      </c>
    </row>
    <row r="1295" spans="6:10" x14ac:dyDescent="0.2">
      <c r="F1295" s="93" t="str">
        <f>IF(ISBLANK(A1295),"",VLOOKUP(A1295,'Tabla de equipos'!$B$3:$D$107,3,FALSE))</f>
        <v/>
      </c>
      <c r="J1295" s="139" t="str">
        <f t="shared" si="21"/>
        <v/>
      </c>
    </row>
    <row r="1296" spans="6:10" x14ac:dyDescent="0.2">
      <c r="F1296" s="93" t="str">
        <f>IF(ISBLANK(A1296),"",VLOOKUP(A1296,'Tabla de equipos'!$B$3:$D$107,3,FALSE))</f>
        <v/>
      </c>
      <c r="J1296" s="139" t="str">
        <f t="shared" si="21"/>
        <v/>
      </c>
    </row>
    <row r="1297" spans="6:10" x14ac:dyDescent="0.2">
      <c r="F1297" s="93" t="str">
        <f>IF(ISBLANK(A1297),"",VLOOKUP(A1297,'Tabla de equipos'!$B$3:$D$107,3,FALSE))</f>
        <v/>
      </c>
      <c r="J1297" s="139" t="str">
        <f t="shared" si="21"/>
        <v/>
      </c>
    </row>
    <row r="1298" spans="6:10" x14ac:dyDescent="0.2">
      <c r="F1298" s="93" t="str">
        <f>IF(ISBLANK(A1298),"",VLOOKUP(A1298,'Tabla de equipos'!$B$3:$D$107,3,FALSE))</f>
        <v/>
      </c>
      <c r="J1298" s="139" t="str">
        <f t="shared" si="21"/>
        <v/>
      </c>
    </row>
    <row r="1299" spans="6:10" x14ac:dyDescent="0.2">
      <c r="F1299" s="93" t="str">
        <f>IF(ISBLANK(A1299),"",VLOOKUP(A1299,'Tabla de equipos'!$B$3:$D$107,3,FALSE))</f>
        <v/>
      </c>
      <c r="J1299" s="139" t="str">
        <f t="shared" si="21"/>
        <v/>
      </c>
    </row>
    <row r="1300" spans="6:10" x14ac:dyDescent="0.2">
      <c r="F1300" s="93" t="str">
        <f>IF(ISBLANK(A1300),"",VLOOKUP(A1300,'Tabla de equipos'!$B$3:$D$107,3,FALSE))</f>
        <v/>
      </c>
      <c r="J1300" s="139" t="str">
        <f t="shared" si="21"/>
        <v/>
      </c>
    </row>
    <row r="1301" spans="6:10" x14ac:dyDescent="0.2">
      <c r="F1301" s="93" t="str">
        <f>IF(ISBLANK(A1301),"",VLOOKUP(A1301,'Tabla de equipos'!$B$3:$D$107,3,FALSE))</f>
        <v/>
      </c>
      <c r="J1301" s="139" t="str">
        <f t="shared" si="21"/>
        <v/>
      </c>
    </row>
    <row r="1302" spans="6:10" x14ac:dyDescent="0.2">
      <c r="F1302" s="93" t="str">
        <f>IF(ISBLANK(A1302),"",VLOOKUP(A1302,'Tabla de equipos'!$B$3:$D$107,3,FALSE))</f>
        <v/>
      </c>
      <c r="J1302" s="139" t="str">
        <f t="shared" si="21"/>
        <v/>
      </c>
    </row>
    <row r="1303" spans="6:10" x14ac:dyDescent="0.2">
      <c r="F1303" s="93" t="str">
        <f>IF(ISBLANK(A1303),"",VLOOKUP(A1303,'Tabla de equipos'!$B$3:$D$107,3,FALSE))</f>
        <v/>
      </c>
      <c r="J1303" s="139" t="str">
        <f t="shared" si="21"/>
        <v/>
      </c>
    </row>
    <row r="1304" spans="6:10" x14ac:dyDescent="0.2">
      <c r="F1304" s="93" t="str">
        <f>IF(ISBLANK(A1304),"",VLOOKUP(A1304,'Tabla de equipos'!$B$3:$D$107,3,FALSE))</f>
        <v/>
      </c>
      <c r="J1304" s="139" t="str">
        <f t="shared" si="21"/>
        <v/>
      </c>
    </row>
    <row r="1305" spans="6:10" x14ac:dyDescent="0.2">
      <c r="F1305" s="93" t="str">
        <f>IF(ISBLANK(A1305),"",VLOOKUP(A1305,'Tabla de equipos'!$B$3:$D$107,3,FALSE))</f>
        <v/>
      </c>
      <c r="J1305" s="139" t="str">
        <f t="shared" si="21"/>
        <v/>
      </c>
    </row>
    <row r="1306" spans="6:10" x14ac:dyDescent="0.2">
      <c r="F1306" s="93" t="str">
        <f>IF(ISBLANK(A1306),"",VLOOKUP(A1306,'Tabla de equipos'!$B$3:$D$107,3,FALSE))</f>
        <v/>
      </c>
      <c r="J1306" s="139" t="str">
        <f t="shared" si="21"/>
        <v/>
      </c>
    </row>
    <row r="1307" spans="6:10" x14ac:dyDescent="0.2">
      <c r="F1307" s="93" t="str">
        <f>IF(ISBLANK(A1307),"",VLOOKUP(A1307,'Tabla de equipos'!$B$3:$D$107,3,FALSE))</f>
        <v/>
      </c>
      <c r="J1307" s="139" t="str">
        <f t="shared" si="21"/>
        <v/>
      </c>
    </row>
    <row r="1308" spans="6:10" x14ac:dyDescent="0.2">
      <c r="F1308" s="93" t="str">
        <f>IF(ISBLANK(A1308),"",VLOOKUP(A1308,'Tabla de equipos'!$B$3:$D$107,3,FALSE))</f>
        <v/>
      </c>
      <c r="J1308" s="139" t="str">
        <f t="shared" si="21"/>
        <v/>
      </c>
    </row>
    <row r="1309" spans="6:10" x14ac:dyDescent="0.2">
      <c r="F1309" s="93" t="str">
        <f>IF(ISBLANK(A1309),"",VLOOKUP(A1309,'Tabla de equipos'!$B$3:$D$107,3,FALSE))</f>
        <v/>
      </c>
      <c r="J1309" s="139" t="str">
        <f t="shared" si="21"/>
        <v/>
      </c>
    </row>
    <row r="1310" spans="6:10" x14ac:dyDescent="0.2">
      <c r="F1310" s="93" t="str">
        <f>IF(ISBLANK(A1310),"",VLOOKUP(A1310,'Tabla de equipos'!$B$3:$D$107,3,FALSE))</f>
        <v/>
      </c>
      <c r="J1310" s="139" t="str">
        <f t="shared" si="21"/>
        <v/>
      </c>
    </row>
    <row r="1311" spans="6:10" x14ac:dyDescent="0.2">
      <c r="F1311" s="93" t="str">
        <f>IF(ISBLANK(A1311),"",VLOOKUP(A1311,'Tabla de equipos'!$B$3:$D$107,3,FALSE))</f>
        <v/>
      </c>
      <c r="J1311" s="139" t="str">
        <f t="shared" si="21"/>
        <v/>
      </c>
    </row>
    <row r="1312" spans="6:10" x14ac:dyDescent="0.2">
      <c r="F1312" s="93" t="str">
        <f>IF(ISBLANK(A1312),"",VLOOKUP(A1312,'Tabla de equipos'!$B$3:$D$107,3,FALSE))</f>
        <v/>
      </c>
      <c r="J1312" s="139" t="str">
        <f t="shared" si="21"/>
        <v/>
      </c>
    </row>
    <row r="1313" spans="6:10" x14ac:dyDescent="0.2">
      <c r="F1313" s="93" t="str">
        <f>IF(ISBLANK(A1313),"",VLOOKUP(A1313,'Tabla de equipos'!$B$3:$D$107,3,FALSE))</f>
        <v/>
      </c>
      <c r="J1313" s="139" t="str">
        <f t="shared" si="21"/>
        <v/>
      </c>
    </row>
    <row r="1314" spans="6:10" x14ac:dyDescent="0.2">
      <c r="F1314" s="93" t="str">
        <f>IF(ISBLANK(A1314),"",VLOOKUP(A1314,'Tabla de equipos'!$B$3:$D$107,3,FALSE))</f>
        <v/>
      </c>
      <c r="J1314" s="139" t="str">
        <f t="shared" si="21"/>
        <v/>
      </c>
    </row>
    <row r="1315" spans="6:10" x14ac:dyDescent="0.2">
      <c r="F1315" s="93" t="str">
        <f>IF(ISBLANK(A1315),"",VLOOKUP(A1315,'Tabla de equipos'!$B$3:$D$107,3,FALSE))</f>
        <v/>
      </c>
      <c r="J1315" s="139" t="str">
        <f t="shared" si="21"/>
        <v/>
      </c>
    </row>
    <row r="1316" spans="6:10" x14ac:dyDescent="0.2">
      <c r="F1316" s="93" t="str">
        <f>IF(ISBLANK(A1316),"",VLOOKUP(A1316,'Tabla de equipos'!$B$3:$D$107,3,FALSE))</f>
        <v/>
      </c>
      <c r="J1316" s="139" t="str">
        <f t="shared" si="21"/>
        <v/>
      </c>
    </row>
    <row r="1317" spans="6:10" x14ac:dyDescent="0.2">
      <c r="F1317" s="93" t="str">
        <f>IF(ISBLANK(A1317),"",VLOOKUP(A1317,'Tabla de equipos'!$B$3:$D$107,3,FALSE))</f>
        <v/>
      </c>
      <c r="J1317" s="139" t="str">
        <f t="shared" si="21"/>
        <v/>
      </c>
    </row>
    <row r="1318" spans="6:10" x14ac:dyDescent="0.2">
      <c r="F1318" s="93" t="str">
        <f>IF(ISBLANK(A1318),"",VLOOKUP(A1318,'Tabla de equipos'!$B$3:$D$107,3,FALSE))</f>
        <v/>
      </c>
      <c r="J1318" s="139" t="str">
        <f t="shared" si="21"/>
        <v/>
      </c>
    </row>
    <row r="1319" spans="6:10" x14ac:dyDescent="0.2">
      <c r="F1319" s="93" t="str">
        <f>IF(ISBLANK(A1319),"",VLOOKUP(A1319,'Tabla de equipos'!$B$3:$D$107,3,FALSE))</f>
        <v/>
      </c>
      <c r="J1319" s="139" t="str">
        <f t="shared" si="21"/>
        <v/>
      </c>
    </row>
    <row r="1320" spans="6:10" x14ac:dyDescent="0.2">
      <c r="F1320" s="93" t="str">
        <f>IF(ISBLANK(A1320),"",VLOOKUP(A1320,'Tabla de equipos'!$B$3:$D$107,3,FALSE))</f>
        <v/>
      </c>
      <c r="J1320" s="139" t="str">
        <f t="shared" si="21"/>
        <v/>
      </c>
    </row>
    <row r="1321" spans="6:10" x14ac:dyDescent="0.2">
      <c r="F1321" s="93" t="str">
        <f>IF(ISBLANK(A1321),"",VLOOKUP(A1321,'Tabla de equipos'!$B$3:$D$107,3,FALSE))</f>
        <v/>
      </c>
      <c r="J1321" s="139" t="str">
        <f t="shared" si="21"/>
        <v/>
      </c>
    </row>
    <row r="1322" spans="6:10" x14ac:dyDescent="0.2">
      <c r="F1322" s="93" t="str">
        <f>IF(ISBLANK(A1322),"",VLOOKUP(A1322,'Tabla de equipos'!$B$3:$D$107,3,FALSE))</f>
        <v/>
      </c>
      <c r="J1322" s="139" t="str">
        <f t="shared" si="21"/>
        <v/>
      </c>
    </row>
    <row r="1323" spans="6:10" x14ac:dyDescent="0.2">
      <c r="F1323" s="93" t="str">
        <f>IF(ISBLANK(A1323),"",VLOOKUP(A1323,'Tabla de equipos'!$B$3:$D$107,3,FALSE))</f>
        <v/>
      </c>
      <c r="J1323" s="139" t="str">
        <f t="shared" si="21"/>
        <v/>
      </c>
    </row>
    <row r="1324" spans="6:10" x14ac:dyDescent="0.2">
      <c r="F1324" s="93" t="str">
        <f>IF(ISBLANK(A1324),"",VLOOKUP(A1324,'Tabla de equipos'!$B$3:$D$107,3,FALSE))</f>
        <v/>
      </c>
      <c r="J1324" s="139" t="str">
        <f t="shared" si="21"/>
        <v/>
      </c>
    </row>
    <row r="1325" spans="6:10" x14ac:dyDescent="0.2">
      <c r="F1325" s="93" t="str">
        <f>IF(ISBLANK(A1325),"",VLOOKUP(A1325,'Tabla de equipos'!$B$3:$D$107,3,FALSE))</f>
        <v/>
      </c>
      <c r="J1325" s="139" t="str">
        <f t="shared" si="21"/>
        <v/>
      </c>
    </row>
    <row r="1326" spans="6:10" x14ac:dyDescent="0.2">
      <c r="F1326" s="93" t="str">
        <f>IF(ISBLANK(A1326),"",VLOOKUP(A1326,'Tabla de equipos'!$B$3:$D$107,3,FALSE))</f>
        <v/>
      </c>
      <c r="J1326" s="139" t="str">
        <f t="shared" si="21"/>
        <v/>
      </c>
    </row>
    <row r="1327" spans="6:10" x14ac:dyDescent="0.2">
      <c r="F1327" s="93" t="str">
        <f>IF(ISBLANK(A1327),"",VLOOKUP(A1327,'Tabla de equipos'!$B$3:$D$107,3,FALSE))</f>
        <v/>
      </c>
      <c r="J1327" s="139" t="str">
        <f t="shared" si="21"/>
        <v/>
      </c>
    </row>
    <row r="1328" spans="6:10" x14ac:dyDescent="0.2">
      <c r="F1328" s="93" t="str">
        <f>IF(ISBLANK(A1328),"",VLOOKUP(A1328,'Tabla de equipos'!$B$3:$D$107,3,FALSE))</f>
        <v/>
      </c>
      <c r="J1328" s="139" t="str">
        <f t="shared" si="21"/>
        <v/>
      </c>
    </row>
    <row r="1329" spans="6:10" x14ac:dyDescent="0.2">
      <c r="F1329" s="93" t="str">
        <f>IF(ISBLANK(A1329),"",VLOOKUP(A1329,'Tabla de equipos'!$B$3:$D$107,3,FALSE))</f>
        <v/>
      </c>
      <c r="J1329" s="139" t="str">
        <f t="shared" si="21"/>
        <v/>
      </c>
    </row>
    <row r="1330" spans="6:10" x14ac:dyDescent="0.2">
      <c r="F1330" s="93" t="str">
        <f>IF(ISBLANK(A1330),"",VLOOKUP(A1330,'Tabla de equipos'!$B$3:$D$107,3,FALSE))</f>
        <v/>
      </c>
      <c r="J1330" s="139" t="str">
        <f t="shared" si="21"/>
        <v/>
      </c>
    </row>
    <row r="1331" spans="6:10" x14ac:dyDescent="0.2">
      <c r="F1331" s="93" t="str">
        <f>IF(ISBLANK(A1331),"",VLOOKUP(A1331,'Tabla de equipos'!$B$3:$D$107,3,FALSE))</f>
        <v/>
      </c>
      <c r="J1331" s="139" t="str">
        <f t="shared" si="21"/>
        <v/>
      </c>
    </row>
    <row r="1332" spans="6:10" x14ac:dyDescent="0.2">
      <c r="F1332" s="93" t="str">
        <f>IF(ISBLANK(A1332),"",VLOOKUP(A1332,'Tabla de equipos'!$B$3:$D$107,3,FALSE))</f>
        <v/>
      </c>
      <c r="J1332" s="139" t="str">
        <f t="shared" si="21"/>
        <v/>
      </c>
    </row>
    <row r="1333" spans="6:10" x14ac:dyDescent="0.2">
      <c r="F1333" s="93" t="str">
        <f>IF(ISBLANK(A1333),"",VLOOKUP(A1333,'Tabla de equipos'!$B$3:$D$107,3,FALSE))</f>
        <v/>
      </c>
      <c r="J1333" s="139" t="str">
        <f t="shared" si="21"/>
        <v/>
      </c>
    </row>
    <row r="1334" spans="6:10" x14ac:dyDescent="0.2">
      <c r="F1334" s="93" t="str">
        <f>IF(ISBLANK(A1334),"",VLOOKUP(A1334,'Tabla de equipos'!$B$3:$D$107,3,FALSE))</f>
        <v/>
      </c>
      <c r="J1334" s="139" t="str">
        <f t="shared" si="21"/>
        <v/>
      </c>
    </row>
    <row r="1335" spans="6:10" x14ac:dyDescent="0.2">
      <c r="F1335" s="93" t="str">
        <f>IF(ISBLANK(A1335),"",VLOOKUP(A1335,'Tabla de equipos'!$B$3:$D$107,3,FALSE))</f>
        <v/>
      </c>
      <c r="J1335" s="139" t="str">
        <f t="shared" si="21"/>
        <v/>
      </c>
    </row>
    <row r="1336" spans="6:10" x14ac:dyDescent="0.2">
      <c r="F1336" s="93" t="str">
        <f>IF(ISBLANK(A1336),"",VLOOKUP(A1336,'Tabla de equipos'!$B$3:$D$107,3,FALSE))</f>
        <v/>
      </c>
      <c r="J1336" s="139" t="str">
        <f t="shared" si="21"/>
        <v/>
      </c>
    </row>
    <row r="1337" spans="6:10" x14ac:dyDescent="0.2">
      <c r="F1337" s="93" t="str">
        <f>IF(ISBLANK(A1337),"",VLOOKUP(A1337,'Tabla de equipos'!$B$3:$D$107,3,FALSE))</f>
        <v/>
      </c>
      <c r="J1337" s="139" t="str">
        <f t="shared" si="21"/>
        <v/>
      </c>
    </row>
    <row r="1338" spans="6:10" x14ac:dyDescent="0.2">
      <c r="F1338" s="93" t="str">
        <f>IF(ISBLANK(A1338),"",VLOOKUP(A1338,'Tabla de equipos'!$B$3:$D$107,3,FALSE))</f>
        <v/>
      </c>
      <c r="J1338" s="139" t="str">
        <f t="shared" si="21"/>
        <v/>
      </c>
    </row>
    <row r="1339" spans="6:10" x14ac:dyDescent="0.2">
      <c r="F1339" s="93" t="str">
        <f>IF(ISBLANK(A1339),"",VLOOKUP(A1339,'Tabla de equipos'!$B$3:$D$107,3,FALSE))</f>
        <v/>
      </c>
      <c r="J1339" s="139" t="str">
        <f t="shared" si="21"/>
        <v/>
      </c>
    </row>
    <row r="1340" spans="6:10" x14ac:dyDescent="0.2">
      <c r="F1340" s="93" t="str">
        <f>IF(ISBLANK(A1340),"",VLOOKUP(A1340,'Tabla de equipos'!$B$3:$D$107,3,FALSE))</f>
        <v/>
      </c>
      <c r="J1340" s="139" t="str">
        <f t="shared" si="21"/>
        <v/>
      </c>
    </row>
    <row r="1341" spans="6:10" x14ac:dyDescent="0.2">
      <c r="F1341" s="93" t="str">
        <f>IF(ISBLANK(A1341),"",VLOOKUP(A1341,'Tabla de equipos'!$B$3:$D$107,3,FALSE))</f>
        <v/>
      </c>
      <c r="J1341" s="139" t="str">
        <f t="shared" si="21"/>
        <v/>
      </c>
    </row>
    <row r="1342" spans="6:10" x14ac:dyDescent="0.2">
      <c r="F1342" s="93" t="str">
        <f>IF(ISBLANK(A1342),"",VLOOKUP(A1342,'Tabla de equipos'!$B$3:$D$107,3,FALSE))</f>
        <v/>
      </c>
      <c r="J1342" s="139" t="str">
        <f t="shared" si="21"/>
        <v/>
      </c>
    </row>
    <row r="1343" spans="6:10" x14ac:dyDescent="0.2">
      <c r="F1343" s="93" t="str">
        <f>IF(ISBLANK(A1343),"",VLOOKUP(A1343,'Tabla de equipos'!$B$3:$D$107,3,FALSE))</f>
        <v/>
      </c>
      <c r="J1343" s="139" t="str">
        <f t="shared" si="21"/>
        <v/>
      </c>
    </row>
    <row r="1344" spans="6:10" x14ac:dyDescent="0.2">
      <c r="F1344" s="93" t="str">
        <f>IF(ISBLANK(A1344),"",VLOOKUP(A1344,'Tabla de equipos'!$B$3:$D$107,3,FALSE))</f>
        <v/>
      </c>
      <c r="J1344" s="139" t="str">
        <f t="shared" si="21"/>
        <v/>
      </c>
    </row>
    <row r="1345" spans="6:10" x14ac:dyDescent="0.2">
      <c r="F1345" s="93" t="str">
        <f>IF(ISBLANK(A1345),"",VLOOKUP(A1345,'Tabla de equipos'!$B$3:$D$107,3,FALSE))</f>
        <v/>
      </c>
      <c r="J1345" s="139" t="str">
        <f t="shared" si="21"/>
        <v/>
      </c>
    </row>
    <row r="1346" spans="6:10" x14ac:dyDescent="0.2">
      <c r="F1346" s="93" t="str">
        <f>IF(ISBLANK(A1346),"",VLOOKUP(A1346,'Tabla de equipos'!$B$3:$D$107,3,FALSE))</f>
        <v/>
      </c>
      <c r="J1346" s="139" t="str">
        <f t="shared" si="21"/>
        <v/>
      </c>
    </row>
    <row r="1347" spans="6:10" x14ac:dyDescent="0.2">
      <c r="F1347" s="93" t="str">
        <f>IF(ISBLANK(A1347),"",VLOOKUP(A1347,'Tabla de equipos'!$B$3:$D$107,3,FALSE))</f>
        <v/>
      </c>
      <c r="J1347" s="139" t="str">
        <f t="shared" si="21"/>
        <v/>
      </c>
    </row>
    <row r="1348" spans="6:10" x14ac:dyDescent="0.2">
      <c r="F1348" s="93" t="str">
        <f>IF(ISBLANK(A1348),"",VLOOKUP(A1348,'Tabla de equipos'!$B$3:$D$107,3,FALSE))</f>
        <v/>
      </c>
      <c r="J1348" s="139" t="str">
        <f t="shared" si="21"/>
        <v/>
      </c>
    </row>
    <row r="1349" spans="6:10" x14ac:dyDescent="0.2">
      <c r="F1349" s="93" t="str">
        <f>IF(ISBLANK(A1349),"",VLOOKUP(A1349,'Tabla de equipos'!$B$3:$D$107,3,FALSE))</f>
        <v/>
      </c>
      <c r="J1349" s="139" t="str">
        <f t="shared" si="21"/>
        <v/>
      </c>
    </row>
    <row r="1350" spans="6:10" x14ac:dyDescent="0.2">
      <c r="F1350" s="93" t="str">
        <f>IF(ISBLANK(A1350),"",VLOOKUP(A1350,'Tabla de equipos'!$B$3:$D$107,3,FALSE))</f>
        <v/>
      </c>
      <c r="J1350" s="139" t="str">
        <f t="shared" ref="J1350:J1413" si="22">IF(AND(G1350&gt;0,A1350=""),"Falta elegir equipo/producto",IF(AND(A1350="",G1350=""),"",IF(AND(A1350&lt;&gt;"",G1350=""),"Falta incluir numero de unidades",IF(AND(A1350&lt;&gt;"",G1350&gt;0,B1350=""),"Falta Incluir el Tipo de Exceptuación",IF(AND(A1350&lt;&gt;"",B1350&lt;&gt;"",C1350="",G1350&gt;0),"Falta incluir nombre del Beneficiario exceptuación","No olvidar adjuntar factura de la exceptuación")))))</f>
        <v/>
      </c>
    </row>
    <row r="1351" spans="6:10" x14ac:dyDescent="0.2">
      <c r="F1351" s="93" t="str">
        <f>IF(ISBLANK(A1351),"",VLOOKUP(A1351,'Tabla de equipos'!$B$3:$D$107,3,FALSE))</f>
        <v/>
      </c>
      <c r="J1351" s="139" t="str">
        <f t="shared" si="22"/>
        <v/>
      </c>
    </row>
    <row r="1352" spans="6:10" x14ac:dyDescent="0.2">
      <c r="F1352" s="93" t="str">
        <f>IF(ISBLANK(A1352),"",VLOOKUP(A1352,'Tabla de equipos'!$B$3:$D$107,3,FALSE))</f>
        <v/>
      </c>
      <c r="J1352" s="139" t="str">
        <f t="shared" si="22"/>
        <v/>
      </c>
    </row>
    <row r="1353" spans="6:10" x14ac:dyDescent="0.2">
      <c r="F1353" s="93" t="str">
        <f>IF(ISBLANK(A1353),"",VLOOKUP(A1353,'Tabla de equipos'!$B$3:$D$107,3,FALSE))</f>
        <v/>
      </c>
      <c r="J1353" s="139" t="str">
        <f t="shared" si="22"/>
        <v/>
      </c>
    </row>
    <row r="1354" spans="6:10" x14ac:dyDescent="0.2">
      <c r="F1354" s="93" t="str">
        <f>IF(ISBLANK(A1354),"",VLOOKUP(A1354,'Tabla de equipos'!$B$3:$D$107,3,FALSE))</f>
        <v/>
      </c>
      <c r="J1354" s="139" t="str">
        <f t="shared" si="22"/>
        <v/>
      </c>
    </row>
    <row r="1355" spans="6:10" x14ac:dyDescent="0.2">
      <c r="F1355" s="93" t="str">
        <f>IF(ISBLANK(A1355),"",VLOOKUP(A1355,'Tabla de equipos'!$B$3:$D$107,3,FALSE))</f>
        <v/>
      </c>
      <c r="J1355" s="139" t="str">
        <f t="shared" si="22"/>
        <v/>
      </c>
    </row>
    <row r="1356" spans="6:10" x14ac:dyDescent="0.2">
      <c r="F1356" s="93" t="str">
        <f>IF(ISBLANK(A1356),"",VLOOKUP(A1356,'Tabla de equipos'!$B$3:$D$107,3,FALSE))</f>
        <v/>
      </c>
      <c r="J1356" s="139" t="str">
        <f t="shared" si="22"/>
        <v/>
      </c>
    </row>
    <row r="1357" spans="6:10" x14ac:dyDescent="0.2">
      <c r="F1357" s="93" t="str">
        <f>IF(ISBLANK(A1357),"",VLOOKUP(A1357,'Tabla de equipos'!$B$3:$D$107,3,FALSE))</f>
        <v/>
      </c>
      <c r="J1357" s="139" t="str">
        <f t="shared" si="22"/>
        <v/>
      </c>
    </row>
    <row r="1358" spans="6:10" x14ac:dyDescent="0.2">
      <c r="F1358" s="93" t="str">
        <f>IF(ISBLANK(A1358),"",VLOOKUP(A1358,'Tabla de equipos'!$B$3:$D$107,3,FALSE))</f>
        <v/>
      </c>
      <c r="J1358" s="139" t="str">
        <f t="shared" si="22"/>
        <v/>
      </c>
    </row>
    <row r="1359" spans="6:10" x14ac:dyDescent="0.2">
      <c r="F1359" s="93" t="str">
        <f>IF(ISBLANK(A1359),"",VLOOKUP(A1359,'Tabla de equipos'!$B$3:$D$107,3,FALSE))</f>
        <v/>
      </c>
      <c r="J1359" s="139" t="str">
        <f t="shared" si="22"/>
        <v/>
      </c>
    </row>
    <row r="1360" spans="6:10" x14ac:dyDescent="0.2">
      <c r="F1360" s="93" t="str">
        <f>IF(ISBLANK(A1360),"",VLOOKUP(A1360,'Tabla de equipos'!$B$3:$D$107,3,FALSE))</f>
        <v/>
      </c>
      <c r="J1360" s="139" t="str">
        <f t="shared" si="22"/>
        <v/>
      </c>
    </row>
    <row r="1361" spans="6:10" x14ac:dyDescent="0.2">
      <c r="F1361" s="93" t="str">
        <f>IF(ISBLANK(A1361),"",VLOOKUP(A1361,'Tabla de equipos'!$B$3:$D$107,3,FALSE))</f>
        <v/>
      </c>
      <c r="J1361" s="139" t="str">
        <f t="shared" si="22"/>
        <v/>
      </c>
    </row>
    <row r="1362" spans="6:10" x14ac:dyDescent="0.2">
      <c r="F1362" s="93" t="str">
        <f>IF(ISBLANK(A1362),"",VLOOKUP(A1362,'Tabla de equipos'!$B$3:$D$107,3,FALSE))</f>
        <v/>
      </c>
      <c r="J1362" s="139" t="str">
        <f t="shared" si="22"/>
        <v/>
      </c>
    </row>
    <row r="1363" spans="6:10" x14ac:dyDescent="0.2">
      <c r="F1363" s="93" t="str">
        <f>IF(ISBLANK(A1363),"",VLOOKUP(A1363,'Tabla de equipos'!$B$3:$D$107,3,FALSE))</f>
        <v/>
      </c>
      <c r="J1363" s="139" t="str">
        <f t="shared" si="22"/>
        <v/>
      </c>
    </row>
    <row r="1364" spans="6:10" x14ac:dyDescent="0.2">
      <c r="F1364" s="93" t="str">
        <f>IF(ISBLANK(A1364),"",VLOOKUP(A1364,'Tabla de equipos'!$B$3:$D$107,3,FALSE))</f>
        <v/>
      </c>
      <c r="J1364" s="139" t="str">
        <f t="shared" si="22"/>
        <v/>
      </c>
    </row>
    <row r="1365" spans="6:10" x14ac:dyDescent="0.2">
      <c r="F1365" s="93" t="str">
        <f>IF(ISBLANK(A1365),"",VLOOKUP(A1365,'Tabla de equipos'!$B$3:$D$107,3,FALSE))</f>
        <v/>
      </c>
      <c r="J1365" s="139" t="str">
        <f t="shared" si="22"/>
        <v/>
      </c>
    </row>
    <row r="1366" spans="6:10" x14ac:dyDescent="0.2">
      <c r="F1366" s="93" t="str">
        <f>IF(ISBLANK(A1366),"",VLOOKUP(A1366,'Tabla de equipos'!$B$3:$D$107,3,FALSE))</f>
        <v/>
      </c>
      <c r="J1366" s="139" t="str">
        <f t="shared" si="22"/>
        <v/>
      </c>
    </row>
    <row r="1367" spans="6:10" x14ac:dyDescent="0.2">
      <c r="F1367" s="93" t="str">
        <f>IF(ISBLANK(A1367),"",VLOOKUP(A1367,'Tabla de equipos'!$B$3:$D$107,3,FALSE))</f>
        <v/>
      </c>
      <c r="J1367" s="139" t="str">
        <f t="shared" si="22"/>
        <v/>
      </c>
    </row>
    <row r="1368" spans="6:10" x14ac:dyDescent="0.2">
      <c r="F1368" s="93" t="str">
        <f>IF(ISBLANK(A1368),"",VLOOKUP(A1368,'Tabla de equipos'!$B$3:$D$107,3,FALSE))</f>
        <v/>
      </c>
      <c r="J1368" s="139" t="str">
        <f t="shared" si="22"/>
        <v/>
      </c>
    </row>
    <row r="1369" spans="6:10" x14ac:dyDescent="0.2">
      <c r="F1369" s="93" t="str">
        <f>IF(ISBLANK(A1369),"",VLOOKUP(A1369,'Tabla de equipos'!$B$3:$D$107,3,FALSE))</f>
        <v/>
      </c>
      <c r="J1369" s="139" t="str">
        <f t="shared" si="22"/>
        <v/>
      </c>
    </row>
    <row r="1370" spans="6:10" x14ac:dyDescent="0.2">
      <c r="F1370" s="93" t="str">
        <f>IF(ISBLANK(A1370),"",VLOOKUP(A1370,'Tabla de equipos'!$B$3:$D$107,3,FALSE))</f>
        <v/>
      </c>
      <c r="J1370" s="139" t="str">
        <f t="shared" si="22"/>
        <v/>
      </c>
    </row>
    <row r="1371" spans="6:10" x14ac:dyDescent="0.2">
      <c r="F1371" s="93" t="str">
        <f>IF(ISBLANK(A1371),"",VLOOKUP(A1371,'Tabla de equipos'!$B$3:$D$107,3,FALSE))</f>
        <v/>
      </c>
      <c r="J1371" s="139" t="str">
        <f t="shared" si="22"/>
        <v/>
      </c>
    </row>
    <row r="1372" spans="6:10" x14ac:dyDescent="0.2">
      <c r="F1372" s="93" t="str">
        <f>IF(ISBLANK(A1372),"",VLOOKUP(A1372,'Tabla de equipos'!$B$3:$D$107,3,FALSE))</f>
        <v/>
      </c>
      <c r="J1372" s="139" t="str">
        <f t="shared" si="22"/>
        <v/>
      </c>
    </row>
    <row r="1373" spans="6:10" x14ac:dyDescent="0.2">
      <c r="F1373" s="93" t="str">
        <f>IF(ISBLANK(A1373),"",VLOOKUP(A1373,'Tabla de equipos'!$B$3:$D$107,3,FALSE))</f>
        <v/>
      </c>
      <c r="J1373" s="139" t="str">
        <f t="shared" si="22"/>
        <v/>
      </c>
    </row>
    <row r="1374" spans="6:10" x14ac:dyDescent="0.2">
      <c r="F1374" s="93" t="str">
        <f>IF(ISBLANK(A1374),"",VLOOKUP(A1374,'Tabla de equipos'!$B$3:$D$107,3,FALSE))</f>
        <v/>
      </c>
      <c r="J1374" s="139" t="str">
        <f t="shared" si="22"/>
        <v/>
      </c>
    </row>
    <row r="1375" spans="6:10" x14ac:dyDescent="0.2">
      <c r="F1375" s="93" t="str">
        <f>IF(ISBLANK(A1375),"",VLOOKUP(A1375,'Tabla de equipos'!$B$3:$D$107,3,FALSE))</f>
        <v/>
      </c>
      <c r="J1375" s="139" t="str">
        <f t="shared" si="22"/>
        <v/>
      </c>
    </row>
    <row r="1376" spans="6:10" x14ac:dyDescent="0.2">
      <c r="F1376" s="93" t="str">
        <f>IF(ISBLANK(A1376),"",VLOOKUP(A1376,'Tabla de equipos'!$B$3:$D$107,3,FALSE))</f>
        <v/>
      </c>
      <c r="J1376" s="139" t="str">
        <f t="shared" si="22"/>
        <v/>
      </c>
    </row>
    <row r="1377" spans="6:10" x14ac:dyDescent="0.2">
      <c r="F1377" s="93" t="str">
        <f>IF(ISBLANK(A1377),"",VLOOKUP(A1377,'Tabla de equipos'!$B$3:$D$107,3,FALSE))</f>
        <v/>
      </c>
      <c r="J1377" s="139" t="str">
        <f t="shared" si="22"/>
        <v/>
      </c>
    </row>
    <row r="1378" spans="6:10" x14ac:dyDescent="0.2">
      <c r="F1378" s="93" t="str">
        <f>IF(ISBLANK(A1378),"",VLOOKUP(A1378,'Tabla de equipos'!$B$3:$D$107,3,FALSE))</f>
        <v/>
      </c>
      <c r="J1378" s="139" t="str">
        <f t="shared" si="22"/>
        <v/>
      </c>
    </row>
    <row r="1379" spans="6:10" x14ac:dyDescent="0.2">
      <c r="F1379" s="93" t="str">
        <f>IF(ISBLANK(A1379),"",VLOOKUP(A1379,'Tabla de equipos'!$B$3:$D$107,3,FALSE))</f>
        <v/>
      </c>
      <c r="J1379" s="139" t="str">
        <f t="shared" si="22"/>
        <v/>
      </c>
    </row>
    <row r="1380" spans="6:10" x14ac:dyDescent="0.2">
      <c r="F1380" s="93" t="str">
        <f>IF(ISBLANK(A1380),"",VLOOKUP(A1380,'Tabla de equipos'!$B$3:$D$107,3,FALSE))</f>
        <v/>
      </c>
      <c r="J1380" s="139" t="str">
        <f t="shared" si="22"/>
        <v/>
      </c>
    </row>
    <row r="1381" spans="6:10" x14ac:dyDescent="0.2">
      <c r="F1381" s="93" t="str">
        <f>IF(ISBLANK(A1381),"",VLOOKUP(A1381,'Tabla de equipos'!$B$3:$D$107,3,FALSE))</f>
        <v/>
      </c>
      <c r="J1381" s="139" t="str">
        <f t="shared" si="22"/>
        <v/>
      </c>
    </row>
    <row r="1382" spans="6:10" x14ac:dyDescent="0.2">
      <c r="F1382" s="93" t="str">
        <f>IF(ISBLANK(A1382),"",VLOOKUP(A1382,'Tabla de equipos'!$B$3:$D$107,3,FALSE))</f>
        <v/>
      </c>
      <c r="J1382" s="139" t="str">
        <f t="shared" si="22"/>
        <v/>
      </c>
    </row>
    <row r="1383" spans="6:10" x14ac:dyDescent="0.2">
      <c r="F1383" s="93" t="str">
        <f>IF(ISBLANK(A1383),"",VLOOKUP(A1383,'Tabla de equipos'!$B$3:$D$107,3,FALSE))</f>
        <v/>
      </c>
      <c r="J1383" s="139" t="str">
        <f t="shared" si="22"/>
        <v/>
      </c>
    </row>
    <row r="1384" spans="6:10" x14ac:dyDescent="0.2">
      <c r="F1384" s="93" t="str">
        <f>IF(ISBLANK(A1384),"",VLOOKUP(A1384,'Tabla de equipos'!$B$3:$D$107,3,FALSE))</f>
        <v/>
      </c>
      <c r="J1384" s="139" t="str">
        <f t="shared" si="22"/>
        <v/>
      </c>
    </row>
    <row r="1385" spans="6:10" x14ac:dyDescent="0.2">
      <c r="F1385" s="93" t="str">
        <f>IF(ISBLANK(A1385),"",VLOOKUP(A1385,'Tabla de equipos'!$B$3:$D$107,3,FALSE))</f>
        <v/>
      </c>
      <c r="J1385" s="139" t="str">
        <f t="shared" si="22"/>
        <v/>
      </c>
    </row>
    <row r="1386" spans="6:10" x14ac:dyDescent="0.2">
      <c r="F1386" s="93" t="str">
        <f>IF(ISBLANK(A1386),"",VLOOKUP(A1386,'Tabla de equipos'!$B$3:$D$107,3,FALSE))</f>
        <v/>
      </c>
      <c r="J1386" s="139" t="str">
        <f t="shared" si="22"/>
        <v/>
      </c>
    </row>
    <row r="1387" spans="6:10" x14ac:dyDescent="0.2">
      <c r="F1387" s="93" t="str">
        <f>IF(ISBLANK(A1387),"",VLOOKUP(A1387,'Tabla de equipos'!$B$3:$D$107,3,FALSE))</f>
        <v/>
      </c>
      <c r="J1387" s="139" t="str">
        <f t="shared" si="22"/>
        <v/>
      </c>
    </row>
    <row r="1388" spans="6:10" x14ac:dyDescent="0.2">
      <c r="F1388" s="93" t="str">
        <f>IF(ISBLANK(A1388),"",VLOOKUP(A1388,'Tabla de equipos'!$B$3:$D$107,3,FALSE))</f>
        <v/>
      </c>
      <c r="J1388" s="139" t="str">
        <f t="shared" si="22"/>
        <v/>
      </c>
    </row>
    <row r="1389" spans="6:10" x14ac:dyDescent="0.2">
      <c r="F1389" s="93" t="str">
        <f>IF(ISBLANK(A1389),"",VLOOKUP(A1389,'Tabla de equipos'!$B$3:$D$107,3,FALSE))</f>
        <v/>
      </c>
      <c r="J1389" s="139" t="str">
        <f t="shared" si="22"/>
        <v/>
      </c>
    </row>
    <row r="1390" spans="6:10" x14ac:dyDescent="0.2">
      <c r="F1390" s="93" t="str">
        <f>IF(ISBLANK(A1390),"",VLOOKUP(A1390,'Tabla de equipos'!$B$3:$D$107,3,FALSE))</f>
        <v/>
      </c>
      <c r="J1390" s="139" t="str">
        <f t="shared" si="22"/>
        <v/>
      </c>
    </row>
    <row r="1391" spans="6:10" x14ac:dyDescent="0.2">
      <c r="F1391" s="93" t="str">
        <f>IF(ISBLANK(A1391),"",VLOOKUP(A1391,'Tabla de equipos'!$B$3:$D$107,3,FALSE))</f>
        <v/>
      </c>
      <c r="J1391" s="139" t="str">
        <f t="shared" si="22"/>
        <v/>
      </c>
    </row>
    <row r="1392" spans="6:10" x14ac:dyDescent="0.2">
      <c r="F1392" s="93" t="str">
        <f>IF(ISBLANK(A1392),"",VLOOKUP(A1392,'Tabla de equipos'!$B$3:$D$107,3,FALSE))</f>
        <v/>
      </c>
      <c r="J1392" s="139" t="str">
        <f t="shared" si="22"/>
        <v/>
      </c>
    </row>
    <row r="1393" spans="6:10" x14ac:dyDescent="0.2">
      <c r="F1393" s="93" t="str">
        <f>IF(ISBLANK(A1393),"",VLOOKUP(A1393,'Tabla de equipos'!$B$3:$D$107,3,FALSE))</f>
        <v/>
      </c>
      <c r="J1393" s="139" t="str">
        <f t="shared" si="22"/>
        <v/>
      </c>
    </row>
    <row r="1394" spans="6:10" x14ac:dyDescent="0.2">
      <c r="F1394" s="93" t="str">
        <f>IF(ISBLANK(A1394),"",VLOOKUP(A1394,'Tabla de equipos'!$B$3:$D$107,3,FALSE))</f>
        <v/>
      </c>
      <c r="J1394" s="139" t="str">
        <f t="shared" si="22"/>
        <v/>
      </c>
    </row>
    <row r="1395" spans="6:10" x14ac:dyDescent="0.2">
      <c r="F1395" s="93" t="str">
        <f>IF(ISBLANK(A1395),"",VLOOKUP(A1395,'Tabla de equipos'!$B$3:$D$107,3,FALSE))</f>
        <v/>
      </c>
      <c r="J1395" s="139" t="str">
        <f t="shared" si="22"/>
        <v/>
      </c>
    </row>
    <row r="1396" spans="6:10" x14ac:dyDescent="0.2">
      <c r="F1396" s="93" t="str">
        <f>IF(ISBLANK(A1396),"",VLOOKUP(A1396,'Tabla de equipos'!$B$3:$D$107,3,FALSE))</f>
        <v/>
      </c>
      <c r="J1396" s="139" t="str">
        <f t="shared" si="22"/>
        <v/>
      </c>
    </row>
    <row r="1397" spans="6:10" x14ac:dyDescent="0.2">
      <c r="F1397" s="93" t="str">
        <f>IF(ISBLANK(A1397),"",VLOOKUP(A1397,'Tabla de equipos'!$B$3:$D$107,3,FALSE))</f>
        <v/>
      </c>
      <c r="J1397" s="139" t="str">
        <f t="shared" si="22"/>
        <v/>
      </c>
    </row>
    <row r="1398" spans="6:10" x14ac:dyDescent="0.2">
      <c r="F1398" s="93" t="str">
        <f>IF(ISBLANK(A1398),"",VLOOKUP(A1398,'Tabla de equipos'!$B$3:$D$107,3,FALSE))</f>
        <v/>
      </c>
      <c r="J1398" s="139" t="str">
        <f t="shared" si="22"/>
        <v/>
      </c>
    </row>
    <row r="1399" spans="6:10" x14ac:dyDescent="0.2">
      <c r="F1399" s="93" t="str">
        <f>IF(ISBLANK(A1399),"",VLOOKUP(A1399,'Tabla de equipos'!$B$3:$D$107,3,FALSE))</f>
        <v/>
      </c>
      <c r="J1399" s="139" t="str">
        <f t="shared" si="22"/>
        <v/>
      </c>
    </row>
    <row r="1400" spans="6:10" x14ac:dyDescent="0.2">
      <c r="F1400" s="93" t="str">
        <f>IF(ISBLANK(A1400),"",VLOOKUP(A1400,'Tabla de equipos'!$B$3:$D$107,3,FALSE))</f>
        <v/>
      </c>
      <c r="J1400" s="139" t="str">
        <f t="shared" si="22"/>
        <v/>
      </c>
    </row>
    <row r="1401" spans="6:10" x14ac:dyDescent="0.2">
      <c r="F1401" s="93" t="str">
        <f>IF(ISBLANK(A1401),"",VLOOKUP(A1401,'Tabla de equipos'!$B$3:$D$107,3,FALSE))</f>
        <v/>
      </c>
      <c r="J1401" s="139" t="str">
        <f t="shared" si="22"/>
        <v/>
      </c>
    </row>
    <row r="1402" spans="6:10" x14ac:dyDescent="0.2">
      <c r="F1402" s="93" t="str">
        <f>IF(ISBLANK(A1402),"",VLOOKUP(A1402,'Tabla de equipos'!$B$3:$D$107,3,FALSE))</f>
        <v/>
      </c>
      <c r="J1402" s="139" t="str">
        <f t="shared" si="22"/>
        <v/>
      </c>
    </row>
    <row r="1403" spans="6:10" x14ac:dyDescent="0.2">
      <c r="F1403" s="93" t="str">
        <f>IF(ISBLANK(A1403),"",VLOOKUP(A1403,'Tabla de equipos'!$B$3:$D$107,3,FALSE))</f>
        <v/>
      </c>
      <c r="J1403" s="139" t="str">
        <f t="shared" si="22"/>
        <v/>
      </c>
    </row>
    <row r="1404" spans="6:10" x14ac:dyDescent="0.2">
      <c r="F1404" s="93" t="str">
        <f>IF(ISBLANK(A1404),"",VLOOKUP(A1404,'Tabla de equipos'!$B$3:$D$107,3,FALSE))</f>
        <v/>
      </c>
      <c r="J1404" s="139" t="str">
        <f t="shared" si="22"/>
        <v/>
      </c>
    </row>
    <row r="1405" spans="6:10" x14ac:dyDescent="0.2">
      <c r="F1405" s="93" t="str">
        <f>IF(ISBLANK(A1405),"",VLOOKUP(A1405,'Tabla de equipos'!$B$3:$D$107,3,FALSE))</f>
        <v/>
      </c>
      <c r="J1405" s="139" t="str">
        <f t="shared" si="22"/>
        <v/>
      </c>
    </row>
    <row r="1406" spans="6:10" x14ac:dyDescent="0.2">
      <c r="F1406" s="93" t="str">
        <f>IF(ISBLANK(A1406),"",VLOOKUP(A1406,'Tabla de equipos'!$B$3:$D$107,3,FALSE))</f>
        <v/>
      </c>
      <c r="J1406" s="139" t="str">
        <f t="shared" si="22"/>
        <v/>
      </c>
    </row>
    <row r="1407" spans="6:10" x14ac:dyDescent="0.2">
      <c r="F1407" s="93" t="str">
        <f>IF(ISBLANK(A1407),"",VLOOKUP(A1407,'Tabla de equipos'!$B$3:$D$107,3,FALSE))</f>
        <v/>
      </c>
      <c r="J1407" s="139" t="str">
        <f t="shared" si="22"/>
        <v/>
      </c>
    </row>
    <row r="1408" spans="6:10" x14ac:dyDescent="0.2">
      <c r="F1408" s="93" t="str">
        <f>IF(ISBLANK(A1408),"",VLOOKUP(A1408,'Tabla de equipos'!$B$3:$D$107,3,FALSE))</f>
        <v/>
      </c>
      <c r="J1408" s="139" t="str">
        <f t="shared" si="22"/>
        <v/>
      </c>
    </row>
    <row r="1409" spans="6:10" x14ac:dyDescent="0.2">
      <c r="F1409" s="93" t="str">
        <f>IF(ISBLANK(A1409),"",VLOOKUP(A1409,'Tabla de equipos'!$B$3:$D$107,3,FALSE))</f>
        <v/>
      </c>
      <c r="J1409" s="139" t="str">
        <f t="shared" si="22"/>
        <v/>
      </c>
    </row>
    <row r="1410" spans="6:10" x14ac:dyDescent="0.2">
      <c r="F1410" s="93" t="str">
        <f>IF(ISBLANK(A1410),"",VLOOKUP(A1410,'Tabla de equipos'!$B$3:$D$107,3,FALSE))</f>
        <v/>
      </c>
      <c r="J1410" s="139" t="str">
        <f t="shared" si="22"/>
        <v/>
      </c>
    </row>
    <row r="1411" spans="6:10" x14ac:dyDescent="0.2">
      <c r="F1411" s="93" t="str">
        <f>IF(ISBLANK(A1411),"",VLOOKUP(A1411,'Tabla de equipos'!$B$3:$D$107,3,FALSE))</f>
        <v/>
      </c>
      <c r="J1411" s="139" t="str">
        <f t="shared" si="22"/>
        <v/>
      </c>
    </row>
    <row r="1412" spans="6:10" x14ac:dyDescent="0.2">
      <c r="F1412" s="93" t="str">
        <f>IF(ISBLANK(A1412),"",VLOOKUP(A1412,'Tabla de equipos'!$B$3:$D$107,3,FALSE))</f>
        <v/>
      </c>
      <c r="J1412" s="139" t="str">
        <f t="shared" si="22"/>
        <v/>
      </c>
    </row>
    <row r="1413" spans="6:10" x14ac:dyDescent="0.2">
      <c r="F1413" s="93" t="str">
        <f>IF(ISBLANK(A1413),"",VLOOKUP(A1413,'Tabla de equipos'!$B$3:$D$107,3,FALSE))</f>
        <v/>
      </c>
      <c r="J1413" s="139" t="str">
        <f t="shared" si="22"/>
        <v/>
      </c>
    </row>
    <row r="1414" spans="6:10" x14ac:dyDescent="0.2">
      <c r="F1414" s="93" t="str">
        <f>IF(ISBLANK(A1414),"",VLOOKUP(A1414,'Tabla de equipos'!$B$3:$D$107,3,FALSE))</f>
        <v/>
      </c>
      <c r="J1414" s="139" t="str">
        <f t="shared" ref="J1414:J1477" si="23">IF(AND(G1414&gt;0,A1414=""),"Falta elegir equipo/producto",IF(AND(A1414="",G1414=""),"",IF(AND(A1414&lt;&gt;"",G1414=""),"Falta incluir numero de unidades",IF(AND(A1414&lt;&gt;"",G1414&gt;0,B1414=""),"Falta Incluir el Tipo de Exceptuación",IF(AND(A1414&lt;&gt;"",B1414&lt;&gt;"",C1414="",G1414&gt;0),"Falta incluir nombre del Beneficiario exceptuación","No olvidar adjuntar factura de la exceptuación")))))</f>
        <v/>
      </c>
    </row>
    <row r="1415" spans="6:10" x14ac:dyDescent="0.2">
      <c r="F1415" s="93" t="str">
        <f>IF(ISBLANK(A1415),"",VLOOKUP(A1415,'Tabla de equipos'!$B$3:$D$107,3,FALSE))</f>
        <v/>
      </c>
      <c r="J1415" s="139" t="str">
        <f t="shared" si="23"/>
        <v/>
      </c>
    </row>
    <row r="1416" spans="6:10" x14ac:dyDescent="0.2">
      <c r="F1416" s="93" t="str">
        <f>IF(ISBLANK(A1416),"",VLOOKUP(A1416,'Tabla de equipos'!$B$3:$D$107,3,FALSE))</f>
        <v/>
      </c>
      <c r="J1416" s="139" t="str">
        <f t="shared" si="23"/>
        <v/>
      </c>
    </row>
    <row r="1417" spans="6:10" x14ac:dyDescent="0.2">
      <c r="F1417" s="93" t="str">
        <f>IF(ISBLANK(A1417),"",VLOOKUP(A1417,'Tabla de equipos'!$B$3:$D$107,3,FALSE))</f>
        <v/>
      </c>
      <c r="J1417" s="139" t="str">
        <f t="shared" si="23"/>
        <v/>
      </c>
    </row>
    <row r="1418" spans="6:10" x14ac:dyDescent="0.2">
      <c r="F1418" s="93" t="str">
        <f>IF(ISBLANK(A1418),"",VLOOKUP(A1418,'Tabla de equipos'!$B$3:$D$107,3,FALSE))</f>
        <v/>
      </c>
      <c r="J1418" s="139" t="str">
        <f t="shared" si="23"/>
        <v/>
      </c>
    </row>
    <row r="1419" spans="6:10" x14ac:dyDescent="0.2">
      <c r="F1419" s="93" t="str">
        <f>IF(ISBLANK(A1419),"",VLOOKUP(A1419,'Tabla de equipos'!$B$3:$D$107,3,FALSE))</f>
        <v/>
      </c>
      <c r="J1419" s="139" t="str">
        <f t="shared" si="23"/>
        <v/>
      </c>
    </row>
    <row r="1420" spans="6:10" x14ac:dyDescent="0.2">
      <c r="F1420" s="93" t="str">
        <f>IF(ISBLANK(A1420),"",VLOOKUP(A1420,'Tabla de equipos'!$B$3:$D$107,3,FALSE))</f>
        <v/>
      </c>
      <c r="J1420" s="139" t="str">
        <f t="shared" si="23"/>
        <v/>
      </c>
    </row>
    <row r="1421" spans="6:10" x14ac:dyDescent="0.2">
      <c r="F1421" s="93" t="str">
        <f>IF(ISBLANK(A1421),"",VLOOKUP(A1421,'Tabla de equipos'!$B$3:$D$107,3,FALSE))</f>
        <v/>
      </c>
      <c r="J1421" s="139" t="str">
        <f t="shared" si="23"/>
        <v/>
      </c>
    </row>
    <row r="1422" spans="6:10" x14ac:dyDescent="0.2">
      <c r="F1422" s="93" t="str">
        <f>IF(ISBLANK(A1422),"",VLOOKUP(A1422,'Tabla de equipos'!$B$3:$D$107,3,FALSE))</f>
        <v/>
      </c>
      <c r="J1422" s="139" t="str">
        <f t="shared" si="23"/>
        <v/>
      </c>
    </row>
    <row r="1423" spans="6:10" x14ac:dyDescent="0.2">
      <c r="F1423" s="93" t="str">
        <f>IF(ISBLANK(A1423),"",VLOOKUP(A1423,'Tabla de equipos'!$B$3:$D$107,3,FALSE))</f>
        <v/>
      </c>
      <c r="J1423" s="139" t="str">
        <f t="shared" si="23"/>
        <v/>
      </c>
    </row>
    <row r="1424" spans="6:10" x14ac:dyDescent="0.2">
      <c r="F1424" s="93" t="str">
        <f>IF(ISBLANK(A1424),"",VLOOKUP(A1424,'Tabla de equipos'!$B$3:$D$107,3,FALSE))</f>
        <v/>
      </c>
      <c r="J1424" s="139" t="str">
        <f t="shared" si="23"/>
        <v/>
      </c>
    </row>
    <row r="1425" spans="6:10" x14ac:dyDescent="0.2">
      <c r="F1425" s="93" t="str">
        <f>IF(ISBLANK(A1425),"",VLOOKUP(A1425,'Tabla de equipos'!$B$3:$D$107,3,FALSE))</f>
        <v/>
      </c>
      <c r="J1425" s="139" t="str">
        <f t="shared" si="23"/>
        <v/>
      </c>
    </row>
    <row r="1426" spans="6:10" x14ac:dyDescent="0.2">
      <c r="F1426" s="93" t="str">
        <f>IF(ISBLANK(A1426),"",VLOOKUP(A1426,'Tabla de equipos'!$B$3:$D$107,3,FALSE))</f>
        <v/>
      </c>
      <c r="J1426" s="139" t="str">
        <f t="shared" si="23"/>
        <v/>
      </c>
    </row>
    <row r="1427" spans="6:10" x14ac:dyDescent="0.2">
      <c r="F1427" s="93" t="str">
        <f>IF(ISBLANK(A1427),"",VLOOKUP(A1427,'Tabla de equipos'!$B$3:$D$107,3,FALSE))</f>
        <v/>
      </c>
      <c r="J1427" s="139" t="str">
        <f t="shared" si="23"/>
        <v/>
      </c>
    </row>
    <row r="1428" spans="6:10" x14ac:dyDescent="0.2">
      <c r="F1428" s="93" t="str">
        <f>IF(ISBLANK(A1428),"",VLOOKUP(A1428,'Tabla de equipos'!$B$3:$D$107,3,FALSE))</f>
        <v/>
      </c>
      <c r="J1428" s="139" t="str">
        <f t="shared" si="23"/>
        <v/>
      </c>
    </row>
    <row r="1429" spans="6:10" x14ac:dyDescent="0.2">
      <c r="F1429" s="93" t="str">
        <f>IF(ISBLANK(A1429),"",VLOOKUP(A1429,'Tabla de equipos'!$B$3:$D$107,3,FALSE))</f>
        <v/>
      </c>
      <c r="J1429" s="139" t="str">
        <f t="shared" si="23"/>
        <v/>
      </c>
    </row>
    <row r="1430" spans="6:10" x14ac:dyDescent="0.2">
      <c r="F1430" s="93" t="str">
        <f>IF(ISBLANK(A1430),"",VLOOKUP(A1430,'Tabla de equipos'!$B$3:$D$107,3,FALSE))</f>
        <v/>
      </c>
      <c r="J1430" s="139" t="str">
        <f t="shared" si="23"/>
        <v/>
      </c>
    </row>
    <row r="1431" spans="6:10" x14ac:dyDescent="0.2">
      <c r="F1431" s="93" t="str">
        <f>IF(ISBLANK(A1431),"",VLOOKUP(A1431,'Tabla de equipos'!$B$3:$D$107,3,FALSE))</f>
        <v/>
      </c>
      <c r="J1431" s="139" t="str">
        <f t="shared" si="23"/>
        <v/>
      </c>
    </row>
    <row r="1432" spans="6:10" x14ac:dyDescent="0.2">
      <c r="F1432" s="93" t="str">
        <f>IF(ISBLANK(A1432),"",VLOOKUP(A1432,'Tabla de equipos'!$B$3:$D$107,3,FALSE))</f>
        <v/>
      </c>
      <c r="J1432" s="139" t="str">
        <f t="shared" si="23"/>
        <v/>
      </c>
    </row>
    <row r="1433" spans="6:10" x14ac:dyDescent="0.2">
      <c r="F1433" s="93" t="str">
        <f>IF(ISBLANK(A1433),"",VLOOKUP(A1433,'Tabla de equipos'!$B$3:$D$107,3,FALSE))</f>
        <v/>
      </c>
      <c r="J1433" s="139" t="str">
        <f t="shared" si="23"/>
        <v/>
      </c>
    </row>
    <row r="1434" spans="6:10" x14ac:dyDescent="0.2">
      <c r="F1434" s="93" t="str">
        <f>IF(ISBLANK(A1434),"",VLOOKUP(A1434,'Tabla de equipos'!$B$3:$D$107,3,FALSE))</f>
        <v/>
      </c>
      <c r="J1434" s="139" t="str">
        <f t="shared" si="23"/>
        <v/>
      </c>
    </row>
    <row r="1435" spans="6:10" x14ac:dyDescent="0.2">
      <c r="F1435" s="93" t="str">
        <f>IF(ISBLANK(A1435),"",VLOOKUP(A1435,'Tabla de equipos'!$B$3:$D$107,3,FALSE))</f>
        <v/>
      </c>
      <c r="J1435" s="139" t="str">
        <f t="shared" si="23"/>
        <v/>
      </c>
    </row>
    <row r="1436" spans="6:10" x14ac:dyDescent="0.2">
      <c r="F1436" s="93" t="str">
        <f>IF(ISBLANK(A1436),"",VLOOKUP(A1436,'Tabla de equipos'!$B$3:$D$107,3,FALSE))</f>
        <v/>
      </c>
      <c r="J1436" s="139" t="str">
        <f t="shared" si="23"/>
        <v/>
      </c>
    </row>
    <row r="1437" spans="6:10" x14ac:dyDescent="0.2">
      <c r="F1437" s="93" t="str">
        <f>IF(ISBLANK(A1437),"",VLOOKUP(A1437,'Tabla de equipos'!$B$3:$D$107,3,FALSE))</f>
        <v/>
      </c>
      <c r="J1437" s="139" t="str">
        <f t="shared" si="23"/>
        <v/>
      </c>
    </row>
    <row r="1438" spans="6:10" x14ac:dyDescent="0.2">
      <c r="F1438" s="93" t="str">
        <f>IF(ISBLANK(A1438),"",VLOOKUP(A1438,'Tabla de equipos'!$B$3:$D$107,3,FALSE))</f>
        <v/>
      </c>
      <c r="J1438" s="139" t="str">
        <f t="shared" si="23"/>
        <v/>
      </c>
    </row>
    <row r="1439" spans="6:10" x14ac:dyDescent="0.2">
      <c r="F1439" s="93" t="str">
        <f>IF(ISBLANK(A1439),"",VLOOKUP(A1439,'Tabla de equipos'!$B$3:$D$107,3,FALSE))</f>
        <v/>
      </c>
      <c r="J1439" s="139" t="str">
        <f t="shared" si="23"/>
        <v/>
      </c>
    </row>
    <row r="1440" spans="6:10" x14ac:dyDescent="0.2">
      <c r="F1440" s="93" t="str">
        <f>IF(ISBLANK(A1440),"",VLOOKUP(A1440,'Tabla de equipos'!$B$3:$D$107,3,FALSE))</f>
        <v/>
      </c>
      <c r="J1440" s="139" t="str">
        <f t="shared" si="23"/>
        <v/>
      </c>
    </row>
    <row r="1441" spans="6:10" x14ac:dyDescent="0.2">
      <c r="F1441" s="93" t="str">
        <f>IF(ISBLANK(A1441),"",VLOOKUP(A1441,'Tabla de equipos'!$B$3:$D$107,3,FALSE))</f>
        <v/>
      </c>
      <c r="J1441" s="139" t="str">
        <f t="shared" si="23"/>
        <v/>
      </c>
    </row>
    <row r="1442" spans="6:10" x14ac:dyDescent="0.2">
      <c r="F1442" s="93" t="str">
        <f>IF(ISBLANK(A1442),"",VLOOKUP(A1442,'Tabla de equipos'!$B$3:$D$107,3,FALSE))</f>
        <v/>
      </c>
      <c r="J1442" s="139" t="str">
        <f t="shared" si="23"/>
        <v/>
      </c>
    </row>
    <row r="1443" spans="6:10" x14ac:dyDescent="0.2">
      <c r="F1443" s="93" t="str">
        <f>IF(ISBLANK(A1443),"",VLOOKUP(A1443,'Tabla de equipos'!$B$3:$D$107,3,FALSE))</f>
        <v/>
      </c>
      <c r="J1443" s="139" t="str">
        <f t="shared" si="23"/>
        <v/>
      </c>
    </row>
    <row r="1444" spans="6:10" x14ac:dyDescent="0.2">
      <c r="F1444" s="93" t="str">
        <f>IF(ISBLANK(A1444),"",VLOOKUP(A1444,'Tabla de equipos'!$B$3:$D$107,3,FALSE))</f>
        <v/>
      </c>
      <c r="J1444" s="139" t="str">
        <f t="shared" si="23"/>
        <v/>
      </c>
    </row>
    <row r="1445" spans="6:10" x14ac:dyDescent="0.2">
      <c r="F1445" s="93" t="str">
        <f>IF(ISBLANK(A1445),"",VLOOKUP(A1445,'Tabla de equipos'!$B$3:$D$107,3,FALSE))</f>
        <v/>
      </c>
      <c r="J1445" s="139" t="str">
        <f t="shared" si="23"/>
        <v/>
      </c>
    </row>
    <row r="1446" spans="6:10" x14ac:dyDescent="0.2">
      <c r="F1446" s="93" t="str">
        <f>IF(ISBLANK(A1446),"",VLOOKUP(A1446,'Tabla de equipos'!$B$3:$D$107,3,FALSE))</f>
        <v/>
      </c>
      <c r="J1446" s="139" t="str">
        <f t="shared" si="23"/>
        <v/>
      </c>
    </row>
    <row r="1447" spans="6:10" x14ac:dyDescent="0.2">
      <c r="F1447" s="93" t="str">
        <f>IF(ISBLANK(A1447),"",VLOOKUP(A1447,'Tabla de equipos'!$B$3:$D$107,3,FALSE))</f>
        <v/>
      </c>
      <c r="J1447" s="139" t="str">
        <f t="shared" si="23"/>
        <v/>
      </c>
    </row>
    <row r="1448" spans="6:10" x14ac:dyDescent="0.2">
      <c r="F1448" s="93" t="str">
        <f>IF(ISBLANK(A1448),"",VLOOKUP(A1448,'Tabla de equipos'!$B$3:$D$107,3,FALSE))</f>
        <v/>
      </c>
      <c r="J1448" s="139" t="str">
        <f t="shared" si="23"/>
        <v/>
      </c>
    </row>
    <row r="1449" spans="6:10" x14ac:dyDescent="0.2">
      <c r="F1449" s="93" t="str">
        <f>IF(ISBLANK(A1449),"",VLOOKUP(A1449,'Tabla de equipos'!$B$3:$D$107,3,FALSE))</f>
        <v/>
      </c>
      <c r="J1449" s="139" t="str">
        <f t="shared" si="23"/>
        <v/>
      </c>
    </row>
    <row r="1450" spans="6:10" x14ac:dyDescent="0.2">
      <c r="F1450" s="93" t="str">
        <f>IF(ISBLANK(A1450),"",VLOOKUP(A1450,'Tabla de equipos'!$B$3:$D$107,3,FALSE))</f>
        <v/>
      </c>
      <c r="J1450" s="139" t="str">
        <f t="shared" si="23"/>
        <v/>
      </c>
    </row>
    <row r="1451" spans="6:10" x14ac:dyDescent="0.2">
      <c r="F1451" s="93" t="str">
        <f>IF(ISBLANK(A1451),"",VLOOKUP(A1451,'Tabla de equipos'!$B$3:$D$107,3,FALSE))</f>
        <v/>
      </c>
      <c r="J1451" s="139" t="str">
        <f t="shared" si="23"/>
        <v/>
      </c>
    </row>
    <row r="1452" spans="6:10" x14ac:dyDescent="0.2">
      <c r="F1452" s="93" t="str">
        <f>IF(ISBLANK(A1452),"",VLOOKUP(A1452,'Tabla de equipos'!$B$3:$D$107,3,FALSE))</f>
        <v/>
      </c>
      <c r="J1452" s="139" t="str">
        <f t="shared" si="23"/>
        <v/>
      </c>
    </row>
    <row r="1453" spans="6:10" x14ac:dyDescent="0.2">
      <c r="F1453" s="93" t="str">
        <f>IF(ISBLANK(A1453),"",VLOOKUP(A1453,'Tabla de equipos'!$B$3:$D$107,3,FALSE))</f>
        <v/>
      </c>
      <c r="J1453" s="139" t="str">
        <f t="shared" si="23"/>
        <v/>
      </c>
    </row>
    <row r="1454" spans="6:10" x14ac:dyDescent="0.2">
      <c r="F1454" s="93" t="str">
        <f>IF(ISBLANK(A1454),"",VLOOKUP(A1454,'Tabla de equipos'!$B$3:$D$107,3,FALSE))</f>
        <v/>
      </c>
      <c r="J1454" s="139" t="str">
        <f t="shared" si="23"/>
        <v/>
      </c>
    </row>
    <row r="1455" spans="6:10" x14ac:dyDescent="0.2">
      <c r="F1455" s="93" t="str">
        <f>IF(ISBLANK(A1455),"",VLOOKUP(A1455,'Tabla de equipos'!$B$3:$D$107,3,FALSE))</f>
        <v/>
      </c>
      <c r="J1455" s="139" t="str">
        <f t="shared" si="23"/>
        <v/>
      </c>
    </row>
    <row r="1456" spans="6:10" x14ac:dyDescent="0.2">
      <c r="F1456" s="93" t="str">
        <f>IF(ISBLANK(A1456),"",VLOOKUP(A1456,'Tabla de equipos'!$B$3:$D$107,3,FALSE))</f>
        <v/>
      </c>
      <c r="J1456" s="139" t="str">
        <f t="shared" si="23"/>
        <v/>
      </c>
    </row>
    <row r="1457" spans="6:10" x14ac:dyDescent="0.2">
      <c r="F1457" s="93" t="str">
        <f>IF(ISBLANK(A1457),"",VLOOKUP(A1457,'Tabla de equipos'!$B$3:$D$107,3,FALSE))</f>
        <v/>
      </c>
      <c r="J1457" s="139" t="str">
        <f t="shared" si="23"/>
        <v/>
      </c>
    </row>
    <row r="1458" spans="6:10" x14ac:dyDescent="0.2">
      <c r="F1458" s="93" t="str">
        <f>IF(ISBLANK(A1458),"",VLOOKUP(A1458,'Tabla de equipos'!$B$3:$D$107,3,FALSE))</f>
        <v/>
      </c>
      <c r="J1458" s="139" t="str">
        <f t="shared" si="23"/>
        <v/>
      </c>
    </row>
    <row r="1459" spans="6:10" x14ac:dyDescent="0.2">
      <c r="F1459" s="93" t="str">
        <f>IF(ISBLANK(A1459),"",VLOOKUP(A1459,'Tabla de equipos'!$B$3:$D$107,3,FALSE))</f>
        <v/>
      </c>
      <c r="J1459" s="139" t="str">
        <f t="shared" si="23"/>
        <v/>
      </c>
    </row>
    <row r="1460" spans="6:10" x14ac:dyDescent="0.2">
      <c r="F1460" s="93" t="str">
        <f>IF(ISBLANK(A1460),"",VLOOKUP(A1460,'Tabla de equipos'!$B$3:$D$107,3,FALSE))</f>
        <v/>
      </c>
      <c r="J1460" s="139" t="str">
        <f t="shared" si="23"/>
        <v/>
      </c>
    </row>
    <row r="1461" spans="6:10" x14ac:dyDescent="0.2">
      <c r="F1461" s="93" t="str">
        <f>IF(ISBLANK(A1461),"",VLOOKUP(A1461,'Tabla de equipos'!$B$3:$D$107,3,FALSE))</f>
        <v/>
      </c>
      <c r="J1461" s="139" t="str">
        <f t="shared" si="23"/>
        <v/>
      </c>
    </row>
    <row r="1462" spans="6:10" x14ac:dyDescent="0.2">
      <c r="F1462" s="93" t="str">
        <f>IF(ISBLANK(A1462),"",VLOOKUP(A1462,'Tabla de equipos'!$B$3:$D$107,3,FALSE))</f>
        <v/>
      </c>
      <c r="J1462" s="139" t="str">
        <f t="shared" si="23"/>
        <v/>
      </c>
    </row>
    <row r="1463" spans="6:10" x14ac:dyDescent="0.2">
      <c r="F1463" s="93" t="str">
        <f>IF(ISBLANK(A1463),"",VLOOKUP(A1463,'Tabla de equipos'!$B$3:$D$107,3,FALSE))</f>
        <v/>
      </c>
      <c r="J1463" s="139" t="str">
        <f t="shared" si="23"/>
        <v/>
      </c>
    </row>
    <row r="1464" spans="6:10" x14ac:dyDescent="0.2">
      <c r="F1464" s="93" t="str">
        <f>IF(ISBLANK(A1464),"",VLOOKUP(A1464,'Tabla de equipos'!$B$3:$D$107,3,FALSE))</f>
        <v/>
      </c>
      <c r="J1464" s="139" t="str">
        <f t="shared" si="23"/>
        <v/>
      </c>
    </row>
    <row r="1465" spans="6:10" x14ac:dyDescent="0.2">
      <c r="F1465" s="93" t="str">
        <f>IF(ISBLANK(A1465),"",VLOOKUP(A1465,'Tabla de equipos'!$B$3:$D$107,3,FALSE))</f>
        <v/>
      </c>
      <c r="J1465" s="139" t="str">
        <f t="shared" si="23"/>
        <v/>
      </c>
    </row>
    <row r="1466" spans="6:10" x14ac:dyDescent="0.2">
      <c r="F1466" s="93" t="str">
        <f>IF(ISBLANK(A1466),"",VLOOKUP(A1466,'Tabla de equipos'!$B$3:$D$107,3,FALSE))</f>
        <v/>
      </c>
      <c r="J1466" s="139" t="str">
        <f t="shared" si="23"/>
        <v/>
      </c>
    </row>
    <row r="1467" spans="6:10" x14ac:dyDescent="0.2">
      <c r="F1467" s="93" t="str">
        <f>IF(ISBLANK(A1467),"",VLOOKUP(A1467,'Tabla de equipos'!$B$3:$D$107,3,FALSE))</f>
        <v/>
      </c>
      <c r="J1467" s="139" t="str">
        <f t="shared" si="23"/>
        <v/>
      </c>
    </row>
    <row r="1468" spans="6:10" x14ac:dyDescent="0.2">
      <c r="F1468" s="93" t="str">
        <f>IF(ISBLANK(A1468),"",VLOOKUP(A1468,'Tabla de equipos'!$B$3:$D$107,3,FALSE))</f>
        <v/>
      </c>
      <c r="J1468" s="139" t="str">
        <f t="shared" si="23"/>
        <v/>
      </c>
    </row>
    <row r="1469" spans="6:10" x14ac:dyDescent="0.2">
      <c r="F1469" s="93" t="str">
        <f>IF(ISBLANK(A1469),"",VLOOKUP(A1469,'Tabla de equipos'!$B$3:$D$107,3,FALSE))</f>
        <v/>
      </c>
      <c r="J1469" s="139" t="str">
        <f t="shared" si="23"/>
        <v/>
      </c>
    </row>
    <row r="1470" spans="6:10" x14ac:dyDescent="0.2">
      <c r="F1470" s="93" t="str">
        <f>IF(ISBLANK(A1470),"",VLOOKUP(A1470,'Tabla de equipos'!$B$3:$D$107,3,FALSE))</f>
        <v/>
      </c>
      <c r="J1470" s="139" t="str">
        <f t="shared" si="23"/>
        <v/>
      </c>
    </row>
    <row r="1471" spans="6:10" x14ac:dyDescent="0.2">
      <c r="F1471" s="93" t="str">
        <f>IF(ISBLANK(A1471),"",VLOOKUP(A1471,'Tabla de equipos'!$B$3:$D$107,3,FALSE))</f>
        <v/>
      </c>
      <c r="J1471" s="139" t="str">
        <f t="shared" si="23"/>
        <v/>
      </c>
    </row>
    <row r="1472" spans="6:10" x14ac:dyDescent="0.2">
      <c r="F1472" s="93" t="str">
        <f>IF(ISBLANK(A1472),"",VLOOKUP(A1472,'Tabla de equipos'!$B$3:$D$107,3,FALSE))</f>
        <v/>
      </c>
      <c r="J1472" s="139" t="str">
        <f t="shared" si="23"/>
        <v/>
      </c>
    </row>
    <row r="1473" spans="6:10" x14ac:dyDescent="0.2">
      <c r="F1473" s="93" t="str">
        <f>IF(ISBLANK(A1473),"",VLOOKUP(A1473,'Tabla de equipos'!$B$3:$D$107,3,FALSE))</f>
        <v/>
      </c>
      <c r="J1473" s="139" t="str">
        <f t="shared" si="23"/>
        <v/>
      </c>
    </row>
    <row r="1474" spans="6:10" x14ac:dyDescent="0.2">
      <c r="F1474" s="93" t="str">
        <f>IF(ISBLANK(A1474),"",VLOOKUP(A1474,'Tabla de equipos'!$B$3:$D$107,3,FALSE))</f>
        <v/>
      </c>
      <c r="J1474" s="139" t="str">
        <f t="shared" si="23"/>
        <v/>
      </c>
    </row>
    <row r="1475" spans="6:10" x14ac:dyDescent="0.2">
      <c r="F1475" s="93" t="str">
        <f>IF(ISBLANK(A1475),"",VLOOKUP(A1475,'Tabla de equipos'!$B$3:$D$107,3,FALSE))</f>
        <v/>
      </c>
      <c r="J1475" s="139" t="str">
        <f t="shared" si="23"/>
        <v/>
      </c>
    </row>
    <row r="1476" spans="6:10" x14ac:dyDescent="0.2">
      <c r="F1476" s="93" t="str">
        <f>IF(ISBLANK(A1476),"",VLOOKUP(A1476,'Tabla de equipos'!$B$3:$D$107,3,FALSE))</f>
        <v/>
      </c>
      <c r="J1476" s="139" t="str">
        <f t="shared" si="23"/>
        <v/>
      </c>
    </row>
    <row r="1477" spans="6:10" x14ac:dyDescent="0.2">
      <c r="F1477" s="93" t="str">
        <f>IF(ISBLANK(A1477),"",VLOOKUP(A1477,'Tabla de equipos'!$B$3:$D$107,3,FALSE))</f>
        <v/>
      </c>
      <c r="J1477" s="139" t="str">
        <f t="shared" si="23"/>
        <v/>
      </c>
    </row>
    <row r="1478" spans="6:10" x14ac:dyDescent="0.2">
      <c r="F1478" s="93" t="str">
        <f>IF(ISBLANK(A1478),"",VLOOKUP(A1478,'Tabla de equipos'!$B$3:$D$107,3,FALSE))</f>
        <v/>
      </c>
      <c r="J1478" s="139" t="str">
        <f t="shared" ref="J1478:J1541" si="24">IF(AND(G1478&gt;0,A1478=""),"Falta elegir equipo/producto",IF(AND(A1478="",G1478=""),"",IF(AND(A1478&lt;&gt;"",G1478=""),"Falta incluir numero de unidades",IF(AND(A1478&lt;&gt;"",G1478&gt;0,B1478=""),"Falta Incluir el Tipo de Exceptuación",IF(AND(A1478&lt;&gt;"",B1478&lt;&gt;"",C1478="",G1478&gt;0),"Falta incluir nombre del Beneficiario exceptuación","No olvidar adjuntar factura de la exceptuación")))))</f>
        <v/>
      </c>
    </row>
    <row r="1479" spans="6:10" x14ac:dyDescent="0.2">
      <c r="F1479" s="93" t="str">
        <f>IF(ISBLANK(A1479),"",VLOOKUP(A1479,'Tabla de equipos'!$B$3:$D$107,3,FALSE))</f>
        <v/>
      </c>
      <c r="J1479" s="139" t="str">
        <f t="shared" si="24"/>
        <v/>
      </c>
    </row>
    <row r="1480" spans="6:10" x14ac:dyDescent="0.2">
      <c r="F1480" s="93" t="str">
        <f>IF(ISBLANK(A1480),"",VLOOKUP(A1480,'Tabla de equipos'!$B$3:$D$107,3,FALSE))</f>
        <v/>
      </c>
      <c r="J1480" s="139" t="str">
        <f t="shared" si="24"/>
        <v/>
      </c>
    </row>
    <row r="1481" spans="6:10" x14ac:dyDescent="0.2">
      <c r="F1481" s="93" t="str">
        <f>IF(ISBLANK(A1481),"",VLOOKUP(A1481,'Tabla de equipos'!$B$3:$D$107,3,FALSE))</f>
        <v/>
      </c>
      <c r="J1481" s="139" t="str">
        <f t="shared" si="24"/>
        <v/>
      </c>
    </row>
    <row r="1482" spans="6:10" x14ac:dyDescent="0.2">
      <c r="F1482" s="93" t="str">
        <f>IF(ISBLANK(A1482),"",VLOOKUP(A1482,'Tabla de equipos'!$B$3:$D$107,3,FALSE))</f>
        <v/>
      </c>
      <c r="J1482" s="139" t="str">
        <f t="shared" si="24"/>
        <v/>
      </c>
    </row>
    <row r="1483" spans="6:10" x14ac:dyDescent="0.2">
      <c r="F1483" s="93" t="str">
        <f>IF(ISBLANK(A1483),"",VLOOKUP(A1483,'Tabla de equipos'!$B$3:$D$107,3,FALSE))</f>
        <v/>
      </c>
      <c r="J1483" s="139" t="str">
        <f t="shared" si="24"/>
        <v/>
      </c>
    </row>
    <row r="1484" spans="6:10" x14ac:dyDescent="0.2">
      <c r="F1484" s="93" t="str">
        <f>IF(ISBLANK(A1484),"",VLOOKUP(A1484,'Tabla de equipos'!$B$3:$D$107,3,FALSE))</f>
        <v/>
      </c>
      <c r="J1484" s="139" t="str">
        <f t="shared" si="24"/>
        <v/>
      </c>
    </row>
    <row r="1485" spans="6:10" x14ac:dyDescent="0.2">
      <c r="F1485" s="93" t="str">
        <f>IF(ISBLANK(A1485),"",VLOOKUP(A1485,'Tabla de equipos'!$B$3:$D$107,3,FALSE))</f>
        <v/>
      </c>
      <c r="J1485" s="139" t="str">
        <f t="shared" si="24"/>
        <v/>
      </c>
    </row>
    <row r="1486" spans="6:10" x14ac:dyDescent="0.2">
      <c r="F1486" s="93" t="str">
        <f>IF(ISBLANK(A1486),"",VLOOKUP(A1486,'Tabla de equipos'!$B$3:$D$107,3,FALSE))</f>
        <v/>
      </c>
      <c r="J1486" s="139" t="str">
        <f t="shared" si="24"/>
        <v/>
      </c>
    </row>
    <row r="1487" spans="6:10" x14ac:dyDescent="0.2">
      <c r="F1487" s="93" t="str">
        <f>IF(ISBLANK(A1487),"",VLOOKUP(A1487,'Tabla de equipos'!$B$3:$D$107,3,FALSE))</f>
        <v/>
      </c>
      <c r="J1487" s="139" t="str">
        <f t="shared" si="24"/>
        <v/>
      </c>
    </row>
    <row r="1488" spans="6:10" x14ac:dyDescent="0.2">
      <c r="F1488" s="93" t="str">
        <f>IF(ISBLANK(A1488),"",VLOOKUP(A1488,'Tabla de equipos'!$B$3:$D$107,3,FALSE))</f>
        <v/>
      </c>
      <c r="J1488" s="139" t="str">
        <f t="shared" si="24"/>
        <v/>
      </c>
    </row>
    <row r="1489" spans="6:10" x14ac:dyDescent="0.2">
      <c r="F1489" s="93" t="str">
        <f>IF(ISBLANK(A1489),"",VLOOKUP(A1489,'Tabla de equipos'!$B$3:$D$107,3,FALSE))</f>
        <v/>
      </c>
      <c r="J1489" s="139" t="str">
        <f t="shared" si="24"/>
        <v/>
      </c>
    </row>
    <row r="1490" spans="6:10" x14ac:dyDescent="0.2">
      <c r="F1490" s="93" t="str">
        <f>IF(ISBLANK(A1490),"",VLOOKUP(A1490,'Tabla de equipos'!$B$3:$D$107,3,FALSE))</f>
        <v/>
      </c>
      <c r="J1490" s="139" t="str">
        <f t="shared" si="24"/>
        <v/>
      </c>
    </row>
    <row r="1491" spans="6:10" x14ac:dyDescent="0.2">
      <c r="F1491" s="93" t="str">
        <f>IF(ISBLANK(A1491),"",VLOOKUP(A1491,'Tabla de equipos'!$B$3:$D$107,3,FALSE))</f>
        <v/>
      </c>
      <c r="J1491" s="139" t="str">
        <f t="shared" si="24"/>
        <v/>
      </c>
    </row>
    <row r="1492" spans="6:10" x14ac:dyDescent="0.2">
      <c r="F1492" s="93" t="str">
        <f>IF(ISBLANK(A1492),"",VLOOKUP(A1492,'Tabla de equipos'!$B$3:$D$107,3,FALSE))</f>
        <v/>
      </c>
      <c r="J1492" s="139" t="str">
        <f t="shared" si="24"/>
        <v/>
      </c>
    </row>
    <row r="1493" spans="6:10" x14ac:dyDescent="0.2">
      <c r="F1493" s="93" t="str">
        <f>IF(ISBLANK(A1493),"",VLOOKUP(A1493,'Tabla de equipos'!$B$3:$D$107,3,FALSE))</f>
        <v/>
      </c>
      <c r="J1493" s="139" t="str">
        <f t="shared" si="24"/>
        <v/>
      </c>
    </row>
    <row r="1494" spans="6:10" x14ac:dyDescent="0.2">
      <c r="F1494" s="93" t="str">
        <f>IF(ISBLANK(A1494),"",VLOOKUP(A1494,'Tabla de equipos'!$B$3:$D$107,3,FALSE))</f>
        <v/>
      </c>
      <c r="J1494" s="139" t="str">
        <f t="shared" si="24"/>
        <v/>
      </c>
    </row>
    <row r="1495" spans="6:10" x14ac:dyDescent="0.2">
      <c r="F1495" s="93" t="str">
        <f>IF(ISBLANK(A1495),"",VLOOKUP(A1495,'Tabla de equipos'!$B$3:$D$107,3,FALSE))</f>
        <v/>
      </c>
      <c r="J1495" s="139" t="str">
        <f t="shared" si="24"/>
        <v/>
      </c>
    </row>
    <row r="1496" spans="6:10" x14ac:dyDescent="0.2">
      <c r="F1496" s="93" t="str">
        <f>IF(ISBLANK(A1496),"",VLOOKUP(A1496,'Tabla de equipos'!$B$3:$D$107,3,FALSE))</f>
        <v/>
      </c>
      <c r="J1496" s="139" t="str">
        <f t="shared" si="24"/>
        <v/>
      </c>
    </row>
    <row r="1497" spans="6:10" x14ac:dyDescent="0.2">
      <c r="F1497" s="93" t="str">
        <f>IF(ISBLANK(A1497),"",VLOOKUP(A1497,'Tabla de equipos'!$B$3:$D$107,3,FALSE))</f>
        <v/>
      </c>
      <c r="J1497" s="139" t="str">
        <f t="shared" si="24"/>
        <v/>
      </c>
    </row>
    <row r="1498" spans="6:10" x14ac:dyDescent="0.2">
      <c r="F1498" s="93" t="str">
        <f>IF(ISBLANK(A1498),"",VLOOKUP(A1498,'Tabla de equipos'!$B$3:$D$107,3,FALSE))</f>
        <v/>
      </c>
      <c r="J1498" s="139" t="str">
        <f t="shared" si="24"/>
        <v/>
      </c>
    </row>
    <row r="1499" spans="6:10" x14ac:dyDescent="0.2">
      <c r="F1499" s="93" t="str">
        <f>IF(ISBLANK(A1499),"",VLOOKUP(A1499,'Tabla de equipos'!$B$3:$D$107,3,FALSE))</f>
        <v/>
      </c>
      <c r="J1499" s="139" t="str">
        <f t="shared" si="24"/>
        <v/>
      </c>
    </row>
    <row r="1500" spans="6:10" x14ac:dyDescent="0.2">
      <c r="F1500" s="93" t="str">
        <f>IF(ISBLANK(A1500),"",VLOOKUP(A1500,'Tabla de equipos'!$B$3:$D$107,3,FALSE))</f>
        <v/>
      </c>
      <c r="J1500" s="139" t="str">
        <f t="shared" si="24"/>
        <v/>
      </c>
    </row>
    <row r="1501" spans="6:10" x14ac:dyDescent="0.2">
      <c r="F1501" s="93" t="str">
        <f>IF(ISBLANK(A1501),"",VLOOKUP(A1501,'Tabla de equipos'!$B$3:$D$107,3,FALSE))</f>
        <v/>
      </c>
      <c r="J1501" s="139" t="str">
        <f t="shared" si="24"/>
        <v/>
      </c>
    </row>
    <row r="1502" spans="6:10" x14ac:dyDescent="0.2">
      <c r="F1502" s="93" t="str">
        <f>IF(ISBLANK(A1502),"",VLOOKUP(A1502,'Tabla de equipos'!$B$3:$D$107,3,FALSE))</f>
        <v/>
      </c>
      <c r="J1502" s="139" t="str">
        <f t="shared" si="24"/>
        <v/>
      </c>
    </row>
    <row r="1503" spans="6:10" x14ac:dyDescent="0.2">
      <c r="F1503" s="93" t="str">
        <f>IF(ISBLANK(A1503),"",VLOOKUP(A1503,'Tabla de equipos'!$B$3:$D$107,3,FALSE))</f>
        <v/>
      </c>
      <c r="J1503" s="139" t="str">
        <f t="shared" si="24"/>
        <v/>
      </c>
    </row>
    <row r="1504" spans="6:10" x14ac:dyDescent="0.2">
      <c r="F1504" s="93" t="str">
        <f>IF(ISBLANK(A1504),"",VLOOKUP(A1504,'Tabla de equipos'!$B$3:$D$107,3,FALSE))</f>
        <v/>
      </c>
      <c r="J1504" s="139" t="str">
        <f t="shared" si="24"/>
        <v/>
      </c>
    </row>
    <row r="1505" spans="6:10" x14ac:dyDescent="0.2">
      <c r="F1505" s="93" t="str">
        <f>IF(ISBLANK(A1505),"",VLOOKUP(A1505,'Tabla de equipos'!$B$3:$D$107,3,FALSE))</f>
        <v/>
      </c>
      <c r="J1505" s="139" t="str">
        <f t="shared" si="24"/>
        <v/>
      </c>
    </row>
    <row r="1506" spans="6:10" x14ac:dyDescent="0.2">
      <c r="F1506" s="93" t="str">
        <f>IF(ISBLANK(A1506),"",VLOOKUP(A1506,'Tabla de equipos'!$B$3:$D$107,3,FALSE))</f>
        <v/>
      </c>
      <c r="J1506" s="139" t="str">
        <f t="shared" si="24"/>
        <v/>
      </c>
    </row>
    <row r="1507" spans="6:10" x14ac:dyDescent="0.2">
      <c r="F1507" s="93" t="str">
        <f>IF(ISBLANK(A1507),"",VLOOKUP(A1507,'Tabla de equipos'!$B$3:$D$107,3,FALSE))</f>
        <v/>
      </c>
      <c r="J1507" s="139" t="str">
        <f t="shared" si="24"/>
        <v/>
      </c>
    </row>
    <row r="1508" spans="6:10" x14ac:dyDescent="0.2">
      <c r="F1508" s="93" t="str">
        <f>IF(ISBLANK(A1508),"",VLOOKUP(A1508,'Tabla de equipos'!$B$3:$D$107,3,FALSE))</f>
        <v/>
      </c>
      <c r="J1508" s="139" t="str">
        <f t="shared" si="24"/>
        <v/>
      </c>
    </row>
    <row r="1509" spans="6:10" x14ac:dyDescent="0.2">
      <c r="F1509" s="93" t="str">
        <f>IF(ISBLANK(A1509),"",VLOOKUP(A1509,'Tabla de equipos'!$B$3:$D$107,3,FALSE))</f>
        <v/>
      </c>
      <c r="J1509" s="139" t="str">
        <f t="shared" si="24"/>
        <v/>
      </c>
    </row>
    <row r="1510" spans="6:10" x14ac:dyDescent="0.2">
      <c r="F1510" s="93" t="str">
        <f>IF(ISBLANK(A1510),"",VLOOKUP(A1510,'Tabla de equipos'!$B$3:$D$107,3,FALSE))</f>
        <v/>
      </c>
      <c r="J1510" s="139" t="str">
        <f t="shared" si="24"/>
        <v/>
      </c>
    </row>
    <row r="1511" spans="6:10" x14ac:dyDescent="0.2">
      <c r="F1511" s="93" t="str">
        <f>IF(ISBLANK(A1511),"",VLOOKUP(A1511,'Tabla de equipos'!$B$3:$D$107,3,FALSE))</f>
        <v/>
      </c>
      <c r="J1511" s="139" t="str">
        <f t="shared" si="24"/>
        <v/>
      </c>
    </row>
    <row r="1512" spans="6:10" x14ac:dyDescent="0.2">
      <c r="F1512" s="93" t="str">
        <f>IF(ISBLANK(A1512),"",VLOOKUP(A1512,'Tabla de equipos'!$B$3:$D$107,3,FALSE))</f>
        <v/>
      </c>
      <c r="J1512" s="139" t="str">
        <f t="shared" si="24"/>
        <v/>
      </c>
    </row>
    <row r="1513" spans="6:10" x14ac:dyDescent="0.2">
      <c r="F1513" s="93" t="str">
        <f>IF(ISBLANK(A1513),"",VLOOKUP(A1513,'Tabla de equipos'!$B$3:$D$107,3,FALSE))</f>
        <v/>
      </c>
      <c r="J1513" s="139" t="str">
        <f t="shared" si="24"/>
        <v/>
      </c>
    </row>
    <row r="1514" spans="6:10" x14ac:dyDescent="0.2">
      <c r="F1514" s="93" t="str">
        <f>IF(ISBLANK(A1514),"",VLOOKUP(A1514,'Tabla de equipos'!$B$3:$D$107,3,FALSE))</f>
        <v/>
      </c>
      <c r="J1514" s="139" t="str">
        <f t="shared" si="24"/>
        <v/>
      </c>
    </row>
    <row r="1515" spans="6:10" x14ac:dyDescent="0.2">
      <c r="F1515" s="93" t="str">
        <f>IF(ISBLANK(A1515),"",VLOOKUP(A1515,'Tabla de equipos'!$B$3:$D$107,3,FALSE))</f>
        <v/>
      </c>
      <c r="J1515" s="139" t="str">
        <f t="shared" si="24"/>
        <v/>
      </c>
    </row>
    <row r="1516" spans="6:10" x14ac:dyDescent="0.2">
      <c r="F1516" s="93" t="str">
        <f>IF(ISBLANK(A1516),"",VLOOKUP(A1516,'Tabla de equipos'!$B$3:$D$107,3,FALSE))</f>
        <v/>
      </c>
      <c r="J1516" s="139" t="str">
        <f t="shared" si="24"/>
        <v/>
      </c>
    </row>
    <row r="1517" spans="6:10" x14ac:dyDescent="0.2">
      <c r="F1517" s="93" t="str">
        <f>IF(ISBLANK(A1517),"",VLOOKUP(A1517,'Tabla de equipos'!$B$3:$D$107,3,FALSE))</f>
        <v/>
      </c>
      <c r="J1517" s="139" t="str">
        <f t="shared" si="24"/>
        <v/>
      </c>
    </row>
    <row r="1518" spans="6:10" x14ac:dyDescent="0.2">
      <c r="F1518" s="93" t="str">
        <f>IF(ISBLANK(A1518),"",VLOOKUP(A1518,'Tabla de equipos'!$B$3:$D$107,3,FALSE))</f>
        <v/>
      </c>
      <c r="J1518" s="139" t="str">
        <f t="shared" si="24"/>
        <v/>
      </c>
    </row>
    <row r="1519" spans="6:10" x14ac:dyDescent="0.2">
      <c r="F1519" s="93" t="str">
        <f>IF(ISBLANK(A1519),"",VLOOKUP(A1519,'Tabla de equipos'!$B$3:$D$107,3,FALSE))</f>
        <v/>
      </c>
      <c r="J1519" s="139" t="str">
        <f t="shared" si="24"/>
        <v/>
      </c>
    </row>
    <row r="1520" spans="6:10" x14ac:dyDescent="0.2">
      <c r="F1520" s="93" t="str">
        <f>IF(ISBLANK(A1520),"",VLOOKUP(A1520,'Tabla de equipos'!$B$3:$D$107,3,FALSE))</f>
        <v/>
      </c>
      <c r="J1520" s="139" t="str">
        <f t="shared" si="24"/>
        <v/>
      </c>
    </row>
    <row r="1521" spans="6:10" x14ac:dyDescent="0.2">
      <c r="F1521" s="93" t="str">
        <f>IF(ISBLANK(A1521),"",VLOOKUP(A1521,'Tabla de equipos'!$B$3:$D$107,3,FALSE))</f>
        <v/>
      </c>
      <c r="J1521" s="139" t="str">
        <f t="shared" si="24"/>
        <v/>
      </c>
    </row>
    <row r="1522" spans="6:10" x14ac:dyDescent="0.2">
      <c r="F1522" s="93" t="str">
        <f>IF(ISBLANK(A1522),"",VLOOKUP(A1522,'Tabla de equipos'!$B$3:$D$107,3,FALSE))</f>
        <v/>
      </c>
      <c r="J1522" s="139" t="str">
        <f t="shared" si="24"/>
        <v/>
      </c>
    </row>
    <row r="1523" spans="6:10" x14ac:dyDescent="0.2">
      <c r="F1523" s="93" t="str">
        <f>IF(ISBLANK(A1523),"",VLOOKUP(A1523,'Tabla de equipos'!$B$3:$D$107,3,FALSE))</f>
        <v/>
      </c>
      <c r="J1523" s="139" t="str">
        <f t="shared" si="24"/>
        <v/>
      </c>
    </row>
    <row r="1524" spans="6:10" x14ac:dyDescent="0.2">
      <c r="F1524" s="93" t="str">
        <f>IF(ISBLANK(A1524),"",VLOOKUP(A1524,'Tabla de equipos'!$B$3:$D$107,3,FALSE))</f>
        <v/>
      </c>
      <c r="J1524" s="139" t="str">
        <f t="shared" si="24"/>
        <v/>
      </c>
    </row>
    <row r="1525" spans="6:10" x14ac:dyDescent="0.2">
      <c r="F1525" s="93" t="str">
        <f>IF(ISBLANK(A1525),"",VLOOKUP(A1525,'Tabla de equipos'!$B$3:$D$107,3,FALSE))</f>
        <v/>
      </c>
      <c r="J1525" s="139" t="str">
        <f t="shared" si="24"/>
        <v/>
      </c>
    </row>
    <row r="1526" spans="6:10" x14ac:dyDescent="0.2">
      <c r="F1526" s="93" t="str">
        <f>IF(ISBLANK(A1526),"",VLOOKUP(A1526,'Tabla de equipos'!$B$3:$D$107,3,FALSE))</f>
        <v/>
      </c>
      <c r="J1526" s="139" t="str">
        <f t="shared" si="24"/>
        <v/>
      </c>
    </row>
    <row r="1527" spans="6:10" x14ac:dyDescent="0.2">
      <c r="F1527" s="93" t="str">
        <f>IF(ISBLANK(A1527),"",VLOOKUP(A1527,'Tabla de equipos'!$B$3:$D$107,3,FALSE))</f>
        <v/>
      </c>
      <c r="J1527" s="139" t="str">
        <f t="shared" si="24"/>
        <v/>
      </c>
    </row>
    <row r="1528" spans="6:10" x14ac:dyDescent="0.2">
      <c r="F1528" s="93" t="str">
        <f>IF(ISBLANK(A1528),"",VLOOKUP(A1528,'Tabla de equipos'!$B$3:$D$107,3,FALSE))</f>
        <v/>
      </c>
      <c r="J1528" s="139" t="str">
        <f t="shared" si="24"/>
        <v/>
      </c>
    </row>
    <row r="1529" spans="6:10" x14ac:dyDescent="0.2">
      <c r="F1529" s="93" t="str">
        <f>IF(ISBLANK(A1529),"",VLOOKUP(A1529,'Tabla de equipos'!$B$3:$D$107,3,FALSE))</f>
        <v/>
      </c>
      <c r="J1529" s="139" t="str">
        <f t="shared" si="24"/>
        <v/>
      </c>
    </row>
    <row r="1530" spans="6:10" x14ac:dyDescent="0.2">
      <c r="F1530" s="93" t="str">
        <f>IF(ISBLANK(A1530),"",VLOOKUP(A1530,'Tabla de equipos'!$B$3:$D$107,3,FALSE))</f>
        <v/>
      </c>
      <c r="J1530" s="139" t="str">
        <f t="shared" si="24"/>
        <v/>
      </c>
    </row>
    <row r="1531" spans="6:10" x14ac:dyDescent="0.2">
      <c r="F1531" s="93" t="str">
        <f>IF(ISBLANK(A1531),"",VLOOKUP(A1531,'Tabla de equipos'!$B$3:$D$107,3,FALSE))</f>
        <v/>
      </c>
      <c r="J1531" s="139" t="str">
        <f t="shared" si="24"/>
        <v/>
      </c>
    </row>
    <row r="1532" spans="6:10" x14ac:dyDescent="0.2">
      <c r="F1532" s="93" t="str">
        <f>IF(ISBLANK(A1532),"",VLOOKUP(A1532,'Tabla de equipos'!$B$3:$D$107,3,FALSE))</f>
        <v/>
      </c>
      <c r="J1532" s="139" t="str">
        <f t="shared" si="24"/>
        <v/>
      </c>
    </row>
    <row r="1533" spans="6:10" x14ac:dyDescent="0.2">
      <c r="F1533" s="93" t="str">
        <f>IF(ISBLANK(A1533),"",VLOOKUP(A1533,'Tabla de equipos'!$B$3:$D$107,3,FALSE))</f>
        <v/>
      </c>
      <c r="J1533" s="139" t="str">
        <f t="shared" si="24"/>
        <v/>
      </c>
    </row>
    <row r="1534" spans="6:10" x14ac:dyDescent="0.2">
      <c r="F1534" s="93" t="str">
        <f>IF(ISBLANK(A1534),"",VLOOKUP(A1534,'Tabla de equipos'!$B$3:$D$107,3,FALSE))</f>
        <v/>
      </c>
      <c r="J1534" s="139" t="str">
        <f t="shared" si="24"/>
        <v/>
      </c>
    </row>
    <row r="1535" spans="6:10" x14ac:dyDescent="0.2">
      <c r="F1535" s="93" t="str">
        <f>IF(ISBLANK(A1535),"",VLOOKUP(A1535,'Tabla de equipos'!$B$3:$D$107,3,FALSE))</f>
        <v/>
      </c>
      <c r="J1535" s="139" t="str">
        <f t="shared" si="24"/>
        <v/>
      </c>
    </row>
    <row r="1536" spans="6:10" x14ac:dyDescent="0.2">
      <c r="F1536" s="93" t="str">
        <f>IF(ISBLANK(A1536),"",VLOOKUP(A1536,'Tabla de equipos'!$B$3:$D$107,3,FALSE))</f>
        <v/>
      </c>
      <c r="J1536" s="139" t="str">
        <f t="shared" si="24"/>
        <v/>
      </c>
    </row>
    <row r="1537" spans="6:10" x14ac:dyDescent="0.2">
      <c r="F1537" s="93" t="str">
        <f>IF(ISBLANK(A1537),"",VLOOKUP(A1537,'Tabla de equipos'!$B$3:$D$107,3,FALSE))</f>
        <v/>
      </c>
      <c r="J1537" s="139" t="str">
        <f t="shared" si="24"/>
        <v/>
      </c>
    </row>
    <row r="1538" spans="6:10" x14ac:dyDescent="0.2">
      <c r="F1538" s="93" t="str">
        <f>IF(ISBLANK(A1538),"",VLOOKUP(A1538,'Tabla de equipos'!$B$3:$D$107,3,FALSE))</f>
        <v/>
      </c>
      <c r="J1538" s="139" t="str">
        <f t="shared" si="24"/>
        <v/>
      </c>
    </row>
    <row r="1539" spans="6:10" x14ac:dyDescent="0.2">
      <c r="F1539" s="93" t="str">
        <f>IF(ISBLANK(A1539),"",VLOOKUP(A1539,'Tabla de equipos'!$B$3:$D$107,3,FALSE))</f>
        <v/>
      </c>
      <c r="J1539" s="139" t="str">
        <f t="shared" si="24"/>
        <v/>
      </c>
    </row>
    <row r="1540" spans="6:10" x14ac:dyDescent="0.2">
      <c r="F1540" s="93" t="str">
        <f>IF(ISBLANK(A1540),"",VLOOKUP(A1540,'Tabla de equipos'!$B$3:$D$107,3,FALSE))</f>
        <v/>
      </c>
      <c r="J1540" s="139" t="str">
        <f t="shared" si="24"/>
        <v/>
      </c>
    </row>
    <row r="1541" spans="6:10" x14ac:dyDescent="0.2">
      <c r="F1541" s="93" t="str">
        <f>IF(ISBLANK(A1541),"",VLOOKUP(A1541,'Tabla de equipos'!$B$3:$D$107,3,FALSE))</f>
        <v/>
      </c>
      <c r="J1541" s="139" t="str">
        <f t="shared" si="24"/>
        <v/>
      </c>
    </row>
    <row r="1542" spans="6:10" x14ac:dyDescent="0.2">
      <c r="F1542" s="93" t="str">
        <f>IF(ISBLANK(A1542),"",VLOOKUP(A1542,'Tabla de equipos'!$B$3:$D$107,3,FALSE))</f>
        <v/>
      </c>
      <c r="J1542" s="139" t="str">
        <f t="shared" ref="J1542:J1605" si="25">IF(AND(G1542&gt;0,A1542=""),"Falta elegir equipo/producto",IF(AND(A1542="",G1542=""),"",IF(AND(A1542&lt;&gt;"",G1542=""),"Falta incluir numero de unidades",IF(AND(A1542&lt;&gt;"",G1542&gt;0,B1542=""),"Falta Incluir el Tipo de Exceptuación",IF(AND(A1542&lt;&gt;"",B1542&lt;&gt;"",C1542="",G1542&gt;0),"Falta incluir nombre del Beneficiario exceptuación","No olvidar adjuntar factura de la exceptuación")))))</f>
        <v/>
      </c>
    </row>
    <row r="1543" spans="6:10" x14ac:dyDescent="0.2">
      <c r="F1543" s="93" t="str">
        <f>IF(ISBLANK(A1543),"",VLOOKUP(A1543,'Tabla de equipos'!$B$3:$D$107,3,FALSE))</f>
        <v/>
      </c>
      <c r="J1543" s="139" t="str">
        <f t="shared" si="25"/>
        <v/>
      </c>
    </row>
    <row r="1544" spans="6:10" x14ac:dyDescent="0.2">
      <c r="F1544" s="93" t="str">
        <f>IF(ISBLANK(A1544),"",VLOOKUP(A1544,'Tabla de equipos'!$B$3:$D$107,3,FALSE))</f>
        <v/>
      </c>
      <c r="J1544" s="139" t="str">
        <f t="shared" si="25"/>
        <v/>
      </c>
    </row>
    <row r="1545" spans="6:10" x14ac:dyDescent="0.2">
      <c r="F1545" s="93" t="str">
        <f>IF(ISBLANK(A1545),"",VLOOKUP(A1545,'Tabla de equipos'!$B$3:$D$107,3,FALSE))</f>
        <v/>
      </c>
      <c r="J1545" s="139" t="str">
        <f t="shared" si="25"/>
        <v/>
      </c>
    </row>
    <row r="1546" spans="6:10" x14ac:dyDescent="0.2">
      <c r="F1546" s="93" t="str">
        <f>IF(ISBLANK(A1546),"",VLOOKUP(A1546,'Tabla de equipos'!$B$3:$D$107,3,FALSE))</f>
        <v/>
      </c>
      <c r="J1546" s="139" t="str">
        <f t="shared" si="25"/>
        <v/>
      </c>
    </row>
    <row r="1547" spans="6:10" x14ac:dyDescent="0.2">
      <c r="F1547" s="93" t="str">
        <f>IF(ISBLANK(A1547),"",VLOOKUP(A1547,'Tabla de equipos'!$B$3:$D$107,3,FALSE))</f>
        <v/>
      </c>
      <c r="J1547" s="139" t="str">
        <f t="shared" si="25"/>
        <v/>
      </c>
    </row>
    <row r="1548" spans="6:10" x14ac:dyDescent="0.2">
      <c r="F1548" s="93" t="str">
        <f>IF(ISBLANK(A1548),"",VLOOKUP(A1548,'Tabla de equipos'!$B$3:$D$107,3,FALSE))</f>
        <v/>
      </c>
      <c r="J1548" s="139" t="str">
        <f t="shared" si="25"/>
        <v/>
      </c>
    </row>
    <row r="1549" spans="6:10" x14ac:dyDescent="0.2">
      <c r="F1549" s="93" t="str">
        <f>IF(ISBLANK(A1549),"",VLOOKUP(A1549,'Tabla de equipos'!$B$3:$D$107,3,FALSE))</f>
        <v/>
      </c>
      <c r="J1549" s="139" t="str">
        <f t="shared" si="25"/>
        <v/>
      </c>
    </row>
    <row r="1550" spans="6:10" x14ac:dyDescent="0.2">
      <c r="F1550" s="93" t="str">
        <f>IF(ISBLANK(A1550),"",VLOOKUP(A1550,'Tabla de equipos'!$B$3:$D$107,3,FALSE))</f>
        <v/>
      </c>
      <c r="J1550" s="139" t="str">
        <f t="shared" si="25"/>
        <v/>
      </c>
    </row>
    <row r="1551" spans="6:10" x14ac:dyDescent="0.2">
      <c r="F1551" s="93" t="str">
        <f>IF(ISBLANK(A1551),"",VLOOKUP(A1551,'Tabla de equipos'!$B$3:$D$107,3,FALSE))</f>
        <v/>
      </c>
      <c r="J1551" s="139" t="str">
        <f t="shared" si="25"/>
        <v/>
      </c>
    </row>
    <row r="1552" spans="6:10" x14ac:dyDescent="0.2">
      <c r="F1552" s="93" t="str">
        <f>IF(ISBLANK(A1552),"",VLOOKUP(A1552,'Tabla de equipos'!$B$3:$D$107,3,FALSE))</f>
        <v/>
      </c>
      <c r="J1552" s="139" t="str">
        <f t="shared" si="25"/>
        <v/>
      </c>
    </row>
    <row r="1553" spans="6:10" x14ac:dyDescent="0.2">
      <c r="F1553" s="93" t="str">
        <f>IF(ISBLANK(A1553),"",VLOOKUP(A1553,'Tabla de equipos'!$B$3:$D$107,3,FALSE))</f>
        <v/>
      </c>
      <c r="J1553" s="139" t="str">
        <f t="shared" si="25"/>
        <v/>
      </c>
    </row>
    <row r="1554" spans="6:10" x14ac:dyDescent="0.2">
      <c r="F1554" s="93" t="str">
        <f>IF(ISBLANK(A1554),"",VLOOKUP(A1554,'Tabla de equipos'!$B$3:$D$107,3,FALSE))</f>
        <v/>
      </c>
      <c r="J1554" s="139" t="str">
        <f t="shared" si="25"/>
        <v/>
      </c>
    </row>
    <row r="1555" spans="6:10" x14ac:dyDescent="0.2">
      <c r="F1555" s="93" t="str">
        <f>IF(ISBLANK(A1555),"",VLOOKUP(A1555,'Tabla de equipos'!$B$3:$D$107,3,FALSE))</f>
        <v/>
      </c>
      <c r="J1555" s="139" t="str">
        <f t="shared" si="25"/>
        <v/>
      </c>
    </row>
    <row r="1556" spans="6:10" x14ac:dyDescent="0.2">
      <c r="F1556" s="93" t="str">
        <f>IF(ISBLANK(A1556),"",VLOOKUP(A1556,'Tabla de equipos'!$B$3:$D$107,3,FALSE))</f>
        <v/>
      </c>
      <c r="J1556" s="139" t="str">
        <f t="shared" si="25"/>
        <v/>
      </c>
    </row>
    <row r="1557" spans="6:10" x14ac:dyDescent="0.2">
      <c r="F1557" s="93" t="str">
        <f>IF(ISBLANK(A1557),"",VLOOKUP(A1557,'Tabla de equipos'!$B$3:$D$107,3,FALSE))</f>
        <v/>
      </c>
      <c r="J1557" s="139" t="str">
        <f t="shared" si="25"/>
        <v/>
      </c>
    </row>
    <row r="1558" spans="6:10" x14ac:dyDescent="0.2">
      <c r="F1558" s="93" t="str">
        <f>IF(ISBLANK(A1558),"",VLOOKUP(A1558,'Tabla de equipos'!$B$3:$D$107,3,FALSE))</f>
        <v/>
      </c>
      <c r="J1558" s="139" t="str">
        <f t="shared" si="25"/>
        <v/>
      </c>
    </row>
    <row r="1559" spans="6:10" x14ac:dyDescent="0.2">
      <c r="F1559" s="93" t="str">
        <f>IF(ISBLANK(A1559),"",VLOOKUP(A1559,'Tabla de equipos'!$B$3:$D$107,3,FALSE))</f>
        <v/>
      </c>
      <c r="J1559" s="139" t="str">
        <f t="shared" si="25"/>
        <v/>
      </c>
    </row>
    <row r="1560" spans="6:10" x14ac:dyDescent="0.2">
      <c r="F1560" s="93" t="str">
        <f>IF(ISBLANK(A1560),"",VLOOKUP(A1560,'Tabla de equipos'!$B$3:$D$107,3,FALSE))</f>
        <v/>
      </c>
      <c r="J1560" s="139" t="str">
        <f t="shared" si="25"/>
        <v/>
      </c>
    </row>
    <row r="1561" spans="6:10" x14ac:dyDescent="0.2">
      <c r="F1561" s="93" t="str">
        <f>IF(ISBLANK(A1561),"",VLOOKUP(A1561,'Tabla de equipos'!$B$3:$D$107,3,FALSE))</f>
        <v/>
      </c>
      <c r="J1561" s="139" t="str">
        <f t="shared" si="25"/>
        <v/>
      </c>
    </row>
    <row r="1562" spans="6:10" x14ac:dyDescent="0.2">
      <c r="F1562" s="93" t="str">
        <f>IF(ISBLANK(A1562),"",VLOOKUP(A1562,'Tabla de equipos'!$B$3:$D$107,3,FALSE))</f>
        <v/>
      </c>
      <c r="J1562" s="139" t="str">
        <f t="shared" si="25"/>
        <v/>
      </c>
    </row>
    <row r="1563" spans="6:10" x14ac:dyDescent="0.2">
      <c r="F1563" s="93" t="str">
        <f>IF(ISBLANK(A1563),"",VLOOKUP(A1563,'Tabla de equipos'!$B$3:$D$107,3,FALSE))</f>
        <v/>
      </c>
      <c r="J1563" s="139" t="str">
        <f t="shared" si="25"/>
        <v/>
      </c>
    </row>
    <row r="1564" spans="6:10" x14ac:dyDescent="0.2">
      <c r="F1564" s="93" t="str">
        <f>IF(ISBLANK(A1564),"",VLOOKUP(A1564,'Tabla de equipos'!$B$3:$D$107,3,FALSE))</f>
        <v/>
      </c>
      <c r="J1564" s="139" t="str">
        <f t="shared" si="25"/>
        <v/>
      </c>
    </row>
    <row r="1565" spans="6:10" x14ac:dyDescent="0.2">
      <c r="F1565" s="93" t="str">
        <f>IF(ISBLANK(A1565),"",VLOOKUP(A1565,'Tabla de equipos'!$B$3:$D$107,3,FALSE))</f>
        <v/>
      </c>
      <c r="J1565" s="139" t="str">
        <f t="shared" si="25"/>
        <v/>
      </c>
    </row>
    <row r="1566" spans="6:10" x14ac:dyDescent="0.2">
      <c r="F1566" s="93" t="str">
        <f>IF(ISBLANK(A1566),"",VLOOKUP(A1566,'Tabla de equipos'!$B$3:$D$107,3,FALSE))</f>
        <v/>
      </c>
      <c r="J1566" s="139" t="str">
        <f t="shared" si="25"/>
        <v/>
      </c>
    </row>
    <row r="1567" spans="6:10" x14ac:dyDescent="0.2">
      <c r="F1567" s="93" t="str">
        <f>IF(ISBLANK(A1567),"",VLOOKUP(A1567,'Tabla de equipos'!$B$3:$D$107,3,FALSE))</f>
        <v/>
      </c>
      <c r="J1567" s="139" t="str">
        <f t="shared" si="25"/>
        <v/>
      </c>
    </row>
    <row r="1568" spans="6:10" x14ac:dyDescent="0.2">
      <c r="F1568" s="93" t="str">
        <f>IF(ISBLANK(A1568),"",VLOOKUP(A1568,'Tabla de equipos'!$B$3:$D$107,3,FALSE))</f>
        <v/>
      </c>
      <c r="J1568" s="139" t="str">
        <f t="shared" si="25"/>
        <v/>
      </c>
    </row>
    <row r="1569" spans="6:10" x14ac:dyDescent="0.2">
      <c r="F1569" s="93" t="str">
        <f>IF(ISBLANK(A1569),"",VLOOKUP(A1569,'Tabla de equipos'!$B$3:$D$107,3,FALSE))</f>
        <v/>
      </c>
      <c r="J1569" s="139" t="str">
        <f t="shared" si="25"/>
        <v/>
      </c>
    </row>
    <row r="1570" spans="6:10" x14ac:dyDescent="0.2">
      <c r="F1570" s="93" t="str">
        <f>IF(ISBLANK(A1570),"",VLOOKUP(A1570,'Tabla de equipos'!$B$3:$D$107,3,FALSE))</f>
        <v/>
      </c>
      <c r="J1570" s="139" t="str">
        <f t="shared" si="25"/>
        <v/>
      </c>
    </row>
    <row r="1571" spans="6:10" x14ac:dyDescent="0.2">
      <c r="F1571" s="93" t="str">
        <f>IF(ISBLANK(A1571),"",VLOOKUP(A1571,'Tabla de equipos'!$B$3:$D$107,3,FALSE))</f>
        <v/>
      </c>
      <c r="J1571" s="139" t="str">
        <f t="shared" si="25"/>
        <v/>
      </c>
    </row>
    <row r="1572" spans="6:10" x14ac:dyDescent="0.2">
      <c r="F1572" s="93" t="str">
        <f>IF(ISBLANK(A1572),"",VLOOKUP(A1572,'Tabla de equipos'!$B$3:$D$107,3,FALSE))</f>
        <v/>
      </c>
      <c r="J1572" s="139" t="str">
        <f t="shared" si="25"/>
        <v/>
      </c>
    </row>
    <row r="1573" spans="6:10" x14ac:dyDescent="0.2">
      <c r="F1573" s="93" t="str">
        <f>IF(ISBLANK(A1573),"",VLOOKUP(A1573,'Tabla de equipos'!$B$3:$D$107,3,FALSE))</f>
        <v/>
      </c>
      <c r="J1573" s="139" t="str">
        <f t="shared" si="25"/>
        <v/>
      </c>
    </row>
    <row r="1574" spans="6:10" x14ac:dyDescent="0.2">
      <c r="F1574" s="93" t="str">
        <f>IF(ISBLANK(A1574),"",VLOOKUP(A1574,'Tabla de equipos'!$B$3:$D$107,3,FALSE))</f>
        <v/>
      </c>
      <c r="J1574" s="139" t="str">
        <f t="shared" si="25"/>
        <v/>
      </c>
    </row>
    <row r="1575" spans="6:10" x14ac:dyDescent="0.2">
      <c r="F1575" s="93" t="str">
        <f>IF(ISBLANK(A1575),"",VLOOKUP(A1575,'Tabla de equipos'!$B$3:$D$107,3,FALSE))</f>
        <v/>
      </c>
      <c r="J1575" s="139" t="str">
        <f t="shared" si="25"/>
        <v/>
      </c>
    </row>
    <row r="1576" spans="6:10" x14ac:dyDescent="0.2">
      <c r="F1576" s="93" t="str">
        <f>IF(ISBLANK(A1576),"",VLOOKUP(A1576,'Tabla de equipos'!$B$3:$D$107,3,FALSE))</f>
        <v/>
      </c>
      <c r="J1576" s="139" t="str">
        <f t="shared" si="25"/>
        <v/>
      </c>
    </row>
    <row r="1577" spans="6:10" x14ac:dyDescent="0.2">
      <c r="F1577" s="93" t="str">
        <f>IF(ISBLANK(A1577),"",VLOOKUP(A1577,'Tabla de equipos'!$B$3:$D$107,3,FALSE))</f>
        <v/>
      </c>
      <c r="J1577" s="139" t="str">
        <f t="shared" si="25"/>
        <v/>
      </c>
    </row>
    <row r="1578" spans="6:10" x14ac:dyDescent="0.2">
      <c r="F1578" s="93" t="str">
        <f>IF(ISBLANK(A1578),"",VLOOKUP(A1578,'Tabla de equipos'!$B$3:$D$107,3,FALSE))</f>
        <v/>
      </c>
      <c r="J1578" s="139" t="str">
        <f t="shared" si="25"/>
        <v/>
      </c>
    </row>
    <row r="1579" spans="6:10" x14ac:dyDescent="0.2">
      <c r="F1579" s="93" t="str">
        <f>IF(ISBLANK(A1579),"",VLOOKUP(A1579,'Tabla de equipos'!$B$3:$D$107,3,FALSE))</f>
        <v/>
      </c>
      <c r="J1579" s="139" t="str">
        <f t="shared" si="25"/>
        <v/>
      </c>
    </row>
    <row r="1580" spans="6:10" x14ac:dyDescent="0.2">
      <c r="F1580" s="93" t="str">
        <f>IF(ISBLANK(A1580),"",VLOOKUP(A1580,'Tabla de equipos'!$B$3:$D$107,3,FALSE))</f>
        <v/>
      </c>
      <c r="J1580" s="139" t="str">
        <f t="shared" si="25"/>
        <v/>
      </c>
    </row>
    <row r="1581" spans="6:10" x14ac:dyDescent="0.2">
      <c r="F1581" s="93" t="str">
        <f>IF(ISBLANK(A1581),"",VLOOKUP(A1581,'Tabla de equipos'!$B$3:$D$107,3,FALSE))</f>
        <v/>
      </c>
      <c r="J1581" s="139" t="str">
        <f t="shared" si="25"/>
        <v/>
      </c>
    </row>
    <row r="1582" spans="6:10" x14ac:dyDescent="0.2">
      <c r="F1582" s="93" t="str">
        <f>IF(ISBLANK(A1582),"",VLOOKUP(A1582,'Tabla de equipos'!$B$3:$D$107,3,FALSE))</f>
        <v/>
      </c>
      <c r="J1582" s="139" t="str">
        <f t="shared" si="25"/>
        <v/>
      </c>
    </row>
    <row r="1583" spans="6:10" x14ac:dyDescent="0.2">
      <c r="F1583" s="93" t="str">
        <f>IF(ISBLANK(A1583),"",VLOOKUP(A1583,'Tabla de equipos'!$B$3:$D$107,3,FALSE))</f>
        <v/>
      </c>
      <c r="J1583" s="139" t="str">
        <f t="shared" si="25"/>
        <v/>
      </c>
    </row>
    <row r="1584" spans="6:10" x14ac:dyDescent="0.2">
      <c r="F1584" s="93" t="str">
        <f>IF(ISBLANK(A1584),"",VLOOKUP(A1584,'Tabla de equipos'!$B$3:$D$107,3,FALSE))</f>
        <v/>
      </c>
      <c r="J1584" s="139" t="str">
        <f t="shared" si="25"/>
        <v/>
      </c>
    </row>
    <row r="1585" spans="6:10" x14ac:dyDescent="0.2">
      <c r="F1585" s="93" t="str">
        <f>IF(ISBLANK(A1585),"",VLOOKUP(A1585,'Tabla de equipos'!$B$3:$D$107,3,FALSE))</f>
        <v/>
      </c>
      <c r="J1585" s="139" t="str">
        <f t="shared" si="25"/>
        <v/>
      </c>
    </row>
    <row r="1586" spans="6:10" x14ac:dyDescent="0.2">
      <c r="F1586" s="93" t="str">
        <f>IF(ISBLANK(A1586),"",VLOOKUP(A1586,'Tabla de equipos'!$B$3:$D$107,3,FALSE))</f>
        <v/>
      </c>
      <c r="J1586" s="139" t="str">
        <f t="shared" si="25"/>
        <v/>
      </c>
    </row>
    <row r="1587" spans="6:10" x14ac:dyDescent="0.2">
      <c r="F1587" s="93" t="str">
        <f>IF(ISBLANK(A1587),"",VLOOKUP(A1587,'Tabla de equipos'!$B$3:$D$107,3,FALSE))</f>
        <v/>
      </c>
      <c r="J1587" s="139" t="str">
        <f t="shared" si="25"/>
        <v/>
      </c>
    </row>
    <row r="1588" spans="6:10" x14ac:dyDescent="0.2">
      <c r="F1588" s="93" t="str">
        <f>IF(ISBLANK(A1588),"",VLOOKUP(A1588,'Tabla de equipos'!$B$3:$D$107,3,FALSE))</f>
        <v/>
      </c>
      <c r="J1588" s="139" t="str">
        <f t="shared" si="25"/>
        <v/>
      </c>
    </row>
    <row r="1589" spans="6:10" x14ac:dyDescent="0.2">
      <c r="F1589" s="93" t="str">
        <f>IF(ISBLANK(A1589),"",VLOOKUP(A1589,'Tabla de equipos'!$B$3:$D$107,3,FALSE))</f>
        <v/>
      </c>
      <c r="J1589" s="139" t="str">
        <f t="shared" si="25"/>
        <v/>
      </c>
    </row>
    <row r="1590" spans="6:10" x14ac:dyDescent="0.2">
      <c r="F1590" s="93" t="str">
        <f>IF(ISBLANK(A1590),"",VLOOKUP(A1590,'Tabla de equipos'!$B$3:$D$107,3,FALSE))</f>
        <v/>
      </c>
      <c r="J1590" s="139" t="str">
        <f t="shared" si="25"/>
        <v/>
      </c>
    </row>
    <row r="1591" spans="6:10" x14ac:dyDescent="0.2">
      <c r="F1591" s="93" t="str">
        <f>IF(ISBLANK(A1591),"",VLOOKUP(A1591,'Tabla de equipos'!$B$3:$D$107,3,FALSE))</f>
        <v/>
      </c>
      <c r="J1591" s="139" t="str">
        <f t="shared" si="25"/>
        <v/>
      </c>
    </row>
    <row r="1592" spans="6:10" x14ac:dyDescent="0.2">
      <c r="F1592" s="93" t="str">
        <f>IF(ISBLANK(A1592),"",VLOOKUP(A1592,'Tabla de equipos'!$B$3:$D$107,3,FALSE))</f>
        <v/>
      </c>
      <c r="J1592" s="139" t="str">
        <f t="shared" si="25"/>
        <v/>
      </c>
    </row>
    <row r="1593" spans="6:10" x14ac:dyDescent="0.2">
      <c r="F1593" s="93" t="str">
        <f>IF(ISBLANK(A1593),"",VLOOKUP(A1593,'Tabla de equipos'!$B$3:$D$107,3,FALSE))</f>
        <v/>
      </c>
      <c r="J1593" s="139" t="str">
        <f t="shared" si="25"/>
        <v/>
      </c>
    </row>
    <row r="1594" spans="6:10" x14ac:dyDescent="0.2">
      <c r="F1594" s="93" t="str">
        <f>IF(ISBLANK(A1594),"",VLOOKUP(A1594,'Tabla de equipos'!$B$3:$D$107,3,FALSE))</f>
        <v/>
      </c>
      <c r="J1594" s="139" t="str">
        <f t="shared" si="25"/>
        <v/>
      </c>
    </row>
    <row r="1595" spans="6:10" x14ac:dyDescent="0.2">
      <c r="F1595" s="93" t="str">
        <f>IF(ISBLANK(A1595),"",VLOOKUP(A1595,'Tabla de equipos'!$B$3:$D$107,3,FALSE))</f>
        <v/>
      </c>
      <c r="J1595" s="139" t="str">
        <f t="shared" si="25"/>
        <v/>
      </c>
    </row>
    <row r="1596" spans="6:10" x14ac:dyDescent="0.2">
      <c r="F1596" s="93" t="str">
        <f>IF(ISBLANK(A1596),"",VLOOKUP(A1596,'Tabla de equipos'!$B$3:$D$107,3,FALSE))</f>
        <v/>
      </c>
      <c r="J1596" s="139" t="str">
        <f t="shared" si="25"/>
        <v/>
      </c>
    </row>
    <row r="1597" spans="6:10" x14ac:dyDescent="0.2">
      <c r="F1597" s="93" t="str">
        <f>IF(ISBLANK(A1597),"",VLOOKUP(A1597,'Tabla de equipos'!$B$3:$D$107,3,FALSE))</f>
        <v/>
      </c>
      <c r="J1597" s="139" t="str">
        <f t="shared" si="25"/>
        <v/>
      </c>
    </row>
    <row r="1598" spans="6:10" x14ac:dyDescent="0.2">
      <c r="F1598" s="93" t="str">
        <f>IF(ISBLANK(A1598),"",VLOOKUP(A1598,'Tabla de equipos'!$B$3:$D$107,3,FALSE))</f>
        <v/>
      </c>
      <c r="J1598" s="139" t="str">
        <f t="shared" si="25"/>
        <v/>
      </c>
    </row>
    <row r="1599" spans="6:10" x14ac:dyDescent="0.2">
      <c r="F1599" s="93" t="str">
        <f>IF(ISBLANK(A1599),"",VLOOKUP(A1599,'Tabla de equipos'!$B$3:$D$107,3,FALSE))</f>
        <v/>
      </c>
      <c r="J1599" s="139" t="str">
        <f t="shared" si="25"/>
        <v/>
      </c>
    </row>
    <row r="1600" spans="6:10" x14ac:dyDescent="0.2">
      <c r="F1600" s="93" t="str">
        <f>IF(ISBLANK(A1600),"",VLOOKUP(A1600,'Tabla de equipos'!$B$3:$D$107,3,FALSE))</f>
        <v/>
      </c>
      <c r="J1600" s="139" t="str">
        <f t="shared" si="25"/>
        <v/>
      </c>
    </row>
    <row r="1601" spans="6:10" x14ac:dyDescent="0.2">
      <c r="F1601" s="93" t="str">
        <f>IF(ISBLANK(A1601),"",VLOOKUP(A1601,'Tabla de equipos'!$B$3:$D$107,3,FALSE))</f>
        <v/>
      </c>
      <c r="J1601" s="139" t="str">
        <f t="shared" si="25"/>
        <v/>
      </c>
    </row>
    <row r="1602" spans="6:10" x14ac:dyDescent="0.2">
      <c r="F1602" s="93" t="str">
        <f>IF(ISBLANK(A1602),"",VLOOKUP(A1602,'Tabla de equipos'!$B$3:$D$107,3,FALSE))</f>
        <v/>
      </c>
      <c r="J1602" s="139" t="str">
        <f t="shared" si="25"/>
        <v/>
      </c>
    </row>
    <row r="1603" spans="6:10" x14ac:dyDescent="0.2">
      <c r="F1603" s="93" t="str">
        <f>IF(ISBLANK(A1603),"",VLOOKUP(A1603,'Tabla de equipos'!$B$3:$D$107,3,FALSE))</f>
        <v/>
      </c>
      <c r="J1603" s="139" t="str">
        <f t="shared" si="25"/>
        <v/>
      </c>
    </row>
    <row r="1604" spans="6:10" x14ac:dyDescent="0.2">
      <c r="F1604" s="93" t="str">
        <f>IF(ISBLANK(A1604),"",VLOOKUP(A1604,'Tabla de equipos'!$B$3:$D$107,3,FALSE))</f>
        <v/>
      </c>
      <c r="J1604" s="139" t="str">
        <f t="shared" si="25"/>
        <v/>
      </c>
    </row>
    <row r="1605" spans="6:10" x14ac:dyDescent="0.2">
      <c r="F1605" s="93" t="str">
        <f>IF(ISBLANK(A1605),"",VLOOKUP(A1605,'Tabla de equipos'!$B$3:$D$107,3,FALSE))</f>
        <v/>
      </c>
      <c r="J1605" s="139" t="str">
        <f t="shared" si="25"/>
        <v/>
      </c>
    </row>
    <row r="1606" spans="6:10" x14ac:dyDescent="0.2">
      <c r="F1606" s="93" t="str">
        <f>IF(ISBLANK(A1606),"",VLOOKUP(A1606,'Tabla de equipos'!$B$3:$D$107,3,FALSE))</f>
        <v/>
      </c>
      <c r="J1606" s="139" t="str">
        <f t="shared" ref="J1606:J1669" si="26">IF(AND(G1606&gt;0,A1606=""),"Falta elegir equipo/producto",IF(AND(A1606="",G1606=""),"",IF(AND(A1606&lt;&gt;"",G1606=""),"Falta incluir numero de unidades",IF(AND(A1606&lt;&gt;"",G1606&gt;0,B1606=""),"Falta Incluir el Tipo de Exceptuación",IF(AND(A1606&lt;&gt;"",B1606&lt;&gt;"",C1606="",G1606&gt;0),"Falta incluir nombre del Beneficiario exceptuación","No olvidar adjuntar factura de la exceptuación")))))</f>
        <v/>
      </c>
    </row>
    <row r="1607" spans="6:10" x14ac:dyDescent="0.2">
      <c r="F1607" s="93" t="str">
        <f>IF(ISBLANK(A1607),"",VLOOKUP(A1607,'Tabla de equipos'!$B$3:$D$107,3,FALSE))</f>
        <v/>
      </c>
      <c r="J1607" s="139" t="str">
        <f t="shared" si="26"/>
        <v/>
      </c>
    </row>
    <row r="1608" spans="6:10" x14ac:dyDescent="0.2">
      <c r="F1608" s="93" t="str">
        <f>IF(ISBLANK(A1608),"",VLOOKUP(A1608,'Tabla de equipos'!$B$3:$D$107,3,FALSE))</f>
        <v/>
      </c>
      <c r="J1608" s="139" t="str">
        <f t="shared" si="26"/>
        <v/>
      </c>
    </row>
    <row r="1609" spans="6:10" x14ac:dyDescent="0.2">
      <c r="F1609" s="93" t="str">
        <f>IF(ISBLANK(A1609),"",VLOOKUP(A1609,'Tabla de equipos'!$B$3:$D$107,3,FALSE))</f>
        <v/>
      </c>
      <c r="J1609" s="139" t="str">
        <f t="shared" si="26"/>
        <v/>
      </c>
    </row>
    <row r="1610" spans="6:10" x14ac:dyDescent="0.2">
      <c r="F1610" s="93" t="str">
        <f>IF(ISBLANK(A1610),"",VLOOKUP(A1610,'Tabla de equipos'!$B$3:$D$107,3,FALSE))</f>
        <v/>
      </c>
      <c r="J1610" s="139" t="str">
        <f t="shared" si="26"/>
        <v/>
      </c>
    </row>
    <row r="1611" spans="6:10" x14ac:dyDescent="0.2">
      <c r="F1611" s="93" t="str">
        <f>IF(ISBLANK(A1611),"",VLOOKUP(A1611,'Tabla de equipos'!$B$3:$D$107,3,FALSE))</f>
        <v/>
      </c>
      <c r="J1611" s="139" t="str">
        <f t="shared" si="26"/>
        <v/>
      </c>
    </row>
    <row r="1612" spans="6:10" x14ac:dyDescent="0.2">
      <c r="F1612" s="93" t="str">
        <f>IF(ISBLANK(A1612),"",VLOOKUP(A1612,'Tabla de equipos'!$B$3:$D$107,3,FALSE))</f>
        <v/>
      </c>
      <c r="J1612" s="139" t="str">
        <f t="shared" si="26"/>
        <v/>
      </c>
    </row>
    <row r="1613" spans="6:10" x14ac:dyDescent="0.2">
      <c r="F1613" s="93" t="str">
        <f>IF(ISBLANK(A1613),"",VLOOKUP(A1613,'Tabla de equipos'!$B$3:$D$107,3,FALSE))</f>
        <v/>
      </c>
      <c r="J1613" s="139" t="str">
        <f t="shared" si="26"/>
        <v/>
      </c>
    </row>
    <row r="1614" spans="6:10" x14ac:dyDescent="0.2">
      <c r="F1614" s="93" t="str">
        <f>IF(ISBLANK(A1614),"",VLOOKUP(A1614,'Tabla de equipos'!$B$3:$D$107,3,FALSE))</f>
        <v/>
      </c>
      <c r="J1614" s="139" t="str">
        <f t="shared" si="26"/>
        <v/>
      </c>
    </row>
    <row r="1615" spans="6:10" x14ac:dyDescent="0.2">
      <c r="F1615" s="93" t="str">
        <f>IF(ISBLANK(A1615),"",VLOOKUP(A1615,'Tabla de equipos'!$B$3:$D$107,3,FALSE))</f>
        <v/>
      </c>
      <c r="J1615" s="139" t="str">
        <f t="shared" si="26"/>
        <v/>
      </c>
    </row>
    <row r="1616" spans="6:10" x14ac:dyDescent="0.2">
      <c r="F1616" s="93" t="str">
        <f>IF(ISBLANK(A1616),"",VLOOKUP(A1616,'Tabla de equipos'!$B$3:$D$107,3,FALSE))</f>
        <v/>
      </c>
      <c r="J1616" s="139" t="str">
        <f t="shared" si="26"/>
        <v/>
      </c>
    </row>
    <row r="1617" spans="6:10" x14ac:dyDescent="0.2">
      <c r="F1617" s="93" t="str">
        <f>IF(ISBLANK(A1617),"",VLOOKUP(A1617,'Tabla de equipos'!$B$3:$D$107,3,FALSE))</f>
        <v/>
      </c>
      <c r="J1617" s="139" t="str">
        <f t="shared" si="26"/>
        <v/>
      </c>
    </row>
    <row r="1618" spans="6:10" x14ac:dyDescent="0.2">
      <c r="F1618" s="93" t="str">
        <f>IF(ISBLANK(A1618),"",VLOOKUP(A1618,'Tabla de equipos'!$B$3:$D$107,3,FALSE))</f>
        <v/>
      </c>
      <c r="J1618" s="139" t="str">
        <f t="shared" si="26"/>
        <v/>
      </c>
    </row>
    <row r="1619" spans="6:10" x14ac:dyDescent="0.2">
      <c r="F1619" s="93" t="str">
        <f>IF(ISBLANK(A1619),"",VLOOKUP(A1619,'Tabla de equipos'!$B$3:$D$107,3,FALSE))</f>
        <v/>
      </c>
      <c r="J1619" s="139" t="str">
        <f t="shared" si="26"/>
        <v/>
      </c>
    </row>
    <row r="1620" spans="6:10" x14ac:dyDescent="0.2">
      <c r="F1620" s="93" t="str">
        <f>IF(ISBLANK(A1620),"",VLOOKUP(A1620,'Tabla de equipos'!$B$3:$D$107,3,FALSE))</f>
        <v/>
      </c>
      <c r="J1620" s="139" t="str">
        <f t="shared" si="26"/>
        <v/>
      </c>
    </row>
    <row r="1621" spans="6:10" x14ac:dyDescent="0.2">
      <c r="F1621" s="93" t="str">
        <f>IF(ISBLANK(A1621),"",VLOOKUP(A1621,'Tabla de equipos'!$B$3:$D$107,3,FALSE))</f>
        <v/>
      </c>
      <c r="J1621" s="139" t="str">
        <f t="shared" si="26"/>
        <v/>
      </c>
    </row>
    <row r="1622" spans="6:10" x14ac:dyDescent="0.2">
      <c r="F1622" s="93" t="str">
        <f>IF(ISBLANK(A1622),"",VLOOKUP(A1622,'Tabla de equipos'!$B$3:$D$107,3,FALSE))</f>
        <v/>
      </c>
      <c r="J1622" s="139" t="str">
        <f t="shared" si="26"/>
        <v/>
      </c>
    </row>
    <row r="1623" spans="6:10" x14ac:dyDescent="0.2">
      <c r="F1623" s="93" t="str">
        <f>IF(ISBLANK(A1623),"",VLOOKUP(A1623,'Tabla de equipos'!$B$3:$D$107,3,FALSE))</f>
        <v/>
      </c>
      <c r="J1623" s="139" t="str">
        <f t="shared" si="26"/>
        <v/>
      </c>
    </row>
    <row r="1624" spans="6:10" x14ac:dyDescent="0.2">
      <c r="F1624" s="93" t="str">
        <f>IF(ISBLANK(A1624),"",VLOOKUP(A1624,'Tabla de equipos'!$B$3:$D$107,3,FALSE))</f>
        <v/>
      </c>
      <c r="J1624" s="139" t="str">
        <f t="shared" si="26"/>
        <v/>
      </c>
    </row>
    <row r="1625" spans="6:10" x14ac:dyDescent="0.2">
      <c r="F1625" s="93" t="str">
        <f>IF(ISBLANK(A1625),"",VLOOKUP(A1625,'Tabla de equipos'!$B$3:$D$107,3,FALSE))</f>
        <v/>
      </c>
      <c r="J1625" s="139" t="str">
        <f t="shared" si="26"/>
        <v/>
      </c>
    </row>
    <row r="1626" spans="6:10" x14ac:dyDescent="0.2">
      <c r="F1626" s="93" t="str">
        <f>IF(ISBLANK(A1626),"",VLOOKUP(A1626,'Tabla de equipos'!$B$3:$D$107,3,FALSE))</f>
        <v/>
      </c>
      <c r="J1626" s="139" t="str">
        <f t="shared" si="26"/>
        <v/>
      </c>
    </row>
    <row r="1627" spans="6:10" x14ac:dyDescent="0.2">
      <c r="F1627" s="93" t="str">
        <f>IF(ISBLANK(A1627),"",VLOOKUP(A1627,'Tabla de equipos'!$B$3:$D$107,3,FALSE))</f>
        <v/>
      </c>
      <c r="J1627" s="139" t="str">
        <f t="shared" si="26"/>
        <v/>
      </c>
    </row>
    <row r="1628" spans="6:10" x14ac:dyDescent="0.2">
      <c r="F1628" s="93" t="str">
        <f>IF(ISBLANK(A1628),"",VLOOKUP(A1628,'Tabla de equipos'!$B$3:$D$107,3,FALSE))</f>
        <v/>
      </c>
      <c r="J1628" s="139" t="str">
        <f t="shared" si="26"/>
        <v/>
      </c>
    </row>
    <row r="1629" spans="6:10" x14ac:dyDescent="0.2">
      <c r="F1629" s="93" t="str">
        <f>IF(ISBLANK(A1629),"",VLOOKUP(A1629,'Tabla de equipos'!$B$3:$D$107,3,FALSE))</f>
        <v/>
      </c>
      <c r="J1629" s="139" t="str">
        <f t="shared" si="26"/>
        <v/>
      </c>
    </row>
    <row r="1630" spans="6:10" x14ac:dyDescent="0.2">
      <c r="F1630" s="93" t="str">
        <f>IF(ISBLANK(A1630),"",VLOOKUP(A1630,'Tabla de equipos'!$B$3:$D$107,3,FALSE))</f>
        <v/>
      </c>
      <c r="J1630" s="139" t="str">
        <f t="shared" si="26"/>
        <v/>
      </c>
    </row>
    <row r="1631" spans="6:10" x14ac:dyDescent="0.2">
      <c r="F1631" s="93" t="str">
        <f>IF(ISBLANK(A1631),"",VLOOKUP(A1631,'Tabla de equipos'!$B$3:$D$107,3,FALSE))</f>
        <v/>
      </c>
      <c r="J1631" s="139" t="str">
        <f t="shared" si="26"/>
        <v/>
      </c>
    </row>
    <row r="1632" spans="6:10" x14ac:dyDescent="0.2">
      <c r="F1632" s="93" t="str">
        <f>IF(ISBLANK(A1632),"",VLOOKUP(A1632,'Tabla de equipos'!$B$3:$D$107,3,FALSE))</f>
        <v/>
      </c>
      <c r="J1632" s="139" t="str">
        <f t="shared" si="26"/>
        <v/>
      </c>
    </row>
    <row r="1633" spans="6:10" x14ac:dyDescent="0.2">
      <c r="F1633" s="93" t="str">
        <f>IF(ISBLANK(A1633),"",VLOOKUP(A1633,'Tabla de equipos'!$B$3:$D$107,3,FALSE))</f>
        <v/>
      </c>
      <c r="J1633" s="139" t="str">
        <f t="shared" si="26"/>
        <v/>
      </c>
    </row>
    <row r="1634" spans="6:10" x14ac:dyDescent="0.2">
      <c r="F1634" s="93" t="str">
        <f>IF(ISBLANK(A1634),"",VLOOKUP(A1634,'Tabla de equipos'!$B$3:$D$107,3,FALSE))</f>
        <v/>
      </c>
      <c r="J1634" s="139" t="str">
        <f t="shared" si="26"/>
        <v/>
      </c>
    </row>
    <row r="1635" spans="6:10" x14ac:dyDescent="0.2">
      <c r="F1635" s="93" t="str">
        <f>IF(ISBLANK(A1635),"",VLOOKUP(A1635,'Tabla de equipos'!$B$3:$D$107,3,FALSE))</f>
        <v/>
      </c>
      <c r="J1635" s="139" t="str">
        <f t="shared" si="26"/>
        <v/>
      </c>
    </row>
    <row r="1636" spans="6:10" x14ac:dyDescent="0.2">
      <c r="F1636" s="93" t="str">
        <f>IF(ISBLANK(A1636),"",VLOOKUP(A1636,'Tabla de equipos'!$B$3:$D$107,3,FALSE))</f>
        <v/>
      </c>
      <c r="J1636" s="139" t="str">
        <f t="shared" si="26"/>
        <v/>
      </c>
    </row>
    <row r="1637" spans="6:10" x14ac:dyDescent="0.2">
      <c r="F1637" s="93" t="str">
        <f>IF(ISBLANK(A1637),"",VLOOKUP(A1637,'Tabla de equipos'!$B$3:$D$107,3,FALSE))</f>
        <v/>
      </c>
      <c r="J1637" s="139" t="str">
        <f t="shared" si="26"/>
        <v/>
      </c>
    </row>
    <row r="1638" spans="6:10" x14ac:dyDescent="0.2">
      <c r="F1638" s="93" t="str">
        <f>IF(ISBLANK(A1638),"",VLOOKUP(A1638,'Tabla de equipos'!$B$3:$D$107,3,FALSE))</f>
        <v/>
      </c>
      <c r="J1638" s="139" t="str">
        <f t="shared" si="26"/>
        <v/>
      </c>
    </row>
    <row r="1639" spans="6:10" x14ac:dyDescent="0.2">
      <c r="F1639" s="93" t="str">
        <f>IF(ISBLANK(A1639),"",VLOOKUP(A1639,'Tabla de equipos'!$B$3:$D$107,3,FALSE))</f>
        <v/>
      </c>
      <c r="J1639" s="139" t="str">
        <f t="shared" si="26"/>
        <v/>
      </c>
    </row>
    <row r="1640" spans="6:10" x14ac:dyDescent="0.2">
      <c r="F1640" s="93" t="str">
        <f>IF(ISBLANK(A1640),"",VLOOKUP(A1640,'Tabla de equipos'!$B$3:$D$107,3,FALSE))</f>
        <v/>
      </c>
      <c r="J1640" s="139" t="str">
        <f t="shared" si="26"/>
        <v/>
      </c>
    </row>
    <row r="1641" spans="6:10" x14ac:dyDescent="0.2">
      <c r="F1641" s="93" t="str">
        <f>IF(ISBLANK(A1641),"",VLOOKUP(A1641,'Tabla de equipos'!$B$3:$D$107,3,FALSE))</f>
        <v/>
      </c>
      <c r="J1641" s="139" t="str">
        <f t="shared" si="26"/>
        <v/>
      </c>
    </row>
    <row r="1642" spans="6:10" x14ac:dyDescent="0.2">
      <c r="F1642" s="93" t="str">
        <f>IF(ISBLANK(A1642),"",VLOOKUP(A1642,'Tabla de equipos'!$B$3:$D$107,3,FALSE))</f>
        <v/>
      </c>
      <c r="J1642" s="139" t="str">
        <f t="shared" si="26"/>
        <v/>
      </c>
    </row>
    <row r="1643" spans="6:10" x14ac:dyDescent="0.2">
      <c r="F1643" s="93" t="str">
        <f>IF(ISBLANK(A1643),"",VLOOKUP(A1643,'Tabla de equipos'!$B$3:$D$107,3,FALSE))</f>
        <v/>
      </c>
      <c r="J1643" s="139" t="str">
        <f t="shared" si="26"/>
        <v/>
      </c>
    </row>
    <row r="1644" spans="6:10" x14ac:dyDescent="0.2">
      <c r="F1644" s="93" t="str">
        <f>IF(ISBLANK(A1644),"",VLOOKUP(A1644,'Tabla de equipos'!$B$3:$D$107,3,FALSE))</f>
        <v/>
      </c>
      <c r="J1644" s="139" t="str">
        <f t="shared" si="26"/>
        <v/>
      </c>
    </row>
    <row r="1645" spans="6:10" x14ac:dyDescent="0.2">
      <c r="F1645" s="93" t="str">
        <f>IF(ISBLANK(A1645),"",VLOOKUP(A1645,'Tabla de equipos'!$B$3:$D$107,3,FALSE))</f>
        <v/>
      </c>
      <c r="J1645" s="139" t="str">
        <f t="shared" si="26"/>
        <v/>
      </c>
    </row>
    <row r="1646" spans="6:10" x14ac:dyDescent="0.2">
      <c r="F1646" s="93" t="str">
        <f>IF(ISBLANK(A1646),"",VLOOKUP(A1646,'Tabla de equipos'!$B$3:$D$107,3,FALSE))</f>
        <v/>
      </c>
      <c r="J1646" s="139" t="str">
        <f t="shared" si="26"/>
        <v/>
      </c>
    </row>
    <row r="1647" spans="6:10" x14ac:dyDescent="0.2">
      <c r="F1647" s="93" t="str">
        <f>IF(ISBLANK(A1647),"",VLOOKUP(A1647,'Tabla de equipos'!$B$3:$D$107,3,FALSE))</f>
        <v/>
      </c>
      <c r="J1647" s="139" t="str">
        <f t="shared" si="26"/>
        <v/>
      </c>
    </row>
    <row r="1648" spans="6:10" x14ac:dyDescent="0.2">
      <c r="F1648" s="93" t="str">
        <f>IF(ISBLANK(A1648),"",VLOOKUP(A1648,'Tabla de equipos'!$B$3:$D$107,3,FALSE))</f>
        <v/>
      </c>
      <c r="J1648" s="139" t="str">
        <f t="shared" si="26"/>
        <v/>
      </c>
    </row>
    <row r="1649" spans="6:10" x14ac:dyDescent="0.2">
      <c r="F1649" s="93" t="str">
        <f>IF(ISBLANK(A1649),"",VLOOKUP(A1649,'Tabla de equipos'!$B$3:$D$107,3,FALSE))</f>
        <v/>
      </c>
      <c r="J1649" s="139" t="str">
        <f t="shared" si="26"/>
        <v/>
      </c>
    </row>
    <row r="1650" spans="6:10" x14ac:dyDescent="0.2">
      <c r="F1650" s="93" t="str">
        <f>IF(ISBLANK(A1650),"",VLOOKUP(A1650,'Tabla de equipos'!$B$3:$D$107,3,FALSE))</f>
        <v/>
      </c>
      <c r="J1650" s="139" t="str">
        <f t="shared" si="26"/>
        <v/>
      </c>
    </row>
    <row r="1651" spans="6:10" x14ac:dyDescent="0.2">
      <c r="F1651" s="93" t="str">
        <f>IF(ISBLANK(A1651),"",VLOOKUP(A1651,'Tabla de equipos'!$B$3:$D$107,3,FALSE))</f>
        <v/>
      </c>
      <c r="J1651" s="139" t="str">
        <f t="shared" si="26"/>
        <v/>
      </c>
    </row>
    <row r="1652" spans="6:10" x14ac:dyDescent="0.2">
      <c r="F1652" s="93" t="str">
        <f>IF(ISBLANK(A1652),"",VLOOKUP(A1652,'Tabla de equipos'!$B$3:$D$107,3,FALSE))</f>
        <v/>
      </c>
      <c r="J1652" s="139" t="str">
        <f t="shared" si="26"/>
        <v/>
      </c>
    </row>
    <row r="1653" spans="6:10" x14ac:dyDescent="0.2">
      <c r="F1653" s="93" t="str">
        <f>IF(ISBLANK(A1653),"",VLOOKUP(A1653,'Tabla de equipos'!$B$3:$D$107,3,FALSE))</f>
        <v/>
      </c>
      <c r="J1653" s="139" t="str">
        <f t="shared" si="26"/>
        <v/>
      </c>
    </row>
    <row r="1654" spans="6:10" x14ac:dyDescent="0.2">
      <c r="F1654" s="93" t="str">
        <f>IF(ISBLANK(A1654),"",VLOOKUP(A1654,'Tabla de equipos'!$B$3:$D$107,3,FALSE))</f>
        <v/>
      </c>
      <c r="J1654" s="139" t="str">
        <f t="shared" si="26"/>
        <v/>
      </c>
    </row>
    <row r="1655" spans="6:10" x14ac:dyDescent="0.2">
      <c r="F1655" s="93" t="str">
        <f>IF(ISBLANK(A1655),"",VLOOKUP(A1655,'Tabla de equipos'!$B$3:$D$107,3,FALSE))</f>
        <v/>
      </c>
      <c r="J1655" s="139" t="str">
        <f t="shared" si="26"/>
        <v/>
      </c>
    </row>
    <row r="1656" spans="6:10" x14ac:dyDescent="0.2">
      <c r="F1656" s="93" t="str">
        <f>IF(ISBLANK(A1656),"",VLOOKUP(A1656,'Tabla de equipos'!$B$3:$D$107,3,FALSE))</f>
        <v/>
      </c>
      <c r="J1656" s="139" t="str">
        <f t="shared" si="26"/>
        <v/>
      </c>
    </row>
    <row r="1657" spans="6:10" x14ac:dyDescent="0.2">
      <c r="F1657" s="93" t="str">
        <f>IF(ISBLANK(A1657),"",VLOOKUP(A1657,'Tabla de equipos'!$B$3:$D$107,3,FALSE))</f>
        <v/>
      </c>
      <c r="J1657" s="139" t="str">
        <f t="shared" si="26"/>
        <v/>
      </c>
    </row>
    <row r="1658" spans="6:10" x14ac:dyDescent="0.2">
      <c r="F1658" s="93" t="str">
        <f>IF(ISBLANK(A1658),"",VLOOKUP(A1658,'Tabla de equipos'!$B$3:$D$107,3,FALSE))</f>
        <v/>
      </c>
      <c r="J1658" s="139" t="str">
        <f t="shared" si="26"/>
        <v/>
      </c>
    </row>
    <row r="1659" spans="6:10" x14ac:dyDescent="0.2">
      <c r="F1659" s="93" t="str">
        <f>IF(ISBLANK(A1659),"",VLOOKUP(A1659,'Tabla de equipos'!$B$3:$D$107,3,FALSE))</f>
        <v/>
      </c>
      <c r="J1659" s="139" t="str">
        <f t="shared" si="26"/>
        <v/>
      </c>
    </row>
    <row r="1660" spans="6:10" x14ac:dyDescent="0.2">
      <c r="F1660" s="93" t="str">
        <f>IF(ISBLANK(A1660),"",VLOOKUP(A1660,'Tabla de equipos'!$B$3:$D$107,3,FALSE))</f>
        <v/>
      </c>
      <c r="J1660" s="139" t="str">
        <f t="shared" si="26"/>
        <v/>
      </c>
    </row>
    <row r="1661" spans="6:10" x14ac:dyDescent="0.2">
      <c r="F1661" s="93" t="str">
        <f>IF(ISBLANK(A1661),"",VLOOKUP(A1661,'Tabla de equipos'!$B$3:$D$107,3,FALSE))</f>
        <v/>
      </c>
      <c r="J1661" s="139" t="str">
        <f t="shared" si="26"/>
        <v/>
      </c>
    </row>
    <row r="1662" spans="6:10" x14ac:dyDescent="0.2">
      <c r="F1662" s="93" t="str">
        <f>IF(ISBLANK(A1662),"",VLOOKUP(A1662,'Tabla de equipos'!$B$3:$D$107,3,FALSE))</f>
        <v/>
      </c>
      <c r="J1662" s="139" t="str">
        <f t="shared" si="26"/>
        <v/>
      </c>
    </row>
    <row r="1663" spans="6:10" x14ac:dyDescent="0.2">
      <c r="F1663" s="93" t="str">
        <f>IF(ISBLANK(A1663),"",VLOOKUP(A1663,'Tabla de equipos'!$B$3:$D$107,3,FALSE))</f>
        <v/>
      </c>
      <c r="J1663" s="139" t="str">
        <f t="shared" si="26"/>
        <v/>
      </c>
    </row>
    <row r="1664" spans="6:10" x14ac:dyDescent="0.2">
      <c r="F1664" s="93" t="str">
        <f>IF(ISBLANK(A1664),"",VLOOKUP(A1664,'Tabla de equipos'!$B$3:$D$107,3,FALSE))</f>
        <v/>
      </c>
      <c r="J1664" s="139" t="str">
        <f t="shared" si="26"/>
        <v/>
      </c>
    </row>
    <row r="1665" spans="6:10" x14ac:dyDescent="0.2">
      <c r="F1665" s="93" t="str">
        <f>IF(ISBLANK(A1665),"",VLOOKUP(A1665,'Tabla de equipos'!$B$3:$D$107,3,FALSE))</f>
        <v/>
      </c>
      <c r="J1665" s="139" t="str">
        <f t="shared" si="26"/>
        <v/>
      </c>
    </row>
    <row r="1666" spans="6:10" x14ac:dyDescent="0.2">
      <c r="F1666" s="93" t="str">
        <f>IF(ISBLANK(A1666),"",VLOOKUP(A1666,'Tabla de equipos'!$B$3:$D$107,3,FALSE))</f>
        <v/>
      </c>
      <c r="J1666" s="139" t="str">
        <f t="shared" si="26"/>
        <v/>
      </c>
    </row>
    <row r="1667" spans="6:10" x14ac:dyDescent="0.2">
      <c r="F1667" s="93" t="str">
        <f>IF(ISBLANK(A1667),"",VLOOKUP(A1667,'Tabla de equipos'!$B$3:$D$107,3,FALSE))</f>
        <v/>
      </c>
      <c r="J1667" s="139" t="str">
        <f t="shared" si="26"/>
        <v/>
      </c>
    </row>
    <row r="1668" spans="6:10" x14ac:dyDescent="0.2">
      <c r="F1668" s="93" t="str">
        <f>IF(ISBLANK(A1668),"",VLOOKUP(A1668,'Tabla de equipos'!$B$3:$D$107,3,FALSE))</f>
        <v/>
      </c>
      <c r="J1668" s="139" t="str">
        <f t="shared" si="26"/>
        <v/>
      </c>
    </row>
    <row r="1669" spans="6:10" x14ac:dyDescent="0.2">
      <c r="F1669" s="93" t="str">
        <f>IF(ISBLANK(A1669),"",VLOOKUP(A1669,'Tabla de equipos'!$B$3:$D$107,3,FALSE))</f>
        <v/>
      </c>
      <c r="J1669" s="139" t="str">
        <f t="shared" si="26"/>
        <v/>
      </c>
    </row>
    <row r="1670" spans="6:10" x14ac:dyDescent="0.2">
      <c r="F1670" s="93" t="str">
        <f>IF(ISBLANK(A1670),"",VLOOKUP(A1670,'Tabla de equipos'!$B$3:$D$107,3,FALSE))</f>
        <v/>
      </c>
      <c r="J1670" s="139" t="str">
        <f t="shared" ref="J1670:J1733" si="27">IF(AND(G1670&gt;0,A1670=""),"Falta elegir equipo/producto",IF(AND(A1670="",G1670=""),"",IF(AND(A1670&lt;&gt;"",G1670=""),"Falta incluir numero de unidades",IF(AND(A1670&lt;&gt;"",G1670&gt;0,B1670=""),"Falta Incluir el Tipo de Exceptuación",IF(AND(A1670&lt;&gt;"",B1670&lt;&gt;"",C1670="",G1670&gt;0),"Falta incluir nombre del Beneficiario exceptuación","No olvidar adjuntar factura de la exceptuación")))))</f>
        <v/>
      </c>
    </row>
    <row r="1671" spans="6:10" x14ac:dyDescent="0.2">
      <c r="F1671" s="93" t="str">
        <f>IF(ISBLANK(A1671),"",VLOOKUP(A1671,'Tabla de equipos'!$B$3:$D$107,3,FALSE))</f>
        <v/>
      </c>
      <c r="J1671" s="139" t="str">
        <f t="shared" si="27"/>
        <v/>
      </c>
    </row>
    <row r="1672" spans="6:10" x14ac:dyDescent="0.2">
      <c r="F1672" s="93" t="str">
        <f>IF(ISBLANK(A1672),"",VLOOKUP(A1672,'Tabla de equipos'!$B$3:$D$107,3,FALSE))</f>
        <v/>
      </c>
      <c r="J1672" s="139" t="str">
        <f t="shared" si="27"/>
        <v/>
      </c>
    </row>
    <row r="1673" spans="6:10" x14ac:dyDescent="0.2">
      <c r="F1673" s="93" t="str">
        <f>IF(ISBLANK(A1673),"",VLOOKUP(A1673,'Tabla de equipos'!$B$3:$D$107,3,FALSE))</f>
        <v/>
      </c>
      <c r="J1673" s="139" t="str">
        <f t="shared" si="27"/>
        <v/>
      </c>
    </row>
    <row r="1674" spans="6:10" x14ac:dyDescent="0.2">
      <c r="F1674" s="93" t="str">
        <f>IF(ISBLANK(A1674),"",VLOOKUP(A1674,'Tabla de equipos'!$B$3:$D$107,3,FALSE))</f>
        <v/>
      </c>
      <c r="J1674" s="139" t="str">
        <f t="shared" si="27"/>
        <v/>
      </c>
    </row>
    <row r="1675" spans="6:10" x14ac:dyDescent="0.2">
      <c r="F1675" s="93" t="str">
        <f>IF(ISBLANK(A1675),"",VLOOKUP(A1675,'Tabla de equipos'!$B$3:$D$107,3,FALSE))</f>
        <v/>
      </c>
      <c r="J1675" s="139" t="str">
        <f t="shared" si="27"/>
        <v/>
      </c>
    </row>
    <row r="1676" spans="6:10" x14ac:dyDescent="0.2">
      <c r="F1676" s="93" t="str">
        <f>IF(ISBLANK(A1676),"",VLOOKUP(A1676,'Tabla de equipos'!$B$3:$D$107,3,FALSE))</f>
        <v/>
      </c>
      <c r="J1676" s="139" t="str">
        <f t="shared" si="27"/>
        <v/>
      </c>
    </row>
    <row r="1677" spans="6:10" x14ac:dyDescent="0.2">
      <c r="F1677" s="93" t="str">
        <f>IF(ISBLANK(A1677),"",VLOOKUP(A1677,'Tabla de equipos'!$B$3:$D$107,3,FALSE))</f>
        <v/>
      </c>
      <c r="J1677" s="139" t="str">
        <f t="shared" si="27"/>
        <v/>
      </c>
    </row>
    <row r="1678" spans="6:10" x14ac:dyDescent="0.2">
      <c r="F1678" s="93" t="str">
        <f>IF(ISBLANK(A1678),"",VLOOKUP(A1678,'Tabla de equipos'!$B$3:$D$107,3,FALSE))</f>
        <v/>
      </c>
      <c r="J1678" s="139" t="str">
        <f t="shared" si="27"/>
        <v/>
      </c>
    </row>
    <row r="1679" spans="6:10" x14ac:dyDescent="0.2">
      <c r="F1679" s="93" t="str">
        <f>IF(ISBLANK(A1679),"",VLOOKUP(A1679,'Tabla de equipos'!$B$3:$D$107,3,FALSE))</f>
        <v/>
      </c>
      <c r="J1679" s="139" t="str">
        <f t="shared" si="27"/>
        <v/>
      </c>
    </row>
    <row r="1680" spans="6:10" x14ac:dyDescent="0.2">
      <c r="F1680" s="93" t="str">
        <f>IF(ISBLANK(A1680),"",VLOOKUP(A1680,'Tabla de equipos'!$B$3:$D$107,3,FALSE))</f>
        <v/>
      </c>
      <c r="J1680" s="139" t="str">
        <f t="shared" si="27"/>
        <v/>
      </c>
    </row>
    <row r="1681" spans="6:10" x14ac:dyDescent="0.2">
      <c r="F1681" s="93" t="str">
        <f>IF(ISBLANK(A1681),"",VLOOKUP(A1681,'Tabla de equipos'!$B$3:$D$107,3,FALSE))</f>
        <v/>
      </c>
      <c r="J1681" s="139" t="str">
        <f t="shared" si="27"/>
        <v/>
      </c>
    </row>
    <row r="1682" spans="6:10" x14ac:dyDescent="0.2">
      <c r="F1682" s="93" t="str">
        <f>IF(ISBLANK(A1682),"",VLOOKUP(A1682,'Tabla de equipos'!$B$3:$D$107,3,FALSE))</f>
        <v/>
      </c>
      <c r="J1682" s="139" t="str">
        <f t="shared" si="27"/>
        <v/>
      </c>
    </row>
    <row r="1683" spans="6:10" x14ac:dyDescent="0.2">
      <c r="F1683" s="93" t="str">
        <f>IF(ISBLANK(A1683),"",VLOOKUP(A1683,'Tabla de equipos'!$B$3:$D$107,3,FALSE))</f>
        <v/>
      </c>
      <c r="J1683" s="139" t="str">
        <f t="shared" si="27"/>
        <v/>
      </c>
    </row>
    <row r="1684" spans="6:10" x14ac:dyDescent="0.2">
      <c r="F1684" s="93" t="str">
        <f>IF(ISBLANK(A1684),"",VLOOKUP(A1684,'Tabla de equipos'!$B$3:$D$107,3,FALSE))</f>
        <v/>
      </c>
      <c r="J1684" s="139" t="str">
        <f t="shared" si="27"/>
        <v/>
      </c>
    </row>
    <row r="1685" spans="6:10" x14ac:dyDescent="0.2">
      <c r="F1685" s="93" t="str">
        <f>IF(ISBLANK(A1685),"",VLOOKUP(A1685,'Tabla de equipos'!$B$3:$D$107,3,FALSE))</f>
        <v/>
      </c>
      <c r="J1685" s="139" t="str">
        <f t="shared" si="27"/>
        <v/>
      </c>
    </row>
    <row r="1686" spans="6:10" x14ac:dyDescent="0.2">
      <c r="F1686" s="93" t="str">
        <f>IF(ISBLANK(A1686),"",VLOOKUP(A1686,'Tabla de equipos'!$B$3:$D$107,3,FALSE))</f>
        <v/>
      </c>
      <c r="J1686" s="139" t="str">
        <f t="shared" si="27"/>
        <v/>
      </c>
    </row>
    <row r="1687" spans="6:10" x14ac:dyDescent="0.2">
      <c r="F1687" s="93" t="str">
        <f>IF(ISBLANK(A1687),"",VLOOKUP(A1687,'Tabla de equipos'!$B$3:$D$107,3,FALSE))</f>
        <v/>
      </c>
      <c r="J1687" s="139" t="str">
        <f t="shared" si="27"/>
        <v/>
      </c>
    </row>
    <row r="1688" spans="6:10" x14ac:dyDescent="0.2">
      <c r="F1688" s="93" t="str">
        <f>IF(ISBLANK(A1688),"",VLOOKUP(A1688,'Tabla de equipos'!$B$3:$D$107,3,FALSE))</f>
        <v/>
      </c>
      <c r="J1688" s="139" t="str">
        <f t="shared" si="27"/>
        <v/>
      </c>
    </row>
    <row r="1689" spans="6:10" x14ac:dyDescent="0.2">
      <c r="F1689" s="93" t="str">
        <f>IF(ISBLANK(A1689),"",VLOOKUP(A1689,'Tabla de equipos'!$B$3:$D$107,3,FALSE))</f>
        <v/>
      </c>
      <c r="J1689" s="139" t="str">
        <f t="shared" si="27"/>
        <v/>
      </c>
    </row>
    <row r="1690" spans="6:10" x14ac:dyDescent="0.2">
      <c r="F1690" s="93" t="str">
        <f>IF(ISBLANK(A1690),"",VLOOKUP(A1690,'Tabla de equipos'!$B$3:$D$107,3,FALSE))</f>
        <v/>
      </c>
      <c r="J1690" s="139" t="str">
        <f t="shared" si="27"/>
        <v/>
      </c>
    </row>
    <row r="1691" spans="6:10" x14ac:dyDescent="0.2">
      <c r="F1691" s="93" t="str">
        <f>IF(ISBLANK(A1691),"",VLOOKUP(A1691,'Tabla de equipos'!$B$3:$D$107,3,FALSE))</f>
        <v/>
      </c>
      <c r="J1691" s="139" t="str">
        <f t="shared" si="27"/>
        <v/>
      </c>
    </row>
    <row r="1692" spans="6:10" x14ac:dyDescent="0.2">
      <c r="F1692" s="93" t="str">
        <f>IF(ISBLANK(A1692),"",VLOOKUP(A1692,'Tabla de equipos'!$B$3:$D$107,3,FALSE))</f>
        <v/>
      </c>
      <c r="J1692" s="139" t="str">
        <f t="shared" si="27"/>
        <v/>
      </c>
    </row>
    <row r="1693" spans="6:10" x14ac:dyDescent="0.2">
      <c r="F1693" s="93" t="str">
        <f>IF(ISBLANK(A1693),"",VLOOKUP(A1693,'Tabla de equipos'!$B$3:$D$107,3,FALSE))</f>
        <v/>
      </c>
      <c r="J1693" s="139" t="str">
        <f t="shared" si="27"/>
        <v/>
      </c>
    </row>
    <row r="1694" spans="6:10" x14ac:dyDescent="0.2">
      <c r="F1694" s="93" t="str">
        <f>IF(ISBLANK(A1694),"",VLOOKUP(A1694,'Tabla de equipos'!$B$3:$D$107,3,FALSE))</f>
        <v/>
      </c>
      <c r="J1694" s="139" t="str">
        <f t="shared" si="27"/>
        <v/>
      </c>
    </row>
    <row r="1695" spans="6:10" x14ac:dyDescent="0.2">
      <c r="F1695" s="93" t="str">
        <f>IF(ISBLANK(A1695),"",VLOOKUP(A1695,'Tabla de equipos'!$B$3:$D$107,3,FALSE))</f>
        <v/>
      </c>
      <c r="J1695" s="139" t="str">
        <f t="shared" si="27"/>
        <v/>
      </c>
    </row>
    <row r="1696" spans="6:10" x14ac:dyDescent="0.2">
      <c r="F1696" s="93" t="str">
        <f>IF(ISBLANK(A1696),"",VLOOKUP(A1696,'Tabla de equipos'!$B$3:$D$107,3,FALSE))</f>
        <v/>
      </c>
      <c r="J1696" s="139" t="str">
        <f t="shared" si="27"/>
        <v/>
      </c>
    </row>
    <row r="1697" spans="6:10" x14ac:dyDescent="0.2">
      <c r="F1697" s="93" t="str">
        <f>IF(ISBLANK(A1697),"",VLOOKUP(A1697,'Tabla de equipos'!$B$3:$D$107,3,FALSE))</f>
        <v/>
      </c>
      <c r="J1697" s="139" t="str">
        <f t="shared" si="27"/>
        <v/>
      </c>
    </row>
    <row r="1698" spans="6:10" x14ac:dyDescent="0.2">
      <c r="F1698" s="93" t="str">
        <f>IF(ISBLANK(A1698),"",VLOOKUP(A1698,'Tabla de equipos'!$B$3:$D$107,3,FALSE))</f>
        <v/>
      </c>
      <c r="J1698" s="139" t="str">
        <f t="shared" si="27"/>
        <v/>
      </c>
    </row>
    <row r="1699" spans="6:10" x14ac:dyDescent="0.2">
      <c r="F1699" s="93" t="str">
        <f>IF(ISBLANK(A1699),"",VLOOKUP(A1699,'Tabla de equipos'!$B$3:$D$107,3,FALSE))</f>
        <v/>
      </c>
      <c r="J1699" s="139" t="str">
        <f t="shared" si="27"/>
        <v/>
      </c>
    </row>
    <row r="1700" spans="6:10" x14ac:dyDescent="0.2">
      <c r="F1700" s="93" t="str">
        <f>IF(ISBLANK(A1700),"",VLOOKUP(A1700,'Tabla de equipos'!$B$3:$D$107,3,FALSE))</f>
        <v/>
      </c>
      <c r="J1700" s="139" t="str">
        <f t="shared" si="27"/>
        <v/>
      </c>
    </row>
    <row r="1701" spans="6:10" x14ac:dyDescent="0.2">
      <c r="F1701" s="93" t="str">
        <f>IF(ISBLANK(A1701),"",VLOOKUP(A1701,'Tabla de equipos'!$B$3:$D$107,3,FALSE))</f>
        <v/>
      </c>
      <c r="J1701" s="139" t="str">
        <f t="shared" si="27"/>
        <v/>
      </c>
    </row>
    <row r="1702" spans="6:10" x14ac:dyDescent="0.2">
      <c r="F1702" s="93" t="str">
        <f>IF(ISBLANK(A1702),"",VLOOKUP(A1702,'Tabla de equipos'!$B$3:$D$107,3,FALSE))</f>
        <v/>
      </c>
      <c r="J1702" s="139" t="str">
        <f t="shared" si="27"/>
        <v/>
      </c>
    </row>
    <row r="1703" spans="6:10" x14ac:dyDescent="0.2">
      <c r="F1703" s="93" t="str">
        <f>IF(ISBLANK(A1703),"",VLOOKUP(A1703,'Tabla de equipos'!$B$3:$D$107,3,FALSE))</f>
        <v/>
      </c>
      <c r="J1703" s="139" t="str">
        <f t="shared" si="27"/>
        <v/>
      </c>
    </row>
    <row r="1704" spans="6:10" x14ac:dyDescent="0.2">
      <c r="F1704" s="93" t="str">
        <f>IF(ISBLANK(A1704),"",VLOOKUP(A1704,'Tabla de equipos'!$B$3:$D$107,3,FALSE))</f>
        <v/>
      </c>
      <c r="J1704" s="139" t="str">
        <f t="shared" si="27"/>
        <v/>
      </c>
    </row>
    <row r="1705" spans="6:10" x14ac:dyDescent="0.2">
      <c r="F1705" s="93" t="str">
        <f>IF(ISBLANK(A1705),"",VLOOKUP(A1705,'Tabla de equipos'!$B$3:$D$107,3,FALSE))</f>
        <v/>
      </c>
      <c r="J1705" s="139" t="str">
        <f t="shared" si="27"/>
        <v/>
      </c>
    </row>
    <row r="1706" spans="6:10" x14ac:dyDescent="0.2">
      <c r="F1706" s="93" t="str">
        <f>IF(ISBLANK(A1706),"",VLOOKUP(A1706,'Tabla de equipos'!$B$3:$D$107,3,FALSE))</f>
        <v/>
      </c>
      <c r="J1706" s="139" t="str">
        <f t="shared" si="27"/>
        <v/>
      </c>
    </row>
    <row r="1707" spans="6:10" x14ac:dyDescent="0.2">
      <c r="F1707" s="93" t="str">
        <f>IF(ISBLANK(A1707),"",VLOOKUP(A1707,'Tabla de equipos'!$B$3:$D$107,3,FALSE))</f>
        <v/>
      </c>
      <c r="J1707" s="139" t="str">
        <f t="shared" si="27"/>
        <v/>
      </c>
    </row>
    <row r="1708" spans="6:10" x14ac:dyDescent="0.2">
      <c r="F1708" s="93" t="str">
        <f>IF(ISBLANK(A1708),"",VLOOKUP(A1708,'Tabla de equipos'!$B$3:$D$107,3,FALSE))</f>
        <v/>
      </c>
      <c r="J1708" s="139" t="str">
        <f t="shared" si="27"/>
        <v/>
      </c>
    </row>
    <row r="1709" spans="6:10" x14ac:dyDescent="0.2">
      <c r="F1709" s="93" t="str">
        <f>IF(ISBLANK(A1709),"",VLOOKUP(A1709,'Tabla de equipos'!$B$3:$D$107,3,FALSE))</f>
        <v/>
      </c>
      <c r="J1709" s="139" t="str">
        <f t="shared" si="27"/>
        <v/>
      </c>
    </row>
    <row r="1710" spans="6:10" x14ac:dyDescent="0.2">
      <c r="F1710" s="93" t="str">
        <f>IF(ISBLANK(A1710),"",VLOOKUP(A1710,'Tabla de equipos'!$B$3:$D$107,3,FALSE))</f>
        <v/>
      </c>
      <c r="J1710" s="139" t="str">
        <f t="shared" si="27"/>
        <v/>
      </c>
    </row>
    <row r="1711" spans="6:10" x14ac:dyDescent="0.2">
      <c r="F1711" s="93" t="str">
        <f>IF(ISBLANK(A1711),"",VLOOKUP(A1711,'Tabla de equipos'!$B$3:$D$107,3,FALSE))</f>
        <v/>
      </c>
      <c r="J1711" s="139" t="str">
        <f t="shared" si="27"/>
        <v/>
      </c>
    </row>
    <row r="1712" spans="6:10" x14ac:dyDescent="0.2">
      <c r="F1712" s="93" t="str">
        <f>IF(ISBLANK(A1712),"",VLOOKUP(A1712,'Tabla de equipos'!$B$3:$D$107,3,FALSE))</f>
        <v/>
      </c>
      <c r="J1712" s="139" t="str">
        <f t="shared" si="27"/>
        <v/>
      </c>
    </row>
    <row r="1713" spans="6:10" x14ac:dyDescent="0.2">
      <c r="F1713" s="93" t="str">
        <f>IF(ISBLANK(A1713),"",VLOOKUP(A1713,'Tabla de equipos'!$B$3:$D$107,3,FALSE))</f>
        <v/>
      </c>
      <c r="J1713" s="139" t="str">
        <f t="shared" si="27"/>
        <v/>
      </c>
    </row>
    <row r="1714" spans="6:10" x14ac:dyDescent="0.2">
      <c r="F1714" s="93" t="str">
        <f>IF(ISBLANK(A1714),"",VLOOKUP(A1714,'Tabla de equipos'!$B$3:$D$107,3,FALSE))</f>
        <v/>
      </c>
      <c r="J1714" s="139" t="str">
        <f t="shared" si="27"/>
        <v/>
      </c>
    </row>
    <row r="1715" spans="6:10" x14ac:dyDescent="0.2">
      <c r="F1715" s="93" t="str">
        <f>IF(ISBLANK(A1715),"",VLOOKUP(A1715,'Tabla de equipos'!$B$3:$D$107,3,FALSE))</f>
        <v/>
      </c>
      <c r="J1715" s="139" t="str">
        <f t="shared" si="27"/>
        <v/>
      </c>
    </row>
    <row r="1716" spans="6:10" x14ac:dyDescent="0.2">
      <c r="F1716" s="93" t="str">
        <f>IF(ISBLANK(A1716),"",VLOOKUP(A1716,'Tabla de equipos'!$B$3:$D$107,3,FALSE))</f>
        <v/>
      </c>
      <c r="J1716" s="139" t="str">
        <f t="shared" si="27"/>
        <v/>
      </c>
    </row>
    <row r="1717" spans="6:10" x14ac:dyDescent="0.2">
      <c r="F1717" s="93" t="str">
        <f>IF(ISBLANK(A1717),"",VLOOKUP(A1717,'Tabla de equipos'!$B$3:$D$107,3,FALSE))</f>
        <v/>
      </c>
      <c r="J1717" s="139" t="str">
        <f t="shared" si="27"/>
        <v/>
      </c>
    </row>
    <row r="1718" spans="6:10" x14ac:dyDescent="0.2">
      <c r="F1718" s="93" t="str">
        <f>IF(ISBLANK(A1718),"",VLOOKUP(A1718,'Tabla de equipos'!$B$3:$D$107,3,FALSE))</f>
        <v/>
      </c>
      <c r="J1718" s="139" t="str">
        <f t="shared" si="27"/>
        <v/>
      </c>
    </row>
    <row r="1719" spans="6:10" x14ac:dyDescent="0.2">
      <c r="F1719" s="93" t="str">
        <f>IF(ISBLANK(A1719),"",VLOOKUP(A1719,'Tabla de equipos'!$B$3:$D$107,3,FALSE))</f>
        <v/>
      </c>
      <c r="J1719" s="139" t="str">
        <f t="shared" si="27"/>
        <v/>
      </c>
    </row>
    <row r="1720" spans="6:10" x14ac:dyDescent="0.2">
      <c r="F1720" s="93" t="str">
        <f>IF(ISBLANK(A1720),"",VLOOKUP(A1720,'Tabla de equipos'!$B$3:$D$107,3,FALSE))</f>
        <v/>
      </c>
      <c r="J1720" s="139" t="str">
        <f t="shared" si="27"/>
        <v/>
      </c>
    </row>
    <row r="1721" spans="6:10" x14ac:dyDescent="0.2">
      <c r="F1721" s="93" t="str">
        <f>IF(ISBLANK(A1721),"",VLOOKUP(A1721,'Tabla de equipos'!$B$3:$D$107,3,FALSE))</f>
        <v/>
      </c>
      <c r="J1721" s="139" t="str">
        <f t="shared" si="27"/>
        <v/>
      </c>
    </row>
    <row r="1722" spans="6:10" x14ac:dyDescent="0.2">
      <c r="F1722" s="93" t="str">
        <f>IF(ISBLANK(A1722),"",VLOOKUP(A1722,'Tabla de equipos'!$B$3:$D$107,3,FALSE))</f>
        <v/>
      </c>
      <c r="J1722" s="139" t="str">
        <f t="shared" si="27"/>
        <v/>
      </c>
    </row>
    <row r="1723" spans="6:10" x14ac:dyDescent="0.2">
      <c r="F1723" s="93" t="str">
        <f>IF(ISBLANK(A1723),"",VLOOKUP(A1723,'Tabla de equipos'!$B$3:$D$107,3,FALSE))</f>
        <v/>
      </c>
      <c r="J1723" s="139" t="str">
        <f t="shared" si="27"/>
        <v/>
      </c>
    </row>
    <row r="1724" spans="6:10" x14ac:dyDescent="0.2">
      <c r="F1724" s="93" t="str">
        <f>IF(ISBLANK(A1724),"",VLOOKUP(A1724,'Tabla de equipos'!$B$3:$D$107,3,FALSE))</f>
        <v/>
      </c>
      <c r="J1724" s="139" t="str">
        <f t="shared" si="27"/>
        <v/>
      </c>
    </row>
    <row r="1725" spans="6:10" x14ac:dyDescent="0.2">
      <c r="F1725" s="93" t="str">
        <f>IF(ISBLANK(A1725),"",VLOOKUP(A1725,'Tabla de equipos'!$B$3:$D$107,3,FALSE))</f>
        <v/>
      </c>
      <c r="J1725" s="139" t="str">
        <f t="shared" si="27"/>
        <v/>
      </c>
    </row>
    <row r="1726" spans="6:10" x14ac:dyDescent="0.2">
      <c r="F1726" s="93" t="str">
        <f>IF(ISBLANK(A1726),"",VLOOKUP(A1726,'Tabla de equipos'!$B$3:$D$107,3,FALSE))</f>
        <v/>
      </c>
      <c r="J1726" s="139" t="str">
        <f t="shared" si="27"/>
        <v/>
      </c>
    </row>
    <row r="1727" spans="6:10" x14ac:dyDescent="0.2">
      <c r="F1727" s="93" t="str">
        <f>IF(ISBLANK(A1727),"",VLOOKUP(A1727,'Tabla de equipos'!$B$3:$D$107,3,FALSE))</f>
        <v/>
      </c>
      <c r="J1727" s="139" t="str">
        <f t="shared" si="27"/>
        <v/>
      </c>
    </row>
    <row r="1728" spans="6:10" x14ac:dyDescent="0.2">
      <c r="F1728" s="93" t="str">
        <f>IF(ISBLANK(A1728),"",VLOOKUP(A1728,'Tabla de equipos'!$B$3:$D$107,3,FALSE))</f>
        <v/>
      </c>
      <c r="J1728" s="139" t="str">
        <f t="shared" si="27"/>
        <v/>
      </c>
    </row>
    <row r="1729" spans="6:10" x14ac:dyDescent="0.2">
      <c r="F1729" s="93" t="str">
        <f>IF(ISBLANK(A1729),"",VLOOKUP(A1729,'Tabla de equipos'!$B$3:$D$107,3,FALSE))</f>
        <v/>
      </c>
      <c r="J1729" s="139" t="str">
        <f t="shared" si="27"/>
        <v/>
      </c>
    </row>
    <row r="1730" spans="6:10" x14ac:dyDescent="0.2">
      <c r="F1730" s="93" t="str">
        <f>IF(ISBLANK(A1730),"",VLOOKUP(A1730,'Tabla de equipos'!$B$3:$D$107,3,FALSE))</f>
        <v/>
      </c>
      <c r="J1730" s="139" t="str">
        <f t="shared" si="27"/>
        <v/>
      </c>
    </row>
    <row r="1731" spans="6:10" x14ac:dyDescent="0.2">
      <c r="F1731" s="93" t="str">
        <f>IF(ISBLANK(A1731),"",VLOOKUP(A1731,'Tabla de equipos'!$B$3:$D$107,3,FALSE))</f>
        <v/>
      </c>
      <c r="J1731" s="139" t="str">
        <f t="shared" si="27"/>
        <v/>
      </c>
    </row>
    <row r="1732" spans="6:10" x14ac:dyDescent="0.2">
      <c r="F1732" s="93" t="str">
        <f>IF(ISBLANK(A1732),"",VLOOKUP(A1732,'Tabla de equipos'!$B$3:$D$107,3,FALSE))</f>
        <v/>
      </c>
      <c r="J1732" s="139" t="str">
        <f t="shared" si="27"/>
        <v/>
      </c>
    </row>
    <row r="1733" spans="6:10" x14ac:dyDescent="0.2">
      <c r="F1733" s="93" t="str">
        <f>IF(ISBLANK(A1733),"",VLOOKUP(A1733,'Tabla de equipos'!$B$3:$D$107,3,FALSE))</f>
        <v/>
      </c>
      <c r="J1733" s="139" t="str">
        <f t="shared" si="27"/>
        <v/>
      </c>
    </row>
    <row r="1734" spans="6:10" x14ac:dyDescent="0.2">
      <c r="F1734" s="93" t="str">
        <f>IF(ISBLANK(A1734),"",VLOOKUP(A1734,'Tabla de equipos'!$B$3:$D$107,3,FALSE))</f>
        <v/>
      </c>
      <c r="J1734" s="139" t="str">
        <f t="shared" ref="J1734:J1797" si="28">IF(AND(G1734&gt;0,A1734=""),"Falta elegir equipo/producto",IF(AND(A1734="",G1734=""),"",IF(AND(A1734&lt;&gt;"",G1734=""),"Falta incluir numero de unidades",IF(AND(A1734&lt;&gt;"",G1734&gt;0,B1734=""),"Falta Incluir el Tipo de Exceptuación",IF(AND(A1734&lt;&gt;"",B1734&lt;&gt;"",C1734="",G1734&gt;0),"Falta incluir nombre del Beneficiario exceptuación","No olvidar adjuntar factura de la exceptuación")))))</f>
        <v/>
      </c>
    </row>
    <row r="1735" spans="6:10" x14ac:dyDescent="0.2">
      <c r="F1735" s="93" t="str">
        <f>IF(ISBLANK(A1735),"",VLOOKUP(A1735,'Tabla de equipos'!$B$3:$D$107,3,FALSE))</f>
        <v/>
      </c>
      <c r="J1735" s="139" t="str">
        <f t="shared" si="28"/>
        <v/>
      </c>
    </row>
    <row r="1736" spans="6:10" x14ac:dyDescent="0.2">
      <c r="F1736" s="93" t="str">
        <f>IF(ISBLANK(A1736),"",VLOOKUP(A1736,'Tabla de equipos'!$B$3:$D$107,3,FALSE))</f>
        <v/>
      </c>
      <c r="J1736" s="139" t="str">
        <f t="shared" si="28"/>
        <v/>
      </c>
    </row>
    <row r="1737" spans="6:10" x14ac:dyDescent="0.2">
      <c r="F1737" s="93" t="str">
        <f>IF(ISBLANK(A1737),"",VLOOKUP(A1737,'Tabla de equipos'!$B$3:$D$107,3,FALSE))</f>
        <v/>
      </c>
      <c r="J1737" s="139" t="str">
        <f t="shared" si="28"/>
        <v/>
      </c>
    </row>
    <row r="1738" spans="6:10" x14ac:dyDescent="0.2">
      <c r="F1738" s="93" t="str">
        <f>IF(ISBLANK(A1738),"",VLOOKUP(A1738,'Tabla de equipos'!$B$3:$D$107,3,FALSE))</f>
        <v/>
      </c>
      <c r="J1738" s="139" t="str">
        <f t="shared" si="28"/>
        <v/>
      </c>
    </row>
    <row r="1739" spans="6:10" x14ac:dyDescent="0.2">
      <c r="F1739" s="93" t="str">
        <f>IF(ISBLANK(A1739),"",VLOOKUP(A1739,'Tabla de equipos'!$B$3:$D$107,3,FALSE))</f>
        <v/>
      </c>
      <c r="J1739" s="139" t="str">
        <f t="shared" si="28"/>
        <v/>
      </c>
    </row>
    <row r="1740" spans="6:10" x14ac:dyDescent="0.2">
      <c r="F1740" s="93" t="str">
        <f>IF(ISBLANK(A1740),"",VLOOKUP(A1740,'Tabla de equipos'!$B$3:$D$107,3,FALSE))</f>
        <v/>
      </c>
      <c r="J1740" s="139" t="str">
        <f t="shared" si="28"/>
        <v/>
      </c>
    </row>
    <row r="1741" spans="6:10" x14ac:dyDescent="0.2">
      <c r="F1741" s="93" t="str">
        <f>IF(ISBLANK(A1741),"",VLOOKUP(A1741,'Tabla de equipos'!$B$3:$D$107,3,FALSE))</f>
        <v/>
      </c>
      <c r="J1741" s="139" t="str">
        <f t="shared" si="28"/>
        <v/>
      </c>
    </row>
    <row r="1742" spans="6:10" x14ac:dyDescent="0.2">
      <c r="F1742" s="93" t="str">
        <f>IF(ISBLANK(A1742),"",VLOOKUP(A1742,'Tabla de equipos'!$B$3:$D$107,3,FALSE))</f>
        <v/>
      </c>
      <c r="J1742" s="139" t="str">
        <f t="shared" si="28"/>
        <v/>
      </c>
    </row>
    <row r="1743" spans="6:10" x14ac:dyDescent="0.2">
      <c r="F1743" s="93" t="str">
        <f>IF(ISBLANK(A1743),"",VLOOKUP(A1743,'Tabla de equipos'!$B$3:$D$107,3,FALSE))</f>
        <v/>
      </c>
      <c r="J1743" s="139" t="str">
        <f t="shared" si="28"/>
        <v/>
      </c>
    </row>
    <row r="1744" spans="6:10" x14ac:dyDescent="0.2">
      <c r="F1744" s="93" t="str">
        <f>IF(ISBLANK(A1744),"",VLOOKUP(A1744,'Tabla de equipos'!$B$3:$D$107,3,FALSE))</f>
        <v/>
      </c>
      <c r="J1744" s="139" t="str">
        <f t="shared" si="28"/>
        <v/>
      </c>
    </row>
    <row r="1745" spans="6:10" x14ac:dyDescent="0.2">
      <c r="F1745" s="93" t="str">
        <f>IF(ISBLANK(A1745),"",VLOOKUP(A1745,'Tabla de equipos'!$B$3:$D$107,3,FALSE))</f>
        <v/>
      </c>
      <c r="J1745" s="139" t="str">
        <f t="shared" si="28"/>
        <v/>
      </c>
    </row>
    <row r="1746" spans="6:10" x14ac:dyDescent="0.2">
      <c r="F1746" s="93" t="str">
        <f>IF(ISBLANK(A1746),"",VLOOKUP(A1746,'Tabla de equipos'!$B$3:$D$107,3,FALSE))</f>
        <v/>
      </c>
      <c r="J1746" s="139" t="str">
        <f t="shared" si="28"/>
        <v/>
      </c>
    </row>
    <row r="1747" spans="6:10" x14ac:dyDescent="0.2">
      <c r="F1747" s="93" t="str">
        <f>IF(ISBLANK(A1747),"",VLOOKUP(A1747,'Tabla de equipos'!$B$3:$D$107,3,FALSE))</f>
        <v/>
      </c>
      <c r="J1747" s="139" t="str">
        <f t="shared" si="28"/>
        <v/>
      </c>
    </row>
    <row r="1748" spans="6:10" x14ac:dyDescent="0.2">
      <c r="F1748" s="93" t="str">
        <f>IF(ISBLANK(A1748),"",VLOOKUP(A1748,'Tabla de equipos'!$B$3:$D$107,3,FALSE))</f>
        <v/>
      </c>
      <c r="J1748" s="139" t="str">
        <f t="shared" si="28"/>
        <v/>
      </c>
    </row>
    <row r="1749" spans="6:10" x14ac:dyDescent="0.2">
      <c r="F1749" s="93" t="str">
        <f>IF(ISBLANK(A1749),"",VLOOKUP(A1749,'Tabla de equipos'!$B$3:$D$107,3,FALSE))</f>
        <v/>
      </c>
      <c r="J1749" s="139" t="str">
        <f t="shared" si="28"/>
        <v/>
      </c>
    </row>
    <row r="1750" spans="6:10" x14ac:dyDescent="0.2">
      <c r="F1750" s="93" t="str">
        <f>IF(ISBLANK(A1750),"",VLOOKUP(A1750,'Tabla de equipos'!$B$3:$D$107,3,FALSE))</f>
        <v/>
      </c>
      <c r="J1750" s="139" t="str">
        <f t="shared" si="28"/>
        <v/>
      </c>
    </row>
    <row r="1751" spans="6:10" x14ac:dyDescent="0.2">
      <c r="F1751" s="93" t="str">
        <f>IF(ISBLANK(A1751),"",VLOOKUP(A1751,'Tabla de equipos'!$B$3:$D$107,3,FALSE))</f>
        <v/>
      </c>
      <c r="J1751" s="139" t="str">
        <f t="shared" si="28"/>
        <v/>
      </c>
    </row>
    <row r="1752" spans="6:10" x14ac:dyDescent="0.2">
      <c r="F1752" s="93" t="str">
        <f>IF(ISBLANK(A1752),"",VLOOKUP(A1752,'Tabla de equipos'!$B$3:$D$107,3,FALSE))</f>
        <v/>
      </c>
      <c r="J1752" s="139" t="str">
        <f t="shared" si="28"/>
        <v/>
      </c>
    </row>
    <row r="1753" spans="6:10" x14ac:dyDescent="0.2">
      <c r="F1753" s="93" t="str">
        <f>IF(ISBLANK(A1753),"",VLOOKUP(A1753,'Tabla de equipos'!$B$3:$D$107,3,FALSE))</f>
        <v/>
      </c>
      <c r="J1753" s="139" t="str">
        <f t="shared" si="28"/>
        <v/>
      </c>
    </row>
    <row r="1754" spans="6:10" x14ac:dyDescent="0.2">
      <c r="F1754" s="93" t="str">
        <f>IF(ISBLANK(A1754),"",VLOOKUP(A1754,'Tabla de equipos'!$B$3:$D$107,3,FALSE))</f>
        <v/>
      </c>
      <c r="J1754" s="139" t="str">
        <f t="shared" si="28"/>
        <v/>
      </c>
    </row>
    <row r="1755" spans="6:10" x14ac:dyDescent="0.2">
      <c r="F1755" s="93" t="str">
        <f>IF(ISBLANK(A1755),"",VLOOKUP(A1755,'Tabla de equipos'!$B$3:$D$107,3,FALSE))</f>
        <v/>
      </c>
      <c r="J1755" s="139" t="str">
        <f t="shared" si="28"/>
        <v/>
      </c>
    </row>
    <row r="1756" spans="6:10" x14ac:dyDescent="0.2">
      <c r="F1756" s="93" t="str">
        <f>IF(ISBLANK(A1756),"",VLOOKUP(A1756,'Tabla de equipos'!$B$3:$D$107,3,FALSE))</f>
        <v/>
      </c>
      <c r="J1756" s="139" t="str">
        <f t="shared" si="28"/>
        <v/>
      </c>
    </row>
    <row r="1757" spans="6:10" x14ac:dyDescent="0.2">
      <c r="F1757" s="93" t="str">
        <f>IF(ISBLANK(A1757),"",VLOOKUP(A1757,'Tabla de equipos'!$B$3:$D$107,3,FALSE))</f>
        <v/>
      </c>
      <c r="J1757" s="139" t="str">
        <f t="shared" si="28"/>
        <v/>
      </c>
    </row>
    <row r="1758" spans="6:10" x14ac:dyDescent="0.2">
      <c r="F1758" s="93" t="str">
        <f>IF(ISBLANK(A1758),"",VLOOKUP(A1758,'Tabla de equipos'!$B$3:$D$107,3,FALSE))</f>
        <v/>
      </c>
      <c r="J1758" s="139" t="str">
        <f t="shared" si="28"/>
        <v/>
      </c>
    </row>
    <row r="1759" spans="6:10" x14ac:dyDescent="0.2">
      <c r="F1759" s="93" t="str">
        <f>IF(ISBLANK(A1759),"",VLOOKUP(A1759,'Tabla de equipos'!$B$3:$D$107,3,FALSE))</f>
        <v/>
      </c>
      <c r="J1759" s="139" t="str">
        <f t="shared" si="28"/>
        <v/>
      </c>
    </row>
    <row r="1760" spans="6:10" x14ac:dyDescent="0.2">
      <c r="F1760" s="93" t="str">
        <f>IF(ISBLANK(A1760),"",VLOOKUP(A1760,'Tabla de equipos'!$B$3:$D$107,3,FALSE))</f>
        <v/>
      </c>
      <c r="J1760" s="139" t="str">
        <f t="shared" si="28"/>
        <v/>
      </c>
    </row>
    <row r="1761" spans="6:10" x14ac:dyDescent="0.2">
      <c r="F1761" s="93" t="str">
        <f>IF(ISBLANK(A1761),"",VLOOKUP(A1761,'Tabla de equipos'!$B$3:$D$107,3,FALSE))</f>
        <v/>
      </c>
      <c r="J1761" s="139" t="str">
        <f t="shared" si="28"/>
        <v/>
      </c>
    </row>
    <row r="1762" spans="6:10" x14ac:dyDescent="0.2">
      <c r="F1762" s="93" t="str">
        <f>IF(ISBLANK(A1762),"",VLOOKUP(A1762,'Tabla de equipos'!$B$3:$D$107,3,FALSE))</f>
        <v/>
      </c>
      <c r="J1762" s="139" t="str">
        <f t="shared" si="28"/>
        <v/>
      </c>
    </row>
    <row r="1763" spans="6:10" x14ac:dyDescent="0.2">
      <c r="F1763" s="93" t="str">
        <f>IF(ISBLANK(A1763),"",VLOOKUP(A1763,'Tabla de equipos'!$B$3:$D$107,3,FALSE))</f>
        <v/>
      </c>
      <c r="J1763" s="139" t="str">
        <f t="shared" si="28"/>
        <v/>
      </c>
    </row>
    <row r="1764" spans="6:10" x14ac:dyDescent="0.2">
      <c r="F1764" s="93" t="str">
        <f>IF(ISBLANK(A1764),"",VLOOKUP(A1764,'Tabla de equipos'!$B$3:$D$107,3,FALSE))</f>
        <v/>
      </c>
      <c r="J1764" s="139" t="str">
        <f t="shared" si="28"/>
        <v/>
      </c>
    </row>
    <row r="1765" spans="6:10" x14ac:dyDescent="0.2">
      <c r="F1765" s="93" t="str">
        <f>IF(ISBLANK(A1765),"",VLOOKUP(A1765,'Tabla de equipos'!$B$3:$D$107,3,FALSE))</f>
        <v/>
      </c>
      <c r="J1765" s="139" t="str">
        <f t="shared" si="28"/>
        <v/>
      </c>
    </row>
    <row r="1766" spans="6:10" x14ac:dyDescent="0.2">
      <c r="F1766" s="93" t="str">
        <f>IF(ISBLANK(A1766),"",VLOOKUP(A1766,'Tabla de equipos'!$B$3:$D$107,3,FALSE))</f>
        <v/>
      </c>
      <c r="J1766" s="139" t="str">
        <f t="shared" si="28"/>
        <v/>
      </c>
    </row>
    <row r="1767" spans="6:10" x14ac:dyDescent="0.2">
      <c r="F1767" s="93" t="str">
        <f>IF(ISBLANK(A1767),"",VLOOKUP(A1767,'Tabla de equipos'!$B$3:$D$107,3,FALSE))</f>
        <v/>
      </c>
      <c r="J1767" s="139" t="str">
        <f t="shared" si="28"/>
        <v/>
      </c>
    </row>
    <row r="1768" spans="6:10" x14ac:dyDescent="0.2">
      <c r="F1768" s="93" t="str">
        <f>IF(ISBLANK(A1768),"",VLOOKUP(A1768,'Tabla de equipos'!$B$3:$D$107,3,FALSE))</f>
        <v/>
      </c>
      <c r="J1768" s="139" t="str">
        <f t="shared" si="28"/>
        <v/>
      </c>
    </row>
    <row r="1769" spans="6:10" x14ac:dyDescent="0.2">
      <c r="F1769" s="93" t="str">
        <f>IF(ISBLANK(A1769),"",VLOOKUP(A1769,'Tabla de equipos'!$B$3:$D$107,3,FALSE))</f>
        <v/>
      </c>
      <c r="J1769" s="139" t="str">
        <f t="shared" si="28"/>
        <v/>
      </c>
    </row>
    <row r="1770" spans="6:10" x14ac:dyDescent="0.2">
      <c r="F1770" s="93" t="str">
        <f>IF(ISBLANK(A1770),"",VLOOKUP(A1770,'Tabla de equipos'!$B$3:$D$107,3,FALSE))</f>
        <v/>
      </c>
      <c r="J1770" s="139" t="str">
        <f t="shared" si="28"/>
        <v/>
      </c>
    </row>
    <row r="1771" spans="6:10" x14ac:dyDescent="0.2">
      <c r="F1771" s="93" t="str">
        <f>IF(ISBLANK(A1771),"",VLOOKUP(A1771,'Tabla de equipos'!$B$3:$D$107,3,FALSE))</f>
        <v/>
      </c>
      <c r="J1771" s="139" t="str">
        <f t="shared" si="28"/>
        <v/>
      </c>
    </row>
    <row r="1772" spans="6:10" x14ac:dyDescent="0.2">
      <c r="F1772" s="93" t="str">
        <f>IF(ISBLANK(A1772),"",VLOOKUP(A1772,'Tabla de equipos'!$B$3:$D$107,3,FALSE))</f>
        <v/>
      </c>
      <c r="J1772" s="139" t="str">
        <f t="shared" si="28"/>
        <v/>
      </c>
    </row>
    <row r="1773" spans="6:10" x14ac:dyDescent="0.2">
      <c r="F1773" s="93" t="str">
        <f>IF(ISBLANK(A1773),"",VLOOKUP(A1773,'Tabla de equipos'!$B$3:$D$107,3,FALSE))</f>
        <v/>
      </c>
      <c r="J1773" s="139" t="str">
        <f t="shared" si="28"/>
        <v/>
      </c>
    </row>
    <row r="1774" spans="6:10" x14ac:dyDescent="0.2">
      <c r="F1774" s="93" t="str">
        <f>IF(ISBLANK(A1774),"",VLOOKUP(A1774,'Tabla de equipos'!$B$3:$D$107,3,FALSE))</f>
        <v/>
      </c>
      <c r="J1774" s="139" t="str">
        <f t="shared" si="28"/>
        <v/>
      </c>
    </row>
    <row r="1775" spans="6:10" x14ac:dyDescent="0.2">
      <c r="F1775" s="93" t="str">
        <f>IF(ISBLANK(A1775),"",VLOOKUP(A1775,'Tabla de equipos'!$B$3:$D$107,3,FALSE))</f>
        <v/>
      </c>
      <c r="J1775" s="139" t="str">
        <f t="shared" si="28"/>
        <v/>
      </c>
    </row>
    <row r="1776" spans="6:10" x14ac:dyDescent="0.2">
      <c r="F1776" s="93" t="str">
        <f>IF(ISBLANK(A1776),"",VLOOKUP(A1776,'Tabla de equipos'!$B$3:$D$107,3,FALSE))</f>
        <v/>
      </c>
      <c r="J1776" s="139" t="str">
        <f t="shared" si="28"/>
        <v/>
      </c>
    </row>
    <row r="1777" spans="6:10" x14ac:dyDescent="0.2">
      <c r="F1777" s="93" t="str">
        <f>IF(ISBLANK(A1777),"",VLOOKUP(A1777,'Tabla de equipos'!$B$3:$D$107,3,FALSE))</f>
        <v/>
      </c>
      <c r="J1777" s="139" t="str">
        <f t="shared" si="28"/>
        <v/>
      </c>
    </row>
    <row r="1778" spans="6:10" x14ac:dyDescent="0.2">
      <c r="F1778" s="93" t="str">
        <f>IF(ISBLANK(A1778),"",VLOOKUP(A1778,'Tabla de equipos'!$B$3:$D$107,3,FALSE))</f>
        <v/>
      </c>
      <c r="J1778" s="139" t="str">
        <f t="shared" si="28"/>
        <v/>
      </c>
    </row>
    <row r="1779" spans="6:10" x14ac:dyDescent="0.2">
      <c r="F1779" s="93" t="str">
        <f>IF(ISBLANK(A1779),"",VLOOKUP(A1779,'Tabla de equipos'!$B$3:$D$107,3,FALSE))</f>
        <v/>
      </c>
      <c r="J1779" s="139" t="str">
        <f t="shared" si="28"/>
        <v/>
      </c>
    </row>
    <row r="1780" spans="6:10" x14ac:dyDescent="0.2">
      <c r="F1780" s="93" t="str">
        <f>IF(ISBLANK(A1780),"",VLOOKUP(A1780,'Tabla de equipos'!$B$3:$D$107,3,FALSE))</f>
        <v/>
      </c>
      <c r="J1780" s="139" t="str">
        <f t="shared" si="28"/>
        <v/>
      </c>
    </row>
    <row r="1781" spans="6:10" x14ac:dyDescent="0.2">
      <c r="F1781" s="93" t="str">
        <f>IF(ISBLANK(A1781),"",VLOOKUP(A1781,'Tabla de equipos'!$B$3:$D$107,3,FALSE))</f>
        <v/>
      </c>
      <c r="J1781" s="139" t="str">
        <f t="shared" si="28"/>
        <v/>
      </c>
    </row>
    <row r="1782" spans="6:10" x14ac:dyDescent="0.2">
      <c r="F1782" s="93" t="str">
        <f>IF(ISBLANK(A1782),"",VLOOKUP(A1782,'Tabla de equipos'!$B$3:$D$107,3,FALSE))</f>
        <v/>
      </c>
      <c r="J1782" s="139" t="str">
        <f t="shared" si="28"/>
        <v/>
      </c>
    </row>
    <row r="1783" spans="6:10" x14ac:dyDescent="0.2">
      <c r="F1783" s="93" t="str">
        <f>IF(ISBLANK(A1783),"",VLOOKUP(A1783,'Tabla de equipos'!$B$3:$D$107,3,FALSE))</f>
        <v/>
      </c>
      <c r="J1783" s="139" t="str">
        <f t="shared" si="28"/>
        <v/>
      </c>
    </row>
    <row r="1784" spans="6:10" x14ac:dyDescent="0.2">
      <c r="F1784" s="93" t="str">
        <f>IF(ISBLANK(A1784),"",VLOOKUP(A1784,'Tabla de equipos'!$B$3:$D$107,3,FALSE))</f>
        <v/>
      </c>
      <c r="J1784" s="139" t="str">
        <f t="shared" si="28"/>
        <v/>
      </c>
    </row>
    <row r="1785" spans="6:10" x14ac:dyDescent="0.2">
      <c r="F1785" s="93" t="str">
        <f>IF(ISBLANK(A1785),"",VLOOKUP(A1785,'Tabla de equipos'!$B$3:$D$107,3,FALSE))</f>
        <v/>
      </c>
      <c r="J1785" s="139" t="str">
        <f t="shared" si="28"/>
        <v/>
      </c>
    </row>
    <row r="1786" spans="6:10" x14ac:dyDescent="0.2">
      <c r="F1786" s="93" t="str">
        <f>IF(ISBLANK(A1786),"",VLOOKUP(A1786,'Tabla de equipos'!$B$3:$D$107,3,FALSE))</f>
        <v/>
      </c>
      <c r="J1786" s="139" t="str">
        <f t="shared" si="28"/>
        <v/>
      </c>
    </row>
    <row r="1787" spans="6:10" x14ac:dyDescent="0.2">
      <c r="F1787" s="93" t="str">
        <f>IF(ISBLANK(A1787),"",VLOOKUP(A1787,'Tabla de equipos'!$B$3:$D$107,3,FALSE))</f>
        <v/>
      </c>
      <c r="J1787" s="139" t="str">
        <f t="shared" si="28"/>
        <v/>
      </c>
    </row>
    <row r="1788" spans="6:10" x14ac:dyDescent="0.2">
      <c r="F1788" s="93" t="str">
        <f>IF(ISBLANK(A1788),"",VLOOKUP(A1788,'Tabla de equipos'!$B$3:$D$107,3,FALSE))</f>
        <v/>
      </c>
      <c r="J1788" s="139" t="str">
        <f t="shared" si="28"/>
        <v/>
      </c>
    </row>
    <row r="1789" spans="6:10" x14ac:dyDescent="0.2">
      <c r="F1789" s="93" t="str">
        <f>IF(ISBLANK(A1789),"",VLOOKUP(A1789,'Tabla de equipos'!$B$3:$D$107,3,FALSE))</f>
        <v/>
      </c>
      <c r="J1789" s="139" t="str">
        <f t="shared" si="28"/>
        <v/>
      </c>
    </row>
    <row r="1790" spans="6:10" x14ac:dyDescent="0.2">
      <c r="F1790" s="93" t="str">
        <f>IF(ISBLANK(A1790),"",VLOOKUP(A1790,'Tabla de equipos'!$B$3:$D$107,3,FALSE))</f>
        <v/>
      </c>
      <c r="J1790" s="139" t="str">
        <f t="shared" si="28"/>
        <v/>
      </c>
    </row>
    <row r="1791" spans="6:10" x14ac:dyDescent="0.2">
      <c r="F1791" s="93" t="str">
        <f>IF(ISBLANK(A1791),"",VLOOKUP(A1791,'Tabla de equipos'!$B$3:$D$107,3,FALSE))</f>
        <v/>
      </c>
      <c r="J1791" s="139" t="str">
        <f t="shared" si="28"/>
        <v/>
      </c>
    </row>
    <row r="1792" spans="6:10" x14ac:dyDescent="0.2">
      <c r="F1792" s="93" t="str">
        <f>IF(ISBLANK(A1792),"",VLOOKUP(A1792,'Tabla de equipos'!$B$3:$D$107,3,FALSE))</f>
        <v/>
      </c>
      <c r="J1792" s="139" t="str">
        <f t="shared" si="28"/>
        <v/>
      </c>
    </row>
    <row r="1793" spans="6:10" x14ac:dyDescent="0.2">
      <c r="F1793" s="93" t="str">
        <f>IF(ISBLANK(A1793),"",VLOOKUP(A1793,'Tabla de equipos'!$B$3:$D$107,3,FALSE))</f>
        <v/>
      </c>
      <c r="J1793" s="139" t="str">
        <f t="shared" si="28"/>
        <v/>
      </c>
    </row>
    <row r="1794" spans="6:10" x14ac:dyDescent="0.2">
      <c r="F1794" s="93" t="str">
        <f>IF(ISBLANK(A1794),"",VLOOKUP(A1794,'Tabla de equipos'!$B$3:$D$107,3,FALSE))</f>
        <v/>
      </c>
      <c r="J1794" s="139" t="str">
        <f t="shared" si="28"/>
        <v/>
      </c>
    </row>
    <row r="1795" spans="6:10" x14ac:dyDescent="0.2">
      <c r="F1795" s="93" t="str">
        <f>IF(ISBLANK(A1795),"",VLOOKUP(A1795,'Tabla de equipos'!$B$3:$D$107,3,FALSE))</f>
        <v/>
      </c>
      <c r="J1795" s="139" t="str">
        <f t="shared" si="28"/>
        <v/>
      </c>
    </row>
    <row r="1796" spans="6:10" x14ac:dyDescent="0.2">
      <c r="F1796" s="93" t="str">
        <f>IF(ISBLANK(A1796),"",VLOOKUP(A1796,'Tabla de equipos'!$B$3:$D$107,3,FALSE))</f>
        <v/>
      </c>
      <c r="J1796" s="139" t="str">
        <f t="shared" si="28"/>
        <v/>
      </c>
    </row>
    <row r="1797" spans="6:10" x14ac:dyDescent="0.2">
      <c r="F1797" s="93" t="str">
        <f>IF(ISBLANK(A1797),"",VLOOKUP(A1797,'Tabla de equipos'!$B$3:$D$107,3,FALSE))</f>
        <v/>
      </c>
      <c r="J1797" s="139" t="str">
        <f t="shared" si="28"/>
        <v/>
      </c>
    </row>
    <row r="1798" spans="6:10" x14ac:dyDescent="0.2">
      <c r="F1798" s="93" t="str">
        <f>IF(ISBLANK(A1798),"",VLOOKUP(A1798,'Tabla de equipos'!$B$3:$D$107,3,FALSE))</f>
        <v/>
      </c>
      <c r="J1798" s="139" t="str">
        <f t="shared" ref="J1798:J1861" si="29">IF(AND(G1798&gt;0,A1798=""),"Falta elegir equipo/producto",IF(AND(A1798="",G1798=""),"",IF(AND(A1798&lt;&gt;"",G1798=""),"Falta incluir numero de unidades",IF(AND(A1798&lt;&gt;"",G1798&gt;0,B1798=""),"Falta Incluir el Tipo de Exceptuación",IF(AND(A1798&lt;&gt;"",B1798&lt;&gt;"",C1798="",G1798&gt;0),"Falta incluir nombre del Beneficiario exceptuación","No olvidar adjuntar factura de la exceptuación")))))</f>
        <v/>
      </c>
    </row>
    <row r="1799" spans="6:10" x14ac:dyDescent="0.2">
      <c r="F1799" s="93" t="str">
        <f>IF(ISBLANK(A1799),"",VLOOKUP(A1799,'Tabla de equipos'!$B$3:$D$107,3,FALSE))</f>
        <v/>
      </c>
      <c r="J1799" s="139" t="str">
        <f t="shared" si="29"/>
        <v/>
      </c>
    </row>
    <row r="1800" spans="6:10" x14ac:dyDescent="0.2">
      <c r="F1800" s="93" t="str">
        <f>IF(ISBLANK(A1800),"",VLOOKUP(A1800,'Tabla de equipos'!$B$3:$D$107,3,FALSE))</f>
        <v/>
      </c>
      <c r="J1800" s="139" t="str">
        <f t="shared" si="29"/>
        <v/>
      </c>
    </row>
    <row r="1801" spans="6:10" x14ac:dyDescent="0.2">
      <c r="F1801" s="93" t="str">
        <f>IF(ISBLANK(A1801),"",VLOOKUP(A1801,'Tabla de equipos'!$B$3:$D$107,3,FALSE))</f>
        <v/>
      </c>
      <c r="J1801" s="139" t="str">
        <f t="shared" si="29"/>
        <v/>
      </c>
    </row>
    <row r="1802" spans="6:10" x14ac:dyDescent="0.2">
      <c r="F1802" s="93" t="str">
        <f>IF(ISBLANK(A1802),"",VLOOKUP(A1802,'Tabla de equipos'!$B$3:$D$107,3,FALSE))</f>
        <v/>
      </c>
      <c r="J1802" s="139" t="str">
        <f t="shared" si="29"/>
        <v/>
      </c>
    </row>
    <row r="1803" spans="6:10" x14ac:dyDescent="0.2">
      <c r="F1803" s="93" t="str">
        <f>IF(ISBLANK(A1803),"",VLOOKUP(A1803,'Tabla de equipos'!$B$3:$D$107,3,FALSE))</f>
        <v/>
      </c>
      <c r="J1803" s="139" t="str">
        <f t="shared" si="29"/>
        <v/>
      </c>
    </row>
    <row r="1804" spans="6:10" x14ac:dyDescent="0.2">
      <c r="F1804" s="93" t="str">
        <f>IF(ISBLANK(A1804),"",VLOOKUP(A1804,'Tabla de equipos'!$B$3:$D$107,3,FALSE))</f>
        <v/>
      </c>
      <c r="J1804" s="139" t="str">
        <f t="shared" si="29"/>
        <v/>
      </c>
    </row>
    <row r="1805" spans="6:10" x14ac:dyDescent="0.2">
      <c r="F1805" s="93" t="str">
        <f>IF(ISBLANK(A1805),"",VLOOKUP(A1805,'Tabla de equipos'!$B$3:$D$107,3,FALSE))</f>
        <v/>
      </c>
      <c r="J1805" s="139" t="str">
        <f t="shared" si="29"/>
        <v/>
      </c>
    </row>
    <row r="1806" spans="6:10" x14ac:dyDescent="0.2">
      <c r="F1806" s="93" t="str">
        <f>IF(ISBLANK(A1806),"",VLOOKUP(A1806,'Tabla de equipos'!$B$3:$D$107,3,FALSE))</f>
        <v/>
      </c>
      <c r="J1806" s="139" t="str">
        <f t="shared" si="29"/>
        <v/>
      </c>
    </row>
    <row r="1807" spans="6:10" x14ac:dyDescent="0.2">
      <c r="F1807" s="93" t="str">
        <f>IF(ISBLANK(A1807),"",VLOOKUP(A1807,'Tabla de equipos'!$B$3:$D$107,3,FALSE))</f>
        <v/>
      </c>
      <c r="J1807" s="139" t="str">
        <f t="shared" si="29"/>
        <v/>
      </c>
    </row>
    <row r="1808" spans="6:10" x14ac:dyDescent="0.2">
      <c r="F1808" s="93" t="str">
        <f>IF(ISBLANK(A1808),"",VLOOKUP(A1808,'Tabla de equipos'!$B$3:$D$107,3,FALSE))</f>
        <v/>
      </c>
      <c r="J1808" s="139" t="str">
        <f t="shared" si="29"/>
        <v/>
      </c>
    </row>
    <row r="1809" spans="6:10" x14ac:dyDescent="0.2">
      <c r="F1809" s="93" t="str">
        <f>IF(ISBLANK(A1809),"",VLOOKUP(A1809,'Tabla de equipos'!$B$3:$D$107,3,FALSE))</f>
        <v/>
      </c>
      <c r="J1809" s="139" t="str">
        <f t="shared" si="29"/>
        <v/>
      </c>
    </row>
    <row r="1810" spans="6:10" x14ac:dyDescent="0.2">
      <c r="F1810" s="93" t="str">
        <f>IF(ISBLANK(A1810),"",VLOOKUP(A1810,'Tabla de equipos'!$B$3:$D$107,3,FALSE))</f>
        <v/>
      </c>
      <c r="J1810" s="139" t="str">
        <f t="shared" si="29"/>
        <v/>
      </c>
    </row>
    <row r="1811" spans="6:10" x14ac:dyDescent="0.2">
      <c r="F1811" s="93" t="str">
        <f>IF(ISBLANK(A1811),"",VLOOKUP(A1811,'Tabla de equipos'!$B$3:$D$107,3,FALSE))</f>
        <v/>
      </c>
      <c r="J1811" s="139" t="str">
        <f t="shared" si="29"/>
        <v/>
      </c>
    </row>
    <row r="1812" spans="6:10" x14ac:dyDescent="0.2">
      <c r="F1812" s="93" t="str">
        <f>IF(ISBLANK(A1812),"",VLOOKUP(A1812,'Tabla de equipos'!$B$3:$D$107,3,FALSE))</f>
        <v/>
      </c>
      <c r="J1812" s="139" t="str">
        <f t="shared" si="29"/>
        <v/>
      </c>
    </row>
    <row r="1813" spans="6:10" x14ac:dyDescent="0.2">
      <c r="F1813" s="93" t="str">
        <f>IF(ISBLANK(A1813),"",VLOOKUP(A1813,'Tabla de equipos'!$B$3:$D$107,3,FALSE))</f>
        <v/>
      </c>
      <c r="J1813" s="139" t="str">
        <f t="shared" si="29"/>
        <v/>
      </c>
    </row>
    <row r="1814" spans="6:10" x14ac:dyDescent="0.2">
      <c r="F1814" s="93" t="str">
        <f>IF(ISBLANK(A1814),"",VLOOKUP(A1814,'Tabla de equipos'!$B$3:$D$107,3,FALSE))</f>
        <v/>
      </c>
      <c r="J1814" s="139" t="str">
        <f t="shared" si="29"/>
        <v/>
      </c>
    </row>
    <row r="1815" spans="6:10" x14ac:dyDescent="0.2">
      <c r="F1815" s="93" t="str">
        <f>IF(ISBLANK(A1815),"",VLOOKUP(A1815,'Tabla de equipos'!$B$3:$D$107,3,FALSE))</f>
        <v/>
      </c>
      <c r="J1815" s="139" t="str">
        <f t="shared" si="29"/>
        <v/>
      </c>
    </row>
    <row r="1816" spans="6:10" x14ac:dyDescent="0.2">
      <c r="F1816" s="93" t="str">
        <f>IF(ISBLANK(A1816),"",VLOOKUP(A1816,'Tabla de equipos'!$B$3:$D$107,3,FALSE))</f>
        <v/>
      </c>
      <c r="J1816" s="139" t="str">
        <f t="shared" si="29"/>
        <v/>
      </c>
    </row>
    <row r="1817" spans="6:10" x14ac:dyDescent="0.2">
      <c r="F1817" s="93" t="str">
        <f>IF(ISBLANK(A1817),"",VLOOKUP(A1817,'Tabla de equipos'!$B$3:$D$107,3,FALSE))</f>
        <v/>
      </c>
      <c r="J1817" s="139" t="str">
        <f t="shared" si="29"/>
        <v/>
      </c>
    </row>
    <row r="1818" spans="6:10" x14ac:dyDescent="0.2">
      <c r="F1818" s="93" t="str">
        <f>IF(ISBLANK(A1818),"",VLOOKUP(A1818,'Tabla de equipos'!$B$3:$D$107,3,FALSE))</f>
        <v/>
      </c>
      <c r="J1818" s="139" t="str">
        <f t="shared" si="29"/>
        <v/>
      </c>
    </row>
    <row r="1819" spans="6:10" x14ac:dyDescent="0.2">
      <c r="F1819" s="93" t="str">
        <f>IF(ISBLANK(A1819),"",VLOOKUP(A1819,'Tabla de equipos'!$B$3:$D$107,3,FALSE))</f>
        <v/>
      </c>
      <c r="J1819" s="139" t="str">
        <f t="shared" si="29"/>
        <v/>
      </c>
    </row>
    <row r="1820" spans="6:10" x14ac:dyDescent="0.2">
      <c r="F1820" s="93" t="str">
        <f>IF(ISBLANK(A1820),"",VLOOKUP(A1820,'Tabla de equipos'!$B$3:$D$107,3,FALSE))</f>
        <v/>
      </c>
      <c r="J1820" s="139" t="str">
        <f t="shared" si="29"/>
        <v/>
      </c>
    </row>
    <row r="1821" spans="6:10" x14ac:dyDescent="0.2">
      <c r="F1821" s="93" t="str">
        <f>IF(ISBLANK(A1821),"",VLOOKUP(A1821,'Tabla de equipos'!$B$3:$D$107,3,FALSE))</f>
        <v/>
      </c>
      <c r="J1821" s="139" t="str">
        <f t="shared" si="29"/>
        <v/>
      </c>
    </row>
    <row r="1822" spans="6:10" x14ac:dyDescent="0.2">
      <c r="F1822" s="93" t="str">
        <f>IF(ISBLANK(A1822),"",VLOOKUP(A1822,'Tabla de equipos'!$B$3:$D$107,3,FALSE))</f>
        <v/>
      </c>
      <c r="J1822" s="139" t="str">
        <f t="shared" si="29"/>
        <v/>
      </c>
    </row>
    <row r="1823" spans="6:10" x14ac:dyDescent="0.2">
      <c r="F1823" s="93" t="str">
        <f>IF(ISBLANK(A1823),"",VLOOKUP(A1823,'Tabla de equipos'!$B$3:$D$107,3,FALSE))</f>
        <v/>
      </c>
      <c r="J1823" s="139" t="str">
        <f t="shared" si="29"/>
        <v/>
      </c>
    </row>
    <row r="1824" spans="6:10" x14ac:dyDescent="0.2">
      <c r="F1824" s="93" t="str">
        <f>IF(ISBLANK(A1824),"",VLOOKUP(A1824,'Tabla de equipos'!$B$3:$D$107,3,FALSE))</f>
        <v/>
      </c>
      <c r="J1824" s="139" t="str">
        <f t="shared" si="29"/>
        <v/>
      </c>
    </row>
    <row r="1825" spans="6:10" x14ac:dyDescent="0.2">
      <c r="F1825" s="93" t="str">
        <f>IF(ISBLANK(A1825),"",VLOOKUP(A1825,'Tabla de equipos'!$B$3:$D$107,3,FALSE))</f>
        <v/>
      </c>
      <c r="J1825" s="139" t="str">
        <f t="shared" si="29"/>
        <v/>
      </c>
    </row>
    <row r="1826" spans="6:10" x14ac:dyDescent="0.2">
      <c r="F1826" s="93" t="str">
        <f>IF(ISBLANK(A1826),"",VLOOKUP(A1826,'Tabla de equipos'!$B$3:$D$107,3,FALSE))</f>
        <v/>
      </c>
      <c r="J1826" s="139" t="str">
        <f t="shared" si="29"/>
        <v/>
      </c>
    </row>
    <row r="1827" spans="6:10" x14ac:dyDescent="0.2">
      <c r="F1827" s="93" t="str">
        <f>IF(ISBLANK(A1827),"",VLOOKUP(A1827,'Tabla de equipos'!$B$3:$D$107,3,FALSE))</f>
        <v/>
      </c>
      <c r="J1827" s="139" t="str">
        <f t="shared" si="29"/>
        <v/>
      </c>
    </row>
    <row r="1828" spans="6:10" x14ac:dyDescent="0.2">
      <c r="F1828" s="93" t="str">
        <f>IF(ISBLANK(A1828),"",VLOOKUP(A1828,'Tabla de equipos'!$B$3:$D$107,3,FALSE))</f>
        <v/>
      </c>
      <c r="J1828" s="139" t="str">
        <f t="shared" si="29"/>
        <v/>
      </c>
    </row>
    <row r="1829" spans="6:10" x14ac:dyDescent="0.2">
      <c r="F1829" s="93" t="str">
        <f>IF(ISBLANK(A1829),"",VLOOKUP(A1829,'Tabla de equipos'!$B$3:$D$107,3,FALSE))</f>
        <v/>
      </c>
      <c r="J1829" s="139" t="str">
        <f t="shared" si="29"/>
        <v/>
      </c>
    </row>
    <row r="1830" spans="6:10" x14ac:dyDescent="0.2">
      <c r="F1830" s="93" t="str">
        <f>IF(ISBLANK(A1830),"",VLOOKUP(A1830,'Tabla de equipos'!$B$3:$D$107,3,FALSE))</f>
        <v/>
      </c>
      <c r="J1830" s="139" t="str">
        <f t="shared" si="29"/>
        <v/>
      </c>
    </row>
    <row r="1831" spans="6:10" x14ac:dyDescent="0.2">
      <c r="F1831" s="93" t="str">
        <f>IF(ISBLANK(A1831),"",VLOOKUP(A1831,'Tabla de equipos'!$B$3:$D$107,3,FALSE))</f>
        <v/>
      </c>
      <c r="J1831" s="139" t="str">
        <f t="shared" si="29"/>
        <v/>
      </c>
    </row>
    <row r="1832" spans="6:10" x14ac:dyDescent="0.2">
      <c r="F1832" s="93" t="str">
        <f>IF(ISBLANK(A1832),"",VLOOKUP(A1832,'Tabla de equipos'!$B$3:$D$107,3,FALSE))</f>
        <v/>
      </c>
      <c r="J1832" s="139" t="str">
        <f t="shared" si="29"/>
        <v/>
      </c>
    </row>
    <row r="1833" spans="6:10" x14ac:dyDescent="0.2">
      <c r="F1833" s="93" t="str">
        <f>IF(ISBLANK(A1833),"",VLOOKUP(A1833,'Tabla de equipos'!$B$3:$D$107,3,FALSE))</f>
        <v/>
      </c>
      <c r="J1833" s="139" t="str">
        <f t="shared" si="29"/>
        <v/>
      </c>
    </row>
    <row r="1834" spans="6:10" x14ac:dyDescent="0.2">
      <c r="F1834" s="93" t="str">
        <f>IF(ISBLANK(A1834),"",VLOOKUP(A1834,'Tabla de equipos'!$B$3:$D$107,3,FALSE))</f>
        <v/>
      </c>
      <c r="J1834" s="139" t="str">
        <f t="shared" si="29"/>
        <v/>
      </c>
    </row>
    <row r="1835" spans="6:10" x14ac:dyDescent="0.2">
      <c r="F1835" s="93" t="str">
        <f>IF(ISBLANK(A1835),"",VLOOKUP(A1835,'Tabla de equipos'!$B$3:$D$107,3,FALSE))</f>
        <v/>
      </c>
      <c r="J1835" s="139" t="str">
        <f t="shared" si="29"/>
        <v/>
      </c>
    </row>
    <row r="1836" spans="6:10" x14ac:dyDescent="0.2">
      <c r="F1836" s="93" t="str">
        <f>IF(ISBLANK(A1836),"",VLOOKUP(A1836,'Tabla de equipos'!$B$3:$D$107,3,FALSE))</f>
        <v/>
      </c>
      <c r="J1836" s="139" t="str">
        <f t="shared" si="29"/>
        <v/>
      </c>
    </row>
    <row r="1837" spans="6:10" x14ac:dyDescent="0.2">
      <c r="F1837" s="93" t="str">
        <f>IF(ISBLANK(A1837),"",VLOOKUP(A1837,'Tabla de equipos'!$B$3:$D$107,3,FALSE))</f>
        <v/>
      </c>
      <c r="J1837" s="139" t="str">
        <f t="shared" si="29"/>
        <v/>
      </c>
    </row>
    <row r="1838" spans="6:10" x14ac:dyDescent="0.2">
      <c r="F1838" s="93" t="str">
        <f>IF(ISBLANK(A1838),"",VLOOKUP(A1838,'Tabla de equipos'!$B$3:$D$107,3,FALSE))</f>
        <v/>
      </c>
      <c r="J1838" s="139" t="str">
        <f t="shared" si="29"/>
        <v/>
      </c>
    </row>
    <row r="1839" spans="6:10" x14ac:dyDescent="0.2">
      <c r="F1839" s="93" t="str">
        <f>IF(ISBLANK(A1839),"",VLOOKUP(A1839,'Tabla de equipos'!$B$3:$D$107,3,FALSE))</f>
        <v/>
      </c>
      <c r="J1839" s="139" t="str">
        <f t="shared" si="29"/>
        <v/>
      </c>
    </row>
    <row r="1840" spans="6:10" x14ac:dyDescent="0.2">
      <c r="F1840" s="93" t="str">
        <f>IF(ISBLANK(A1840),"",VLOOKUP(A1840,'Tabla de equipos'!$B$3:$D$107,3,FALSE))</f>
        <v/>
      </c>
      <c r="J1840" s="139" t="str">
        <f t="shared" si="29"/>
        <v/>
      </c>
    </row>
    <row r="1841" spans="6:10" x14ac:dyDescent="0.2">
      <c r="F1841" s="93" t="str">
        <f>IF(ISBLANK(A1841),"",VLOOKUP(A1841,'Tabla de equipos'!$B$3:$D$107,3,FALSE))</f>
        <v/>
      </c>
      <c r="J1841" s="139" t="str">
        <f t="shared" si="29"/>
        <v/>
      </c>
    </row>
    <row r="1842" spans="6:10" x14ac:dyDescent="0.2">
      <c r="F1842" s="93" t="str">
        <f>IF(ISBLANK(A1842),"",VLOOKUP(A1842,'Tabla de equipos'!$B$3:$D$107,3,FALSE))</f>
        <v/>
      </c>
      <c r="J1842" s="139" t="str">
        <f t="shared" si="29"/>
        <v/>
      </c>
    </row>
    <row r="1843" spans="6:10" x14ac:dyDescent="0.2">
      <c r="F1843" s="93" t="str">
        <f>IF(ISBLANK(A1843),"",VLOOKUP(A1843,'Tabla de equipos'!$B$3:$D$107,3,FALSE))</f>
        <v/>
      </c>
      <c r="J1843" s="139" t="str">
        <f t="shared" si="29"/>
        <v/>
      </c>
    </row>
    <row r="1844" spans="6:10" x14ac:dyDescent="0.2">
      <c r="F1844" s="93" t="str">
        <f>IF(ISBLANK(A1844),"",VLOOKUP(A1844,'Tabla de equipos'!$B$3:$D$107,3,FALSE))</f>
        <v/>
      </c>
      <c r="J1844" s="139" t="str">
        <f t="shared" si="29"/>
        <v/>
      </c>
    </row>
    <row r="1845" spans="6:10" x14ac:dyDescent="0.2">
      <c r="F1845" s="93" t="str">
        <f>IF(ISBLANK(A1845),"",VLOOKUP(A1845,'Tabla de equipos'!$B$3:$D$107,3,FALSE))</f>
        <v/>
      </c>
      <c r="J1845" s="139" t="str">
        <f t="shared" si="29"/>
        <v/>
      </c>
    </row>
    <row r="1846" spans="6:10" x14ac:dyDescent="0.2">
      <c r="F1846" s="93" t="str">
        <f>IF(ISBLANK(A1846),"",VLOOKUP(A1846,'Tabla de equipos'!$B$3:$D$107,3,FALSE))</f>
        <v/>
      </c>
      <c r="J1846" s="139" t="str">
        <f t="shared" si="29"/>
        <v/>
      </c>
    </row>
    <row r="1847" spans="6:10" x14ac:dyDescent="0.2">
      <c r="F1847" s="93" t="str">
        <f>IF(ISBLANK(A1847),"",VLOOKUP(A1847,'Tabla de equipos'!$B$3:$D$107,3,FALSE))</f>
        <v/>
      </c>
      <c r="J1847" s="139" t="str">
        <f t="shared" si="29"/>
        <v/>
      </c>
    </row>
    <row r="1848" spans="6:10" x14ac:dyDescent="0.2">
      <c r="F1848" s="93" t="str">
        <f>IF(ISBLANK(A1848),"",VLOOKUP(A1848,'Tabla de equipos'!$B$3:$D$107,3,FALSE))</f>
        <v/>
      </c>
      <c r="J1848" s="139" t="str">
        <f t="shared" si="29"/>
        <v/>
      </c>
    </row>
    <row r="1849" spans="6:10" x14ac:dyDescent="0.2">
      <c r="F1849" s="93" t="str">
        <f>IF(ISBLANK(A1849),"",VLOOKUP(A1849,'Tabla de equipos'!$B$3:$D$107,3,FALSE))</f>
        <v/>
      </c>
      <c r="J1849" s="139" t="str">
        <f t="shared" si="29"/>
        <v/>
      </c>
    </row>
    <row r="1850" spans="6:10" x14ac:dyDescent="0.2">
      <c r="F1850" s="93" t="str">
        <f>IF(ISBLANK(A1850),"",VLOOKUP(A1850,'Tabla de equipos'!$B$3:$D$107,3,FALSE))</f>
        <v/>
      </c>
      <c r="J1850" s="139" t="str">
        <f t="shared" si="29"/>
        <v/>
      </c>
    </row>
    <row r="1851" spans="6:10" x14ac:dyDescent="0.2">
      <c r="F1851" s="93" t="str">
        <f>IF(ISBLANK(A1851),"",VLOOKUP(A1851,'Tabla de equipos'!$B$3:$D$107,3,FALSE))</f>
        <v/>
      </c>
      <c r="J1851" s="139" t="str">
        <f t="shared" si="29"/>
        <v/>
      </c>
    </row>
    <row r="1852" spans="6:10" x14ac:dyDescent="0.2">
      <c r="F1852" s="93" t="str">
        <f>IF(ISBLANK(A1852),"",VLOOKUP(A1852,'Tabla de equipos'!$B$3:$D$107,3,FALSE))</f>
        <v/>
      </c>
      <c r="J1852" s="139" t="str">
        <f t="shared" si="29"/>
        <v/>
      </c>
    </row>
    <row r="1853" spans="6:10" x14ac:dyDescent="0.2">
      <c r="F1853" s="93" t="str">
        <f>IF(ISBLANK(A1853),"",VLOOKUP(A1853,'Tabla de equipos'!$B$3:$D$107,3,FALSE))</f>
        <v/>
      </c>
      <c r="J1853" s="139" t="str">
        <f t="shared" si="29"/>
        <v/>
      </c>
    </row>
    <row r="1854" spans="6:10" x14ac:dyDescent="0.2">
      <c r="F1854" s="93" t="str">
        <f>IF(ISBLANK(A1854),"",VLOOKUP(A1854,'Tabla de equipos'!$B$3:$D$107,3,FALSE))</f>
        <v/>
      </c>
      <c r="J1854" s="139" t="str">
        <f t="shared" si="29"/>
        <v/>
      </c>
    </row>
    <row r="1855" spans="6:10" x14ac:dyDescent="0.2">
      <c r="F1855" s="93" t="str">
        <f>IF(ISBLANK(A1855),"",VLOOKUP(A1855,'Tabla de equipos'!$B$3:$D$107,3,FALSE))</f>
        <v/>
      </c>
      <c r="J1855" s="139" t="str">
        <f t="shared" si="29"/>
        <v/>
      </c>
    </row>
    <row r="1856" spans="6:10" x14ac:dyDescent="0.2">
      <c r="F1856" s="93" t="str">
        <f>IF(ISBLANK(A1856),"",VLOOKUP(A1856,'Tabla de equipos'!$B$3:$D$107,3,FALSE))</f>
        <v/>
      </c>
      <c r="J1856" s="139" t="str">
        <f t="shared" si="29"/>
        <v/>
      </c>
    </row>
    <row r="1857" spans="6:10" x14ac:dyDescent="0.2">
      <c r="F1857" s="93" t="str">
        <f>IF(ISBLANK(A1857),"",VLOOKUP(A1857,'Tabla de equipos'!$B$3:$D$107,3,FALSE))</f>
        <v/>
      </c>
      <c r="J1857" s="139" t="str">
        <f t="shared" si="29"/>
        <v/>
      </c>
    </row>
    <row r="1858" spans="6:10" x14ac:dyDescent="0.2">
      <c r="F1858" s="93" t="str">
        <f>IF(ISBLANK(A1858),"",VLOOKUP(A1858,'Tabla de equipos'!$B$3:$D$107,3,FALSE))</f>
        <v/>
      </c>
      <c r="J1858" s="139" t="str">
        <f t="shared" si="29"/>
        <v/>
      </c>
    </row>
    <row r="1859" spans="6:10" x14ac:dyDescent="0.2">
      <c r="F1859" s="93" t="str">
        <f>IF(ISBLANK(A1859),"",VLOOKUP(A1859,'Tabla de equipos'!$B$3:$D$107,3,FALSE))</f>
        <v/>
      </c>
      <c r="J1859" s="139" t="str">
        <f t="shared" si="29"/>
        <v/>
      </c>
    </row>
    <row r="1860" spans="6:10" x14ac:dyDescent="0.2">
      <c r="F1860" s="93" t="str">
        <f>IF(ISBLANK(A1860),"",VLOOKUP(A1860,'Tabla de equipos'!$B$3:$D$107,3,FALSE))</f>
        <v/>
      </c>
      <c r="J1860" s="139" t="str">
        <f t="shared" si="29"/>
        <v/>
      </c>
    </row>
    <row r="1861" spans="6:10" x14ac:dyDescent="0.2">
      <c r="F1861" s="93" t="str">
        <f>IF(ISBLANK(A1861),"",VLOOKUP(A1861,'Tabla de equipos'!$B$3:$D$107,3,FALSE))</f>
        <v/>
      </c>
      <c r="J1861" s="139" t="str">
        <f t="shared" si="29"/>
        <v/>
      </c>
    </row>
    <row r="1862" spans="6:10" x14ac:dyDescent="0.2">
      <c r="F1862" s="93" t="str">
        <f>IF(ISBLANK(A1862),"",VLOOKUP(A1862,'Tabla de equipos'!$B$3:$D$107,3,FALSE))</f>
        <v/>
      </c>
      <c r="J1862" s="139" t="str">
        <f t="shared" ref="J1862:J1925" si="30">IF(AND(G1862&gt;0,A1862=""),"Falta elegir equipo/producto",IF(AND(A1862="",G1862=""),"",IF(AND(A1862&lt;&gt;"",G1862=""),"Falta incluir numero de unidades",IF(AND(A1862&lt;&gt;"",G1862&gt;0,B1862=""),"Falta Incluir el Tipo de Exceptuación",IF(AND(A1862&lt;&gt;"",B1862&lt;&gt;"",C1862="",G1862&gt;0),"Falta incluir nombre del Beneficiario exceptuación","No olvidar adjuntar factura de la exceptuación")))))</f>
        <v/>
      </c>
    </row>
    <row r="1863" spans="6:10" x14ac:dyDescent="0.2">
      <c r="F1863" s="93" t="str">
        <f>IF(ISBLANK(A1863),"",VLOOKUP(A1863,'Tabla de equipos'!$B$3:$D$107,3,FALSE))</f>
        <v/>
      </c>
      <c r="J1863" s="139" t="str">
        <f t="shared" si="30"/>
        <v/>
      </c>
    </row>
    <row r="1864" spans="6:10" x14ac:dyDescent="0.2">
      <c r="F1864" s="93" t="str">
        <f>IF(ISBLANK(A1864),"",VLOOKUP(A1864,'Tabla de equipos'!$B$3:$D$107,3,FALSE))</f>
        <v/>
      </c>
      <c r="J1864" s="139" t="str">
        <f t="shared" si="30"/>
        <v/>
      </c>
    </row>
    <row r="1865" spans="6:10" x14ac:dyDescent="0.2">
      <c r="F1865" s="93" t="str">
        <f>IF(ISBLANK(A1865),"",VLOOKUP(A1865,'Tabla de equipos'!$B$3:$D$107,3,FALSE))</f>
        <v/>
      </c>
      <c r="J1865" s="139" t="str">
        <f t="shared" si="30"/>
        <v/>
      </c>
    </row>
    <row r="1866" spans="6:10" x14ac:dyDescent="0.2">
      <c r="F1866" s="93" t="str">
        <f>IF(ISBLANK(A1866),"",VLOOKUP(A1866,'Tabla de equipos'!$B$3:$D$107,3,FALSE))</f>
        <v/>
      </c>
      <c r="J1866" s="139" t="str">
        <f t="shared" si="30"/>
        <v/>
      </c>
    </row>
    <row r="1867" spans="6:10" x14ac:dyDescent="0.2">
      <c r="F1867" s="93" t="str">
        <f>IF(ISBLANK(A1867),"",VLOOKUP(A1867,'Tabla de equipos'!$B$3:$D$107,3,FALSE))</f>
        <v/>
      </c>
      <c r="J1867" s="139" t="str">
        <f t="shared" si="30"/>
        <v/>
      </c>
    </row>
    <row r="1868" spans="6:10" x14ac:dyDescent="0.2">
      <c r="F1868" s="93" t="str">
        <f>IF(ISBLANK(A1868),"",VLOOKUP(A1868,'Tabla de equipos'!$B$3:$D$107,3,FALSE))</f>
        <v/>
      </c>
      <c r="J1868" s="139" t="str">
        <f t="shared" si="30"/>
        <v/>
      </c>
    </row>
    <row r="1869" spans="6:10" x14ac:dyDescent="0.2">
      <c r="F1869" s="93" t="str">
        <f>IF(ISBLANK(A1869),"",VLOOKUP(A1869,'Tabla de equipos'!$B$3:$D$107,3,FALSE))</f>
        <v/>
      </c>
      <c r="J1869" s="139" t="str">
        <f t="shared" si="30"/>
        <v/>
      </c>
    </row>
    <row r="1870" spans="6:10" x14ac:dyDescent="0.2">
      <c r="F1870" s="93" t="str">
        <f>IF(ISBLANK(A1870),"",VLOOKUP(A1870,'Tabla de equipos'!$B$3:$D$107,3,FALSE))</f>
        <v/>
      </c>
      <c r="J1870" s="139" t="str">
        <f t="shared" si="30"/>
        <v/>
      </c>
    </row>
    <row r="1871" spans="6:10" x14ac:dyDescent="0.2">
      <c r="F1871" s="93" t="str">
        <f>IF(ISBLANK(A1871),"",VLOOKUP(A1871,'Tabla de equipos'!$B$3:$D$107,3,FALSE))</f>
        <v/>
      </c>
      <c r="J1871" s="139" t="str">
        <f t="shared" si="30"/>
        <v/>
      </c>
    </row>
    <row r="1872" spans="6:10" x14ac:dyDescent="0.2">
      <c r="F1872" s="93" t="str">
        <f>IF(ISBLANK(A1872),"",VLOOKUP(A1872,'Tabla de equipos'!$B$3:$D$107,3,FALSE))</f>
        <v/>
      </c>
      <c r="J1872" s="139" t="str">
        <f t="shared" si="30"/>
        <v/>
      </c>
    </row>
    <row r="1873" spans="6:10" x14ac:dyDescent="0.2">
      <c r="F1873" s="93" t="str">
        <f>IF(ISBLANK(A1873),"",VLOOKUP(A1873,'Tabla de equipos'!$B$3:$D$107,3,FALSE))</f>
        <v/>
      </c>
      <c r="J1873" s="139" t="str">
        <f t="shared" si="30"/>
        <v/>
      </c>
    </row>
    <row r="1874" spans="6:10" x14ac:dyDescent="0.2">
      <c r="F1874" s="93" t="str">
        <f>IF(ISBLANK(A1874),"",VLOOKUP(A1874,'Tabla de equipos'!$B$3:$D$107,3,FALSE))</f>
        <v/>
      </c>
      <c r="J1874" s="139" t="str">
        <f t="shared" si="30"/>
        <v/>
      </c>
    </row>
    <row r="1875" spans="6:10" x14ac:dyDescent="0.2">
      <c r="F1875" s="93" t="str">
        <f>IF(ISBLANK(A1875),"",VLOOKUP(A1875,'Tabla de equipos'!$B$3:$D$107,3,FALSE))</f>
        <v/>
      </c>
      <c r="J1875" s="139" t="str">
        <f t="shared" si="30"/>
        <v/>
      </c>
    </row>
    <row r="1876" spans="6:10" x14ac:dyDescent="0.2">
      <c r="F1876" s="93" t="str">
        <f>IF(ISBLANK(A1876),"",VLOOKUP(A1876,'Tabla de equipos'!$B$3:$D$107,3,FALSE))</f>
        <v/>
      </c>
      <c r="J1876" s="139" t="str">
        <f t="shared" si="30"/>
        <v/>
      </c>
    </row>
    <row r="1877" spans="6:10" x14ac:dyDescent="0.2">
      <c r="F1877" s="93" t="str">
        <f>IF(ISBLANK(A1877),"",VLOOKUP(A1877,'Tabla de equipos'!$B$3:$D$107,3,FALSE))</f>
        <v/>
      </c>
      <c r="J1877" s="139" t="str">
        <f t="shared" si="30"/>
        <v/>
      </c>
    </row>
    <row r="1878" spans="6:10" x14ac:dyDescent="0.2">
      <c r="F1878" s="93" t="str">
        <f>IF(ISBLANK(A1878),"",VLOOKUP(A1878,'Tabla de equipos'!$B$3:$D$107,3,FALSE))</f>
        <v/>
      </c>
      <c r="J1878" s="139" t="str">
        <f t="shared" si="30"/>
        <v/>
      </c>
    </row>
    <row r="1879" spans="6:10" x14ac:dyDescent="0.2">
      <c r="F1879" s="93" t="str">
        <f>IF(ISBLANK(A1879),"",VLOOKUP(A1879,'Tabla de equipos'!$B$3:$D$107,3,FALSE))</f>
        <v/>
      </c>
      <c r="J1879" s="139" t="str">
        <f t="shared" si="30"/>
        <v/>
      </c>
    </row>
    <row r="1880" spans="6:10" x14ac:dyDescent="0.2">
      <c r="F1880" s="93" t="str">
        <f>IF(ISBLANK(A1880),"",VLOOKUP(A1880,'Tabla de equipos'!$B$3:$D$107,3,FALSE))</f>
        <v/>
      </c>
      <c r="J1880" s="139" t="str">
        <f t="shared" si="30"/>
        <v/>
      </c>
    </row>
    <row r="1881" spans="6:10" x14ac:dyDescent="0.2">
      <c r="F1881" s="93" t="str">
        <f>IF(ISBLANK(A1881),"",VLOOKUP(A1881,'Tabla de equipos'!$B$3:$D$107,3,FALSE))</f>
        <v/>
      </c>
      <c r="J1881" s="139" t="str">
        <f t="shared" si="30"/>
        <v/>
      </c>
    </row>
    <row r="1882" spans="6:10" x14ac:dyDescent="0.2">
      <c r="F1882" s="93" t="str">
        <f>IF(ISBLANK(A1882),"",VLOOKUP(A1882,'Tabla de equipos'!$B$3:$D$107,3,FALSE))</f>
        <v/>
      </c>
      <c r="J1882" s="139" t="str">
        <f t="shared" si="30"/>
        <v/>
      </c>
    </row>
    <row r="1883" spans="6:10" x14ac:dyDescent="0.2">
      <c r="F1883" s="93" t="str">
        <f>IF(ISBLANK(A1883),"",VLOOKUP(A1883,'Tabla de equipos'!$B$3:$D$107,3,FALSE))</f>
        <v/>
      </c>
      <c r="J1883" s="139" t="str">
        <f t="shared" si="30"/>
        <v/>
      </c>
    </row>
    <row r="1884" spans="6:10" x14ac:dyDescent="0.2">
      <c r="F1884" s="93" t="str">
        <f>IF(ISBLANK(A1884),"",VLOOKUP(A1884,'Tabla de equipos'!$B$3:$D$107,3,FALSE))</f>
        <v/>
      </c>
      <c r="J1884" s="139" t="str">
        <f t="shared" si="30"/>
        <v/>
      </c>
    </row>
    <row r="1885" spans="6:10" x14ac:dyDescent="0.2">
      <c r="F1885" s="93" t="str">
        <f>IF(ISBLANK(A1885),"",VLOOKUP(A1885,'Tabla de equipos'!$B$3:$D$107,3,FALSE))</f>
        <v/>
      </c>
      <c r="J1885" s="139" t="str">
        <f t="shared" si="30"/>
        <v/>
      </c>
    </row>
    <row r="1886" spans="6:10" x14ac:dyDescent="0.2">
      <c r="F1886" s="93" t="str">
        <f>IF(ISBLANK(A1886),"",VLOOKUP(A1886,'Tabla de equipos'!$B$3:$D$107,3,FALSE))</f>
        <v/>
      </c>
      <c r="J1886" s="139" t="str">
        <f t="shared" si="30"/>
        <v/>
      </c>
    </row>
    <row r="1887" spans="6:10" x14ac:dyDescent="0.2">
      <c r="F1887" s="93" t="str">
        <f>IF(ISBLANK(A1887),"",VLOOKUP(A1887,'Tabla de equipos'!$B$3:$D$107,3,FALSE))</f>
        <v/>
      </c>
      <c r="J1887" s="139" t="str">
        <f t="shared" si="30"/>
        <v/>
      </c>
    </row>
    <row r="1888" spans="6:10" x14ac:dyDescent="0.2">
      <c r="F1888" s="93" t="str">
        <f>IF(ISBLANK(A1888),"",VLOOKUP(A1888,'Tabla de equipos'!$B$3:$D$107,3,FALSE))</f>
        <v/>
      </c>
      <c r="J1888" s="139" t="str">
        <f t="shared" si="30"/>
        <v/>
      </c>
    </row>
    <row r="1889" spans="6:10" x14ac:dyDescent="0.2">
      <c r="F1889" s="93" t="str">
        <f>IF(ISBLANK(A1889),"",VLOOKUP(A1889,'Tabla de equipos'!$B$3:$D$107,3,FALSE))</f>
        <v/>
      </c>
      <c r="J1889" s="139" t="str">
        <f t="shared" si="30"/>
        <v/>
      </c>
    </row>
    <row r="1890" spans="6:10" x14ac:dyDescent="0.2">
      <c r="F1890" s="93" t="str">
        <f>IF(ISBLANK(A1890),"",VLOOKUP(A1890,'Tabla de equipos'!$B$3:$D$107,3,FALSE))</f>
        <v/>
      </c>
      <c r="J1890" s="139" t="str">
        <f t="shared" si="30"/>
        <v/>
      </c>
    </row>
    <row r="1891" spans="6:10" x14ac:dyDescent="0.2">
      <c r="F1891" s="93" t="str">
        <f>IF(ISBLANK(A1891),"",VLOOKUP(A1891,'Tabla de equipos'!$B$3:$D$107,3,FALSE))</f>
        <v/>
      </c>
      <c r="J1891" s="139" t="str">
        <f t="shared" si="30"/>
        <v/>
      </c>
    </row>
    <row r="1892" spans="6:10" x14ac:dyDescent="0.2">
      <c r="F1892" s="93" t="str">
        <f>IF(ISBLANK(A1892),"",VLOOKUP(A1892,'Tabla de equipos'!$B$3:$D$107,3,FALSE))</f>
        <v/>
      </c>
      <c r="J1892" s="139" t="str">
        <f t="shared" si="30"/>
        <v/>
      </c>
    </row>
    <row r="1893" spans="6:10" x14ac:dyDescent="0.2">
      <c r="F1893" s="93" t="str">
        <f>IF(ISBLANK(A1893),"",VLOOKUP(A1893,'Tabla de equipos'!$B$3:$D$107,3,FALSE))</f>
        <v/>
      </c>
      <c r="J1893" s="139" t="str">
        <f t="shared" si="30"/>
        <v/>
      </c>
    </row>
    <row r="1894" spans="6:10" x14ac:dyDescent="0.2">
      <c r="F1894" s="93" t="str">
        <f>IF(ISBLANK(A1894),"",VLOOKUP(A1894,'Tabla de equipos'!$B$3:$D$107,3,FALSE))</f>
        <v/>
      </c>
      <c r="J1894" s="139" t="str">
        <f t="shared" si="30"/>
        <v/>
      </c>
    </row>
    <row r="1895" spans="6:10" x14ac:dyDescent="0.2">
      <c r="F1895" s="93" t="str">
        <f>IF(ISBLANK(A1895),"",VLOOKUP(A1895,'Tabla de equipos'!$B$3:$D$107,3,FALSE))</f>
        <v/>
      </c>
      <c r="J1895" s="139" t="str">
        <f t="shared" si="30"/>
        <v/>
      </c>
    </row>
    <row r="1896" spans="6:10" x14ac:dyDescent="0.2">
      <c r="F1896" s="93" t="str">
        <f>IF(ISBLANK(A1896),"",VLOOKUP(A1896,'Tabla de equipos'!$B$3:$D$107,3,FALSE))</f>
        <v/>
      </c>
      <c r="J1896" s="139" t="str">
        <f t="shared" si="30"/>
        <v/>
      </c>
    </row>
    <row r="1897" spans="6:10" x14ac:dyDescent="0.2">
      <c r="F1897" s="93" t="str">
        <f>IF(ISBLANK(A1897),"",VLOOKUP(A1897,'Tabla de equipos'!$B$3:$D$107,3,FALSE))</f>
        <v/>
      </c>
      <c r="J1897" s="139" t="str">
        <f t="shared" si="30"/>
        <v/>
      </c>
    </row>
    <row r="1898" spans="6:10" x14ac:dyDescent="0.2">
      <c r="F1898" s="93" t="str">
        <f>IF(ISBLANK(A1898),"",VLOOKUP(A1898,'Tabla de equipos'!$B$3:$D$107,3,FALSE))</f>
        <v/>
      </c>
      <c r="J1898" s="139" t="str">
        <f t="shared" si="30"/>
        <v/>
      </c>
    </row>
    <row r="1899" spans="6:10" x14ac:dyDescent="0.2">
      <c r="F1899" s="93" t="str">
        <f>IF(ISBLANK(A1899),"",VLOOKUP(A1899,'Tabla de equipos'!$B$3:$D$107,3,FALSE))</f>
        <v/>
      </c>
      <c r="J1899" s="139" t="str">
        <f t="shared" si="30"/>
        <v/>
      </c>
    </row>
    <row r="1900" spans="6:10" x14ac:dyDescent="0.2">
      <c r="F1900" s="93" t="str">
        <f>IF(ISBLANK(A1900),"",VLOOKUP(A1900,'Tabla de equipos'!$B$3:$D$107,3,FALSE))</f>
        <v/>
      </c>
      <c r="J1900" s="139" t="str">
        <f t="shared" si="30"/>
        <v/>
      </c>
    </row>
    <row r="1901" spans="6:10" x14ac:dyDescent="0.2">
      <c r="F1901" s="93" t="str">
        <f>IF(ISBLANK(A1901),"",VLOOKUP(A1901,'Tabla de equipos'!$B$3:$D$107,3,FALSE))</f>
        <v/>
      </c>
      <c r="J1901" s="139" t="str">
        <f t="shared" si="30"/>
        <v/>
      </c>
    </row>
    <row r="1902" spans="6:10" x14ac:dyDescent="0.2">
      <c r="F1902" s="93" t="str">
        <f>IF(ISBLANK(A1902),"",VLOOKUP(A1902,'Tabla de equipos'!$B$3:$D$107,3,FALSE))</f>
        <v/>
      </c>
      <c r="J1902" s="139" t="str">
        <f t="shared" si="30"/>
        <v/>
      </c>
    </row>
    <row r="1903" spans="6:10" x14ac:dyDescent="0.2">
      <c r="F1903" s="93" t="str">
        <f>IF(ISBLANK(A1903),"",VLOOKUP(A1903,'Tabla de equipos'!$B$3:$D$107,3,FALSE))</f>
        <v/>
      </c>
      <c r="J1903" s="139" t="str">
        <f t="shared" si="30"/>
        <v/>
      </c>
    </row>
    <row r="1904" spans="6:10" x14ac:dyDescent="0.2">
      <c r="F1904" s="93" t="str">
        <f>IF(ISBLANK(A1904),"",VLOOKUP(A1904,'Tabla de equipos'!$B$3:$D$107,3,FALSE))</f>
        <v/>
      </c>
      <c r="J1904" s="139" t="str">
        <f t="shared" si="30"/>
        <v/>
      </c>
    </row>
    <row r="1905" spans="6:10" x14ac:dyDescent="0.2">
      <c r="F1905" s="93" t="str">
        <f>IF(ISBLANK(A1905),"",VLOOKUP(A1905,'Tabla de equipos'!$B$3:$D$107,3,FALSE))</f>
        <v/>
      </c>
      <c r="J1905" s="139" t="str">
        <f t="shared" si="30"/>
        <v/>
      </c>
    </row>
    <row r="1906" spans="6:10" x14ac:dyDescent="0.2">
      <c r="F1906" s="93" t="str">
        <f>IF(ISBLANK(A1906),"",VLOOKUP(A1906,'Tabla de equipos'!$B$3:$D$107,3,FALSE))</f>
        <v/>
      </c>
      <c r="J1906" s="139" t="str">
        <f t="shared" si="30"/>
        <v/>
      </c>
    </row>
    <row r="1907" spans="6:10" x14ac:dyDescent="0.2">
      <c r="F1907" s="93" t="str">
        <f>IF(ISBLANK(A1907),"",VLOOKUP(A1907,'Tabla de equipos'!$B$3:$D$107,3,FALSE))</f>
        <v/>
      </c>
      <c r="J1907" s="139" t="str">
        <f t="shared" si="30"/>
        <v/>
      </c>
    </row>
    <row r="1908" spans="6:10" x14ac:dyDescent="0.2">
      <c r="F1908" s="93" t="str">
        <f>IF(ISBLANK(A1908),"",VLOOKUP(A1908,'Tabla de equipos'!$B$3:$D$107,3,FALSE))</f>
        <v/>
      </c>
      <c r="J1908" s="139" t="str">
        <f t="shared" si="30"/>
        <v/>
      </c>
    </row>
    <row r="1909" spans="6:10" x14ac:dyDescent="0.2">
      <c r="F1909" s="93" t="str">
        <f>IF(ISBLANK(A1909),"",VLOOKUP(A1909,'Tabla de equipos'!$B$3:$D$107,3,FALSE))</f>
        <v/>
      </c>
      <c r="J1909" s="139" t="str">
        <f t="shared" si="30"/>
        <v/>
      </c>
    </row>
    <row r="1910" spans="6:10" x14ac:dyDescent="0.2">
      <c r="F1910" s="93" t="str">
        <f>IF(ISBLANK(A1910),"",VLOOKUP(A1910,'Tabla de equipos'!$B$3:$D$107,3,FALSE))</f>
        <v/>
      </c>
      <c r="J1910" s="139" t="str">
        <f t="shared" si="30"/>
        <v/>
      </c>
    </row>
    <row r="1911" spans="6:10" x14ac:dyDescent="0.2">
      <c r="F1911" s="93" t="str">
        <f>IF(ISBLANK(A1911),"",VLOOKUP(A1911,'Tabla de equipos'!$B$3:$D$107,3,FALSE))</f>
        <v/>
      </c>
      <c r="J1911" s="139" t="str">
        <f t="shared" si="30"/>
        <v/>
      </c>
    </row>
    <row r="1912" spans="6:10" x14ac:dyDescent="0.2">
      <c r="F1912" s="93" t="str">
        <f>IF(ISBLANK(A1912),"",VLOOKUP(A1912,'Tabla de equipos'!$B$3:$D$107,3,FALSE))</f>
        <v/>
      </c>
      <c r="J1912" s="139" t="str">
        <f t="shared" si="30"/>
        <v/>
      </c>
    </row>
    <row r="1913" spans="6:10" x14ac:dyDescent="0.2">
      <c r="F1913" s="93" t="str">
        <f>IF(ISBLANK(A1913),"",VLOOKUP(A1913,'Tabla de equipos'!$B$3:$D$107,3,FALSE))</f>
        <v/>
      </c>
      <c r="J1913" s="139" t="str">
        <f t="shared" si="30"/>
        <v/>
      </c>
    </row>
    <row r="1914" spans="6:10" x14ac:dyDescent="0.2">
      <c r="F1914" s="93" t="str">
        <f>IF(ISBLANK(A1914),"",VLOOKUP(A1914,'Tabla de equipos'!$B$3:$D$107,3,FALSE))</f>
        <v/>
      </c>
      <c r="J1914" s="139" t="str">
        <f t="shared" si="30"/>
        <v/>
      </c>
    </row>
    <row r="1915" spans="6:10" x14ac:dyDescent="0.2">
      <c r="F1915" s="93" t="str">
        <f>IF(ISBLANK(A1915),"",VLOOKUP(A1915,'Tabla de equipos'!$B$3:$D$107,3,FALSE))</f>
        <v/>
      </c>
      <c r="J1915" s="139" t="str">
        <f t="shared" si="30"/>
        <v/>
      </c>
    </row>
    <row r="1916" spans="6:10" x14ac:dyDescent="0.2">
      <c r="F1916" s="93" t="str">
        <f>IF(ISBLANK(A1916),"",VLOOKUP(A1916,'Tabla de equipos'!$B$3:$D$107,3,FALSE))</f>
        <v/>
      </c>
      <c r="J1916" s="139" t="str">
        <f t="shared" si="30"/>
        <v/>
      </c>
    </row>
    <row r="1917" spans="6:10" x14ac:dyDescent="0.2">
      <c r="F1917" s="93" t="str">
        <f>IF(ISBLANK(A1917),"",VLOOKUP(A1917,'Tabla de equipos'!$B$3:$D$107,3,FALSE))</f>
        <v/>
      </c>
      <c r="J1917" s="139" t="str">
        <f t="shared" si="30"/>
        <v/>
      </c>
    </row>
    <row r="1918" spans="6:10" x14ac:dyDescent="0.2">
      <c r="F1918" s="93" t="str">
        <f>IF(ISBLANK(A1918),"",VLOOKUP(A1918,'Tabla de equipos'!$B$3:$D$107,3,FALSE))</f>
        <v/>
      </c>
      <c r="J1918" s="139" t="str">
        <f t="shared" si="30"/>
        <v/>
      </c>
    </row>
    <row r="1919" spans="6:10" x14ac:dyDescent="0.2">
      <c r="F1919" s="93" t="str">
        <f>IF(ISBLANK(A1919),"",VLOOKUP(A1919,'Tabla de equipos'!$B$3:$D$107,3,FALSE))</f>
        <v/>
      </c>
      <c r="J1919" s="139" t="str">
        <f t="shared" si="30"/>
        <v/>
      </c>
    </row>
    <row r="1920" spans="6:10" x14ac:dyDescent="0.2">
      <c r="F1920" s="93" t="str">
        <f>IF(ISBLANK(A1920),"",VLOOKUP(A1920,'Tabla de equipos'!$B$3:$D$107,3,FALSE))</f>
        <v/>
      </c>
      <c r="J1920" s="139" t="str">
        <f t="shared" si="30"/>
        <v/>
      </c>
    </row>
    <row r="1921" spans="6:10" x14ac:dyDescent="0.2">
      <c r="F1921" s="93" t="str">
        <f>IF(ISBLANK(A1921),"",VLOOKUP(A1921,'Tabla de equipos'!$B$3:$D$107,3,FALSE))</f>
        <v/>
      </c>
      <c r="J1921" s="139" t="str">
        <f t="shared" si="30"/>
        <v/>
      </c>
    </row>
    <row r="1922" spans="6:10" x14ac:dyDescent="0.2">
      <c r="F1922" s="93" t="str">
        <f>IF(ISBLANK(A1922),"",VLOOKUP(A1922,'Tabla de equipos'!$B$3:$D$107,3,FALSE))</f>
        <v/>
      </c>
      <c r="J1922" s="139" t="str">
        <f t="shared" si="30"/>
        <v/>
      </c>
    </row>
    <row r="1923" spans="6:10" x14ac:dyDescent="0.2">
      <c r="F1923" s="93" t="str">
        <f>IF(ISBLANK(A1923),"",VLOOKUP(A1923,'Tabla de equipos'!$B$3:$D$107,3,FALSE))</f>
        <v/>
      </c>
      <c r="J1923" s="139" t="str">
        <f t="shared" si="30"/>
        <v/>
      </c>
    </row>
    <row r="1924" spans="6:10" x14ac:dyDescent="0.2">
      <c r="F1924" s="93" t="str">
        <f>IF(ISBLANK(A1924),"",VLOOKUP(A1924,'Tabla de equipos'!$B$3:$D$107,3,FALSE))</f>
        <v/>
      </c>
      <c r="J1924" s="139" t="str">
        <f t="shared" si="30"/>
        <v/>
      </c>
    </row>
    <row r="1925" spans="6:10" x14ac:dyDescent="0.2">
      <c r="F1925" s="93" t="str">
        <f>IF(ISBLANK(A1925),"",VLOOKUP(A1925,'Tabla de equipos'!$B$3:$D$107,3,FALSE))</f>
        <v/>
      </c>
      <c r="J1925" s="139" t="str">
        <f t="shared" si="30"/>
        <v/>
      </c>
    </row>
    <row r="1926" spans="6:10" x14ac:dyDescent="0.2">
      <c r="F1926" s="93" t="str">
        <f>IF(ISBLANK(A1926),"",VLOOKUP(A1926,'Tabla de equipos'!$B$3:$D$107,3,FALSE))</f>
        <v/>
      </c>
      <c r="J1926" s="139" t="str">
        <f t="shared" ref="J1926:J1989" si="31">IF(AND(G1926&gt;0,A1926=""),"Falta elegir equipo/producto",IF(AND(A1926="",G1926=""),"",IF(AND(A1926&lt;&gt;"",G1926=""),"Falta incluir numero de unidades",IF(AND(A1926&lt;&gt;"",G1926&gt;0,B1926=""),"Falta Incluir el Tipo de Exceptuación",IF(AND(A1926&lt;&gt;"",B1926&lt;&gt;"",C1926="",G1926&gt;0),"Falta incluir nombre del Beneficiario exceptuación","No olvidar adjuntar factura de la exceptuación")))))</f>
        <v/>
      </c>
    </row>
    <row r="1927" spans="6:10" x14ac:dyDescent="0.2">
      <c r="F1927" s="93" t="str">
        <f>IF(ISBLANK(A1927),"",VLOOKUP(A1927,'Tabla de equipos'!$B$3:$D$107,3,FALSE))</f>
        <v/>
      </c>
      <c r="J1927" s="139" t="str">
        <f t="shared" si="31"/>
        <v/>
      </c>
    </row>
    <row r="1928" spans="6:10" x14ac:dyDescent="0.2">
      <c r="F1928" s="93" t="str">
        <f>IF(ISBLANK(A1928),"",VLOOKUP(A1928,'Tabla de equipos'!$B$3:$D$107,3,FALSE))</f>
        <v/>
      </c>
      <c r="J1928" s="139" t="str">
        <f t="shared" si="31"/>
        <v/>
      </c>
    </row>
    <row r="1929" spans="6:10" x14ac:dyDescent="0.2">
      <c r="F1929" s="93" t="str">
        <f>IF(ISBLANK(A1929),"",VLOOKUP(A1929,'Tabla de equipos'!$B$3:$D$107,3,FALSE))</f>
        <v/>
      </c>
      <c r="J1929" s="139" t="str">
        <f t="shared" si="31"/>
        <v/>
      </c>
    </row>
    <row r="1930" spans="6:10" x14ac:dyDescent="0.2">
      <c r="F1930" s="93" t="str">
        <f>IF(ISBLANK(A1930),"",VLOOKUP(A1930,'Tabla de equipos'!$B$3:$D$107,3,FALSE))</f>
        <v/>
      </c>
      <c r="J1930" s="139" t="str">
        <f t="shared" si="31"/>
        <v/>
      </c>
    </row>
    <row r="1931" spans="6:10" x14ac:dyDescent="0.2">
      <c r="F1931" s="93" t="str">
        <f>IF(ISBLANK(A1931),"",VLOOKUP(A1931,'Tabla de equipos'!$B$3:$D$107,3,FALSE))</f>
        <v/>
      </c>
      <c r="J1931" s="139" t="str">
        <f t="shared" si="31"/>
        <v/>
      </c>
    </row>
    <row r="1932" spans="6:10" x14ac:dyDescent="0.2">
      <c r="F1932" s="93" t="str">
        <f>IF(ISBLANK(A1932),"",VLOOKUP(A1932,'Tabla de equipos'!$B$3:$D$107,3,FALSE))</f>
        <v/>
      </c>
      <c r="J1932" s="139" t="str">
        <f t="shared" si="31"/>
        <v/>
      </c>
    </row>
    <row r="1933" spans="6:10" x14ac:dyDescent="0.2">
      <c r="F1933" s="93" t="str">
        <f>IF(ISBLANK(A1933),"",VLOOKUP(A1933,'Tabla de equipos'!$B$3:$D$107,3,FALSE))</f>
        <v/>
      </c>
      <c r="J1933" s="139" t="str">
        <f t="shared" si="31"/>
        <v/>
      </c>
    </row>
    <row r="1934" spans="6:10" x14ac:dyDescent="0.2">
      <c r="F1934" s="93" t="str">
        <f>IF(ISBLANK(A1934),"",VLOOKUP(A1934,'Tabla de equipos'!$B$3:$D$107,3,FALSE))</f>
        <v/>
      </c>
      <c r="J1934" s="139" t="str">
        <f t="shared" si="31"/>
        <v/>
      </c>
    </row>
    <row r="1935" spans="6:10" x14ac:dyDescent="0.2">
      <c r="F1935" s="93" t="str">
        <f>IF(ISBLANK(A1935),"",VLOOKUP(A1935,'Tabla de equipos'!$B$3:$D$107,3,FALSE))</f>
        <v/>
      </c>
      <c r="J1935" s="139" t="str">
        <f t="shared" si="31"/>
        <v/>
      </c>
    </row>
    <row r="1936" spans="6:10" x14ac:dyDescent="0.2">
      <c r="F1936" s="93" t="str">
        <f>IF(ISBLANK(A1936),"",VLOOKUP(A1936,'Tabla de equipos'!$B$3:$D$107,3,FALSE))</f>
        <v/>
      </c>
      <c r="J1936" s="139" t="str">
        <f t="shared" si="31"/>
        <v/>
      </c>
    </row>
    <row r="1937" spans="6:10" x14ac:dyDescent="0.2">
      <c r="F1937" s="93" t="str">
        <f>IF(ISBLANK(A1937),"",VLOOKUP(A1937,'Tabla de equipos'!$B$3:$D$107,3,FALSE))</f>
        <v/>
      </c>
      <c r="J1937" s="139" t="str">
        <f t="shared" si="31"/>
        <v/>
      </c>
    </row>
    <row r="1938" spans="6:10" x14ac:dyDescent="0.2">
      <c r="F1938" s="93" t="str">
        <f>IF(ISBLANK(A1938),"",VLOOKUP(A1938,'Tabla de equipos'!$B$3:$D$107,3,FALSE))</f>
        <v/>
      </c>
      <c r="J1938" s="139" t="str">
        <f t="shared" si="31"/>
        <v/>
      </c>
    </row>
    <row r="1939" spans="6:10" x14ac:dyDescent="0.2">
      <c r="F1939" s="93" t="str">
        <f>IF(ISBLANK(A1939),"",VLOOKUP(A1939,'Tabla de equipos'!$B$3:$D$107,3,FALSE))</f>
        <v/>
      </c>
      <c r="J1939" s="139" t="str">
        <f t="shared" si="31"/>
        <v/>
      </c>
    </row>
    <row r="1940" spans="6:10" x14ac:dyDescent="0.2">
      <c r="F1940" s="93" t="str">
        <f>IF(ISBLANK(A1940),"",VLOOKUP(A1940,'Tabla de equipos'!$B$3:$D$107,3,FALSE))</f>
        <v/>
      </c>
      <c r="J1940" s="139" t="str">
        <f t="shared" si="31"/>
        <v/>
      </c>
    </row>
    <row r="1941" spans="6:10" x14ac:dyDescent="0.2">
      <c r="F1941" s="93" t="str">
        <f>IF(ISBLANK(A1941),"",VLOOKUP(A1941,'Tabla de equipos'!$B$3:$D$107,3,FALSE))</f>
        <v/>
      </c>
      <c r="J1941" s="139" t="str">
        <f t="shared" si="31"/>
        <v/>
      </c>
    </row>
    <row r="1942" spans="6:10" x14ac:dyDescent="0.2">
      <c r="F1942" s="93" t="str">
        <f>IF(ISBLANK(A1942),"",VLOOKUP(A1942,'Tabla de equipos'!$B$3:$D$107,3,FALSE))</f>
        <v/>
      </c>
      <c r="J1942" s="139" t="str">
        <f t="shared" si="31"/>
        <v/>
      </c>
    </row>
    <row r="1943" spans="6:10" x14ac:dyDescent="0.2">
      <c r="F1943" s="93" t="str">
        <f>IF(ISBLANK(A1943),"",VLOOKUP(A1943,'Tabla de equipos'!$B$3:$D$107,3,FALSE))</f>
        <v/>
      </c>
      <c r="J1943" s="139" t="str">
        <f t="shared" si="31"/>
        <v/>
      </c>
    </row>
    <row r="1944" spans="6:10" x14ac:dyDescent="0.2">
      <c r="F1944" s="93" t="str">
        <f>IF(ISBLANK(A1944),"",VLOOKUP(A1944,'Tabla de equipos'!$B$3:$D$107,3,FALSE))</f>
        <v/>
      </c>
      <c r="J1944" s="139" t="str">
        <f t="shared" si="31"/>
        <v/>
      </c>
    </row>
    <row r="1945" spans="6:10" x14ac:dyDescent="0.2">
      <c r="F1945" s="93" t="str">
        <f>IF(ISBLANK(A1945),"",VLOOKUP(A1945,'Tabla de equipos'!$B$3:$D$107,3,FALSE))</f>
        <v/>
      </c>
      <c r="J1945" s="139" t="str">
        <f t="shared" si="31"/>
        <v/>
      </c>
    </row>
    <row r="1946" spans="6:10" x14ac:dyDescent="0.2">
      <c r="F1946" s="93" t="str">
        <f>IF(ISBLANK(A1946),"",VLOOKUP(A1946,'Tabla de equipos'!$B$3:$D$107,3,FALSE))</f>
        <v/>
      </c>
      <c r="J1946" s="139" t="str">
        <f t="shared" si="31"/>
        <v/>
      </c>
    </row>
    <row r="1947" spans="6:10" x14ac:dyDescent="0.2">
      <c r="F1947" s="93" t="str">
        <f>IF(ISBLANK(A1947),"",VLOOKUP(A1947,'Tabla de equipos'!$B$3:$D$107,3,FALSE))</f>
        <v/>
      </c>
      <c r="J1947" s="139" t="str">
        <f t="shared" si="31"/>
        <v/>
      </c>
    </row>
    <row r="1948" spans="6:10" x14ac:dyDescent="0.2">
      <c r="F1948" s="93" t="str">
        <f>IF(ISBLANK(A1948),"",VLOOKUP(A1948,'Tabla de equipos'!$B$3:$D$107,3,FALSE))</f>
        <v/>
      </c>
      <c r="J1948" s="139" t="str">
        <f t="shared" si="31"/>
        <v/>
      </c>
    </row>
    <row r="1949" spans="6:10" x14ac:dyDescent="0.2">
      <c r="F1949" s="93" t="str">
        <f>IF(ISBLANK(A1949),"",VLOOKUP(A1949,'Tabla de equipos'!$B$3:$D$107,3,FALSE))</f>
        <v/>
      </c>
      <c r="J1949" s="139" t="str">
        <f t="shared" si="31"/>
        <v/>
      </c>
    </row>
    <row r="1950" spans="6:10" x14ac:dyDescent="0.2">
      <c r="F1950" s="93" t="str">
        <f>IF(ISBLANK(A1950),"",VLOOKUP(A1950,'Tabla de equipos'!$B$3:$D$107,3,FALSE))</f>
        <v/>
      </c>
      <c r="J1950" s="139" t="str">
        <f t="shared" si="31"/>
        <v/>
      </c>
    </row>
    <row r="1951" spans="6:10" x14ac:dyDescent="0.2">
      <c r="F1951" s="93" t="str">
        <f>IF(ISBLANK(A1951),"",VLOOKUP(A1951,'Tabla de equipos'!$B$3:$D$107,3,FALSE))</f>
        <v/>
      </c>
      <c r="J1951" s="139" t="str">
        <f t="shared" si="31"/>
        <v/>
      </c>
    </row>
    <row r="1952" spans="6:10" x14ac:dyDescent="0.2">
      <c r="F1952" s="93" t="str">
        <f>IF(ISBLANK(A1952),"",VLOOKUP(A1952,'Tabla de equipos'!$B$3:$D$107,3,FALSE))</f>
        <v/>
      </c>
      <c r="J1952" s="139" t="str">
        <f t="shared" si="31"/>
        <v/>
      </c>
    </row>
    <row r="1953" spans="6:10" x14ac:dyDescent="0.2">
      <c r="F1953" s="93" t="str">
        <f>IF(ISBLANK(A1953),"",VLOOKUP(A1953,'Tabla de equipos'!$B$3:$D$107,3,FALSE))</f>
        <v/>
      </c>
      <c r="J1953" s="139" t="str">
        <f t="shared" si="31"/>
        <v/>
      </c>
    </row>
    <row r="1954" spans="6:10" x14ac:dyDescent="0.2">
      <c r="F1954" s="93" t="str">
        <f>IF(ISBLANK(A1954),"",VLOOKUP(A1954,'Tabla de equipos'!$B$3:$D$107,3,FALSE))</f>
        <v/>
      </c>
      <c r="J1954" s="139" t="str">
        <f t="shared" si="31"/>
        <v/>
      </c>
    </row>
    <row r="1955" spans="6:10" x14ac:dyDescent="0.2">
      <c r="F1955" s="93" t="str">
        <f>IF(ISBLANK(A1955),"",VLOOKUP(A1955,'Tabla de equipos'!$B$3:$D$107,3,FALSE))</f>
        <v/>
      </c>
      <c r="J1955" s="139" t="str">
        <f t="shared" si="31"/>
        <v/>
      </c>
    </row>
    <row r="1956" spans="6:10" x14ac:dyDescent="0.2">
      <c r="F1956" s="93" t="str">
        <f>IF(ISBLANK(A1956),"",VLOOKUP(A1956,'Tabla de equipos'!$B$3:$D$107,3,FALSE))</f>
        <v/>
      </c>
      <c r="J1956" s="139" t="str">
        <f t="shared" si="31"/>
        <v/>
      </c>
    </row>
    <row r="1957" spans="6:10" x14ac:dyDescent="0.2">
      <c r="F1957" s="93" t="str">
        <f>IF(ISBLANK(A1957),"",VLOOKUP(A1957,'Tabla de equipos'!$B$3:$D$107,3,FALSE))</f>
        <v/>
      </c>
      <c r="J1957" s="139" t="str">
        <f t="shared" si="31"/>
        <v/>
      </c>
    </row>
    <row r="1958" spans="6:10" x14ac:dyDescent="0.2">
      <c r="F1958" s="93" t="str">
        <f>IF(ISBLANK(A1958),"",VLOOKUP(A1958,'Tabla de equipos'!$B$3:$D$107,3,FALSE))</f>
        <v/>
      </c>
      <c r="J1958" s="139" t="str">
        <f t="shared" si="31"/>
        <v/>
      </c>
    </row>
    <row r="1959" spans="6:10" x14ac:dyDescent="0.2">
      <c r="F1959" s="93" t="str">
        <f>IF(ISBLANK(A1959),"",VLOOKUP(A1959,'Tabla de equipos'!$B$3:$D$107,3,FALSE))</f>
        <v/>
      </c>
      <c r="J1959" s="139" t="str">
        <f t="shared" si="31"/>
        <v/>
      </c>
    </row>
    <row r="1960" spans="6:10" x14ac:dyDescent="0.2">
      <c r="F1960" s="93" t="str">
        <f>IF(ISBLANK(A1960),"",VLOOKUP(A1960,'Tabla de equipos'!$B$3:$D$107,3,FALSE))</f>
        <v/>
      </c>
      <c r="J1960" s="139" t="str">
        <f t="shared" si="31"/>
        <v/>
      </c>
    </row>
    <row r="1961" spans="6:10" x14ac:dyDescent="0.2">
      <c r="F1961" s="93" t="str">
        <f>IF(ISBLANK(A1961),"",VLOOKUP(A1961,'Tabla de equipos'!$B$3:$D$107,3,FALSE))</f>
        <v/>
      </c>
      <c r="J1961" s="139" t="str">
        <f t="shared" si="31"/>
        <v/>
      </c>
    </row>
    <row r="1962" spans="6:10" x14ac:dyDescent="0.2">
      <c r="F1962" s="93" t="str">
        <f>IF(ISBLANK(A1962),"",VLOOKUP(A1962,'Tabla de equipos'!$B$3:$D$107,3,FALSE))</f>
        <v/>
      </c>
      <c r="J1962" s="139" t="str">
        <f t="shared" si="31"/>
        <v/>
      </c>
    </row>
    <row r="1963" spans="6:10" x14ac:dyDescent="0.2">
      <c r="F1963" s="93" t="str">
        <f>IF(ISBLANK(A1963),"",VLOOKUP(A1963,'Tabla de equipos'!$B$3:$D$107,3,FALSE))</f>
        <v/>
      </c>
      <c r="J1963" s="139" t="str">
        <f t="shared" si="31"/>
        <v/>
      </c>
    </row>
    <row r="1964" spans="6:10" x14ac:dyDescent="0.2">
      <c r="F1964" s="93" t="str">
        <f>IF(ISBLANK(A1964),"",VLOOKUP(A1964,'Tabla de equipos'!$B$3:$D$107,3,FALSE))</f>
        <v/>
      </c>
      <c r="J1964" s="139" t="str">
        <f t="shared" si="31"/>
        <v/>
      </c>
    </row>
    <row r="1965" spans="6:10" x14ac:dyDescent="0.2">
      <c r="F1965" s="93" t="str">
        <f>IF(ISBLANK(A1965),"",VLOOKUP(A1965,'Tabla de equipos'!$B$3:$D$107,3,FALSE))</f>
        <v/>
      </c>
      <c r="J1965" s="139" t="str">
        <f t="shared" si="31"/>
        <v/>
      </c>
    </row>
    <row r="1966" spans="6:10" x14ac:dyDescent="0.2">
      <c r="F1966" s="93" t="str">
        <f>IF(ISBLANK(A1966),"",VLOOKUP(A1966,'Tabla de equipos'!$B$3:$D$107,3,FALSE))</f>
        <v/>
      </c>
      <c r="J1966" s="139" t="str">
        <f t="shared" si="31"/>
        <v/>
      </c>
    </row>
    <row r="1967" spans="6:10" x14ac:dyDescent="0.2">
      <c r="F1967" s="93" t="str">
        <f>IF(ISBLANK(A1967),"",VLOOKUP(A1967,'Tabla de equipos'!$B$3:$D$107,3,FALSE))</f>
        <v/>
      </c>
      <c r="J1967" s="139" t="str">
        <f t="shared" si="31"/>
        <v/>
      </c>
    </row>
    <row r="1968" spans="6:10" x14ac:dyDescent="0.2">
      <c r="F1968" s="93" t="str">
        <f>IF(ISBLANK(A1968),"",VLOOKUP(A1968,'Tabla de equipos'!$B$3:$D$107,3,FALSE))</f>
        <v/>
      </c>
      <c r="J1968" s="139" t="str">
        <f t="shared" si="31"/>
        <v/>
      </c>
    </row>
    <row r="1969" spans="6:10" x14ac:dyDescent="0.2">
      <c r="F1969" s="93" t="str">
        <f>IF(ISBLANK(A1969),"",VLOOKUP(A1969,'Tabla de equipos'!$B$3:$D$107,3,FALSE))</f>
        <v/>
      </c>
      <c r="J1969" s="139" t="str">
        <f t="shared" si="31"/>
        <v/>
      </c>
    </row>
    <row r="1970" spans="6:10" x14ac:dyDescent="0.2">
      <c r="F1970" s="93" t="str">
        <f>IF(ISBLANK(A1970),"",VLOOKUP(A1970,'Tabla de equipos'!$B$3:$D$107,3,FALSE))</f>
        <v/>
      </c>
      <c r="J1970" s="139" t="str">
        <f t="shared" si="31"/>
        <v/>
      </c>
    </row>
    <row r="1971" spans="6:10" x14ac:dyDescent="0.2">
      <c r="F1971" s="93" t="str">
        <f>IF(ISBLANK(A1971),"",VLOOKUP(A1971,'Tabla de equipos'!$B$3:$D$107,3,FALSE))</f>
        <v/>
      </c>
      <c r="J1971" s="139" t="str">
        <f t="shared" si="31"/>
        <v/>
      </c>
    </row>
    <row r="1972" spans="6:10" x14ac:dyDescent="0.2">
      <c r="F1972" s="93" t="str">
        <f>IF(ISBLANK(A1972),"",VLOOKUP(A1972,'Tabla de equipos'!$B$3:$D$107,3,FALSE))</f>
        <v/>
      </c>
      <c r="J1972" s="139" t="str">
        <f t="shared" si="31"/>
        <v/>
      </c>
    </row>
    <row r="1973" spans="6:10" x14ac:dyDescent="0.2">
      <c r="F1973" s="93" t="str">
        <f>IF(ISBLANK(A1973),"",VLOOKUP(A1973,'Tabla de equipos'!$B$3:$D$107,3,FALSE))</f>
        <v/>
      </c>
      <c r="J1973" s="139" t="str">
        <f t="shared" si="31"/>
        <v/>
      </c>
    </row>
    <row r="1974" spans="6:10" x14ac:dyDescent="0.2">
      <c r="F1974" s="93" t="str">
        <f>IF(ISBLANK(A1974),"",VLOOKUP(A1974,'Tabla de equipos'!$B$3:$D$107,3,FALSE))</f>
        <v/>
      </c>
      <c r="J1974" s="139" t="str">
        <f t="shared" si="31"/>
        <v/>
      </c>
    </row>
    <row r="1975" spans="6:10" x14ac:dyDescent="0.2">
      <c r="F1975" s="93" t="str">
        <f>IF(ISBLANK(A1975),"",VLOOKUP(A1975,'Tabla de equipos'!$B$3:$D$107,3,FALSE))</f>
        <v/>
      </c>
      <c r="J1975" s="139" t="str">
        <f t="shared" si="31"/>
        <v/>
      </c>
    </row>
    <row r="1976" spans="6:10" x14ac:dyDescent="0.2">
      <c r="F1976" s="93" t="str">
        <f>IF(ISBLANK(A1976),"",VLOOKUP(A1976,'Tabla de equipos'!$B$3:$D$107,3,FALSE))</f>
        <v/>
      </c>
      <c r="J1976" s="139" t="str">
        <f t="shared" si="31"/>
        <v/>
      </c>
    </row>
    <row r="1977" spans="6:10" x14ac:dyDescent="0.2">
      <c r="F1977" s="93" t="str">
        <f>IF(ISBLANK(A1977),"",VLOOKUP(A1977,'Tabla de equipos'!$B$3:$D$107,3,FALSE))</f>
        <v/>
      </c>
      <c r="J1977" s="139" t="str">
        <f t="shared" si="31"/>
        <v/>
      </c>
    </row>
    <row r="1978" spans="6:10" x14ac:dyDescent="0.2">
      <c r="F1978" s="93" t="str">
        <f>IF(ISBLANK(A1978),"",VLOOKUP(A1978,'Tabla de equipos'!$B$3:$D$107,3,FALSE))</f>
        <v/>
      </c>
      <c r="J1978" s="139" t="str">
        <f t="shared" si="31"/>
        <v/>
      </c>
    </row>
    <row r="1979" spans="6:10" x14ac:dyDescent="0.2">
      <c r="F1979" s="93" t="str">
        <f>IF(ISBLANK(A1979),"",VLOOKUP(A1979,'Tabla de equipos'!$B$3:$D$107,3,FALSE))</f>
        <v/>
      </c>
      <c r="J1979" s="139" t="str">
        <f t="shared" si="31"/>
        <v/>
      </c>
    </row>
    <row r="1980" spans="6:10" x14ac:dyDescent="0.2">
      <c r="F1980" s="93" t="str">
        <f>IF(ISBLANK(A1980),"",VLOOKUP(A1980,'Tabla de equipos'!$B$3:$D$107,3,FALSE))</f>
        <v/>
      </c>
      <c r="J1980" s="139" t="str">
        <f t="shared" si="31"/>
        <v/>
      </c>
    </row>
    <row r="1981" spans="6:10" x14ac:dyDescent="0.2">
      <c r="F1981" s="93" t="str">
        <f>IF(ISBLANK(A1981),"",VLOOKUP(A1981,'Tabla de equipos'!$B$3:$D$107,3,FALSE))</f>
        <v/>
      </c>
      <c r="J1981" s="139" t="str">
        <f t="shared" si="31"/>
        <v/>
      </c>
    </row>
    <row r="1982" spans="6:10" x14ac:dyDescent="0.2">
      <c r="F1982" s="93" t="str">
        <f>IF(ISBLANK(A1982),"",VLOOKUP(A1982,'Tabla de equipos'!$B$3:$D$107,3,FALSE))</f>
        <v/>
      </c>
      <c r="J1982" s="139" t="str">
        <f t="shared" si="31"/>
        <v/>
      </c>
    </row>
    <row r="1983" spans="6:10" x14ac:dyDescent="0.2">
      <c r="F1983" s="93" t="str">
        <f>IF(ISBLANK(A1983),"",VLOOKUP(A1983,'Tabla de equipos'!$B$3:$D$107,3,FALSE))</f>
        <v/>
      </c>
      <c r="J1983" s="139" t="str">
        <f t="shared" si="31"/>
        <v/>
      </c>
    </row>
    <row r="1984" spans="6:10" x14ac:dyDescent="0.2">
      <c r="F1984" s="93" t="str">
        <f>IF(ISBLANK(A1984),"",VLOOKUP(A1984,'Tabla de equipos'!$B$3:$D$107,3,FALSE))</f>
        <v/>
      </c>
      <c r="J1984" s="139" t="str">
        <f t="shared" si="31"/>
        <v/>
      </c>
    </row>
    <row r="1985" spans="6:10" x14ac:dyDescent="0.2">
      <c r="F1985" s="93" t="str">
        <f>IF(ISBLANK(A1985),"",VLOOKUP(A1985,'Tabla de equipos'!$B$3:$D$107,3,FALSE))</f>
        <v/>
      </c>
      <c r="J1985" s="139" t="str">
        <f t="shared" si="31"/>
        <v/>
      </c>
    </row>
    <row r="1986" spans="6:10" x14ac:dyDescent="0.2">
      <c r="F1986" s="93" t="str">
        <f>IF(ISBLANK(A1986),"",VLOOKUP(A1986,'Tabla de equipos'!$B$3:$D$107,3,FALSE))</f>
        <v/>
      </c>
      <c r="J1986" s="139" t="str">
        <f t="shared" si="31"/>
        <v/>
      </c>
    </row>
    <row r="1987" spans="6:10" x14ac:dyDescent="0.2">
      <c r="F1987" s="93" t="str">
        <f>IF(ISBLANK(A1987),"",VLOOKUP(A1987,'Tabla de equipos'!$B$3:$D$107,3,FALSE))</f>
        <v/>
      </c>
      <c r="J1987" s="139" t="str">
        <f t="shared" si="31"/>
        <v/>
      </c>
    </row>
    <row r="1988" spans="6:10" x14ac:dyDescent="0.2">
      <c r="F1988" s="93" t="str">
        <f>IF(ISBLANK(A1988),"",VLOOKUP(A1988,'Tabla de equipos'!$B$3:$D$107,3,FALSE))</f>
        <v/>
      </c>
      <c r="J1988" s="139" t="str">
        <f t="shared" si="31"/>
        <v/>
      </c>
    </row>
    <row r="1989" spans="6:10" x14ac:dyDescent="0.2">
      <c r="F1989" s="93" t="str">
        <f>IF(ISBLANK(A1989),"",VLOOKUP(A1989,'Tabla de equipos'!$B$3:$D$107,3,FALSE))</f>
        <v/>
      </c>
      <c r="J1989" s="139" t="str">
        <f t="shared" si="31"/>
        <v/>
      </c>
    </row>
    <row r="1990" spans="6:10" x14ac:dyDescent="0.2">
      <c r="F1990" s="93" t="str">
        <f>IF(ISBLANK(A1990),"",VLOOKUP(A1990,'Tabla de equipos'!$B$3:$D$107,3,FALSE))</f>
        <v/>
      </c>
      <c r="J1990" s="139" t="str">
        <f t="shared" ref="J1990:J2053" si="32">IF(AND(G1990&gt;0,A1990=""),"Falta elegir equipo/producto",IF(AND(A1990="",G1990=""),"",IF(AND(A1990&lt;&gt;"",G1990=""),"Falta incluir numero de unidades",IF(AND(A1990&lt;&gt;"",G1990&gt;0,B1990=""),"Falta Incluir el Tipo de Exceptuación",IF(AND(A1990&lt;&gt;"",B1990&lt;&gt;"",C1990="",G1990&gt;0),"Falta incluir nombre del Beneficiario exceptuación","No olvidar adjuntar factura de la exceptuación")))))</f>
        <v/>
      </c>
    </row>
    <row r="1991" spans="6:10" x14ac:dyDescent="0.2">
      <c r="F1991" s="93" t="str">
        <f>IF(ISBLANK(A1991),"",VLOOKUP(A1991,'Tabla de equipos'!$B$3:$D$107,3,FALSE))</f>
        <v/>
      </c>
      <c r="J1991" s="139" t="str">
        <f t="shared" si="32"/>
        <v/>
      </c>
    </row>
    <row r="1992" spans="6:10" x14ac:dyDescent="0.2">
      <c r="F1992" s="93" t="str">
        <f>IF(ISBLANK(A1992),"",VLOOKUP(A1992,'Tabla de equipos'!$B$3:$D$107,3,FALSE))</f>
        <v/>
      </c>
      <c r="J1992" s="139" t="str">
        <f t="shared" si="32"/>
        <v/>
      </c>
    </row>
    <row r="1993" spans="6:10" x14ac:dyDescent="0.2">
      <c r="F1993" s="93" t="str">
        <f>IF(ISBLANK(A1993),"",VLOOKUP(A1993,'Tabla de equipos'!$B$3:$D$107,3,FALSE))</f>
        <v/>
      </c>
      <c r="J1993" s="139" t="str">
        <f t="shared" si="32"/>
        <v/>
      </c>
    </row>
    <row r="1994" spans="6:10" x14ac:dyDescent="0.2">
      <c r="F1994" s="93" t="str">
        <f>IF(ISBLANK(A1994),"",VLOOKUP(A1994,'Tabla de equipos'!$B$3:$D$107,3,FALSE))</f>
        <v/>
      </c>
      <c r="J1994" s="139" t="str">
        <f t="shared" si="32"/>
        <v/>
      </c>
    </row>
    <row r="1995" spans="6:10" x14ac:dyDescent="0.2">
      <c r="F1995" s="93" t="str">
        <f>IF(ISBLANK(A1995),"",VLOOKUP(A1995,'Tabla de equipos'!$B$3:$D$107,3,FALSE))</f>
        <v/>
      </c>
      <c r="J1995" s="139" t="str">
        <f t="shared" si="32"/>
        <v/>
      </c>
    </row>
    <row r="1996" spans="6:10" x14ac:dyDescent="0.2">
      <c r="F1996" s="93" t="str">
        <f>IF(ISBLANK(A1996),"",VLOOKUP(A1996,'Tabla de equipos'!$B$3:$D$107,3,FALSE))</f>
        <v/>
      </c>
      <c r="J1996" s="139" t="str">
        <f t="shared" si="32"/>
        <v/>
      </c>
    </row>
    <row r="1997" spans="6:10" x14ac:dyDescent="0.2">
      <c r="F1997" s="93" t="str">
        <f>IF(ISBLANK(A1997),"",VLOOKUP(A1997,'Tabla de equipos'!$B$3:$D$107,3,FALSE))</f>
        <v/>
      </c>
      <c r="J1997" s="139" t="str">
        <f t="shared" si="32"/>
        <v/>
      </c>
    </row>
    <row r="1998" spans="6:10" x14ac:dyDescent="0.2">
      <c r="F1998" s="93" t="str">
        <f>IF(ISBLANK(A1998),"",VLOOKUP(A1998,'Tabla de equipos'!$B$3:$D$107,3,FALSE))</f>
        <v/>
      </c>
      <c r="J1998" s="139" t="str">
        <f t="shared" si="32"/>
        <v/>
      </c>
    </row>
    <row r="1999" spans="6:10" x14ac:dyDescent="0.2">
      <c r="F1999" s="93" t="str">
        <f>IF(ISBLANK(A1999),"",VLOOKUP(A1999,'Tabla de equipos'!$B$3:$D$107,3,FALSE))</f>
        <v/>
      </c>
      <c r="J1999" s="139" t="str">
        <f t="shared" si="32"/>
        <v/>
      </c>
    </row>
    <row r="2000" spans="6:10" x14ac:dyDescent="0.2">
      <c r="F2000" s="93" t="str">
        <f>IF(ISBLANK(A2000),"",VLOOKUP(A2000,'Tabla de equipos'!$B$3:$D$107,3,FALSE))</f>
        <v/>
      </c>
      <c r="J2000" s="139" t="str">
        <f t="shared" si="32"/>
        <v/>
      </c>
    </row>
    <row r="2001" spans="6:10" x14ac:dyDescent="0.2">
      <c r="F2001" s="93" t="str">
        <f>IF(ISBLANK(A2001),"",VLOOKUP(A2001,'Tabla de equipos'!$B$3:$D$107,3,FALSE))</f>
        <v/>
      </c>
      <c r="J2001" s="139" t="str">
        <f t="shared" si="32"/>
        <v/>
      </c>
    </row>
    <row r="2002" spans="6:10" x14ac:dyDescent="0.2">
      <c r="F2002" s="93" t="str">
        <f>IF(ISBLANK(A2002),"",VLOOKUP(A2002,'Tabla de equipos'!$B$3:$D$107,3,FALSE))</f>
        <v/>
      </c>
      <c r="J2002" s="139" t="str">
        <f t="shared" si="32"/>
        <v/>
      </c>
    </row>
    <row r="2003" spans="6:10" x14ac:dyDescent="0.2">
      <c r="F2003" s="93" t="str">
        <f>IF(ISBLANK(A2003),"",VLOOKUP(A2003,'Tabla de equipos'!$B$3:$D$107,3,FALSE))</f>
        <v/>
      </c>
      <c r="J2003" s="139" t="str">
        <f t="shared" si="32"/>
        <v/>
      </c>
    </row>
    <row r="2004" spans="6:10" x14ac:dyDescent="0.2">
      <c r="F2004" s="93" t="str">
        <f>IF(ISBLANK(A2004),"",VLOOKUP(A2004,'Tabla de equipos'!$B$3:$D$107,3,FALSE))</f>
        <v/>
      </c>
      <c r="J2004" s="139" t="str">
        <f t="shared" si="32"/>
        <v/>
      </c>
    </row>
    <row r="2005" spans="6:10" x14ac:dyDescent="0.2">
      <c r="F2005" s="93" t="str">
        <f>IF(ISBLANK(A2005),"",VLOOKUP(A2005,'Tabla de equipos'!$B$3:$D$107,3,FALSE))</f>
        <v/>
      </c>
      <c r="J2005" s="139" t="str">
        <f t="shared" si="32"/>
        <v/>
      </c>
    </row>
    <row r="2006" spans="6:10" x14ac:dyDescent="0.2">
      <c r="F2006" s="93" t="str">
        <f>IF(ISBLANK(A2006),"",VLOOKUP(A2006,'Tabla de equipos'!$B$3:$D$107,3,FALSE))</f>
        <v/>
      </c>
      <c r="J2006" s="139" t="str">
        <f t="shared" si="32"/>
        <v/>
      </c>
    </row>
    <row r="2007" spans="6:10" x14ac:dyDescent="0.2">
      <c r="F2007" s="93" t="str">
        <f>IF(ISBLANK(A2007),"",VLOOKUP(A2007,'Tabla de equipos'!$B$3:$D$107,3,FALSE))</f>
        <v/>
      </c>
      <c r="J2007" s="139" t="str">
        <f t="shared" si="32"/>
        <v/>
      </c>
    </row>
    <row r="2008" spans="6:10" x14ac:dyDescent="0.2">
      <c r="F2008" s="93" t="str">
        <f>IF(ISBLANK(A2008),"",VLOOKUP(A2008,'Tabla de equipos'!$B$3:$D$107,3,FALSE))</f>
        <v/>
      </c>
      <c r="J2008" s="139" t="str">
        <f t="shared" si="32"/>
        <v/>
      </c>
    </row>
    <row r="2009" spans="6:10" x14ac:dyDescent="0.2">
      <c r="F2009" s="93" t="str">
        <f>IF(ISBLANK(A2009),"",VLOOKUP(A2009,'Tabla de equipos'!$B$3:$D$107,3,FALSE))</f>
        <v/>
      </c>
      <c r="J2009" s="139" t="str">
        <f t="shared" si="32"/>
        <v/>
      </c>
    </row>
    <row r="2010" spans="6:10" x14ac:dyDescent="0.2">
      <c r="F2010" s="93" t="str">
        <f>IF(ISBLANK(A2010),"",VLOOKUP(A2010,'Tabla de equipos'!$B$3:$D$107,3,FALSE))</f>
        <v/>
      </c>
      <c r="J2010" s="139" t="str">
        <f t="shared" si="32"/>
        <v/>
      </c>
    </row>
    <row r="2011" spans="6:10" x14ac:dyDescent="0.2">
      <c r="F2011" s="93" t="str">
        <f>IF(ISBLANK(A2011),"",VLOOKUP(A2011,'Tabla de equipos'!$B$3:$D$107,3,FALSE))</f>
        <v/>
      </c>
      <c r="J2011" s="139" t="str">
        <f t="shared" si="32"/>
        <v/>
      </c>
    </row>
    <row r="2012" spans="6:10" x14ac:dyDescent="0.2">
      <c r="F2012" s="93" t="str">
        <f>IF(ISBLANK(A2012),"",VLOOKUP(A2012,'Tabla de equipos'!$B$3:$D$107,3,FALSE))</f>
        <v/>
      </c>
      <c r="J2012" s="139" t="str">
        <f t="shared" si="32"/>
        <v/>
      </c>
    </row>
    <row r="2013" spans="6:10" x14ac:dyDescent="0.2">
      <c r="F2013" s="93" t="str">
        <f>IF(ISBLANK(A2013),"",VLOOKUP(A2013,'Tabla de equipos'!$B$3:$D$107,3,FALSE))</f>
        <v/>
      </c>
      <c r="J2013" s="139" t="str">
        <f t="shared" si="32"/>
        <v/>
      </c>
    </row>
    <row r="2014" spans="6:10" x14ac:dyDescent="0.2">
      <c r="F2014" s="93" t="str">
        <f>IF(ISBLANK(A2014),"",VLOOKUP(A2014,'Tabla de equipos'!$B$3:$D$107,3,FALSE))</f>
        <v/>
      </c>
      <c r="J2014" s="139" t="str">
        <f t="shared" si="32"/>
        <v/>
      </c>
    </row>
    <row r="2015" spans="6:10" x14ac:dyDescent="0.2">
      <c r="F2015" s="93" t="str">
        <f>IF(ISBLANK(A2015),"",VLOOKUP(A2015,'Tabla de equipos'!$B$3:$D$107,3,FALSE))</f>
        <v/>
      </c>
      <c r="J2015" s="139" t="str">
        <f t="shared" si="32"/>
        <v/>
      </c>
    </row>
    <row r="2016" spans="6:10" x14ac:dyDescent="0.2">
      <c r="F2016" s="93" t="str">
        <f>IF(ISBLANK(A2016),"",VLOOKUP(A2016,'Tabla de equipos'!$B$3:$D$107,3,FALSE))</f>
        <v/>
      </c>
      <c r="J2016" s="139" t="str">
        <f t="shared" si="32"/>
        <v/>
      </c>
    </row>
    <row r="2017" spans="6:10" x14ac:dyDescent="0.2">
      <c r="F2017" s="93" t="str">
        <f>IF(ISBLANK(A2017),"",VLOOKUP(A2017,'Tabla de equipos'!$B$3:$D$107,3,FALSE))</f>
        <v/>
      </c>
      <c r="J2017" s="139" t="str">
        <f t="shared" si="32"/>
        <v/>
      </c>
    </row>
    <row r="2018" spans="6:10" x14ac:dyDescent="0.2">
      <c r="F2018" s="93" t="str">
        <f>IF(ISBLANK(A2018),"",VLOOKUP(A2018,'Tabla de equipos'!$B$3:$D$107,3,FALSE))</f>
        <v/>
      </c>
      <c r="J2018" s="139" t="str">
        <f t="shared" si="32"/>
        <v/>
      </c>
    </row>
    <row r="2019" spans="6:10" x14ac:dyDescent="0.2">
      <c r="F2019" s="93" t="str">
        <f>IF(ISBLANK(A2019),"",VLOOKUP(A2019,'Tabla de equipos'!$B$3:$D$107,3,FALSE))</f>
        <v/>
      </c>
      <c r="J2019" s="139" t="str">
        <f t="shared" si="32"/>
        <v/>
      </c>
    </row>
    <row r="2020" spans="6:10" x14ac:dyDescent="0.2">
      <c r="F2020" s="93" t="str">
        <f>IF(ISBLANK(A2020),"",VLOOKUP(A2020,'Tabla de equipos'!$B$3:$D$107,3,FALSE))</f>
        <v/>
      </c>
      <c r="J2020" s="139" t="str">
        <f t="shared" si="32"/>
        <v/>
      </c>
    </row>
    <row r="2021" spans="6:10" x14ac:dyDescent="0.2">
      <c r="F2021" s="93" t="str">
        <f>IF(ISBLANK(A2021),"",VLOOKUP(A2021,'Tabla de equipos'!$B$3:$D$107,3,FALSE))</f>
        <v/>
      </c>
      <c r="J2021" s="139" t="str">
        <f t="shared" si="32"/>
        <v/>
      </c>
    </row>
    <row r="2022" spans="6:10" x14ac:dyDescent="0.2">
      <c r="F2022" s="93" t="str">
        <f>IF(ISBLANK(A2022),"",VLOOKUP(A2022,'Tabla de equipos'!$B$3:$D$107,3,FALSE))</f>
        <v/>
      </c>
      <c r="J2022" s="139" t="str">
        <f t="shared" si="32"/>
        <v/>
      </c>
    </row>
    <row r="2023" spans="6:10" x14ac:dyDescent="0.2">
      <c r="F2023" s="93" t="str">
        <f>IF(ISBLANK(A2023),"",VLOOKUP(A2023,'Tabla de equipos'!$B$3:$D$107,3,FALSE))</f>
        <v/>
      </c>
      <c r="J2023" s="139" t="str">
        <f t="shared" si="32"/>
        <v/>
      </c>
    </row>
    <row r="2024" spans="6:10" x14ac:dyDescent="0.2">
      <c r="F2024" s="93" t="str">
        <f>IF(ISBLANK(A2024),"",VLOOKUP(A2024,'Tabla de equipos'!$B$3:$D$107,3,FALSE))</f>
        <v/>
      </c>
      <c r="J2024" s="139" t="str">
        <f t="shared" si="32"/>
        <v/>
      </c>
    </row>
    <row r="2025" spans="6:10" x14ac:dyDescent="0.2">
      <c r="F2025" s="93" t="str">
        <f>IF(ISBLANK(A2025),"",VLOOKUP(A2025,'Tabla de equipos'!$B$3:$D$107,3,FALSE))</f>
        <v/>
      </c>
      <c r="J2025" s="139" t="str">
        <f t="shared" si="32"/>
        <v/>
      </c>
    </row>
    <row r="2026" spans="6:10" x14ac:dyDescent="0.2">
      <c r="F2026" s="93" t="str">
        <f>IF(ISBLANK(A2026),"",VLOOKUP(A2026,'Tabla de equipos'!$B$3:$D$107,3,FALSE))</f>
        <v/>
      </c>
      <c r="J2026" s="139" t="str">
        <f t="shared" si="32"/>
        <v/>
      </c>
    </row>
    <row r="2027" spans="6:10" x14ac:dyDescent="0.2">
      <c r="F2027" s="93" t="str">
        <f>IF(ISBLANK(A2027),"",VLOOKUP(A2027,'Tabla de equipos'!$B$3:$D$107,3,FALSE))</f>
        <v/>
      </c>
      <c r="J2027" s="139" t="str">
        <f t="shared" si="32"/>
        <v/>
      </c>
    </row>
    <row r="2028" spans="6:10" x14ac:dyDescent="0.2">
      <c r="F2028" s="93" t="str">
        <f>IF(ISBLANK(A2028),"",VLOOKUP(A2028,'Tabla de equipos'!$B$3:$D$107,3,FALSE))</f>
        <v/>
      </c>
      <c r="J2028" s="139" t="str">
        <f t="shared" si="32"/>
        <v/>
      </c>
    </row>
    <row r="2029" spans="6:10" x14ac:dyDescent="0.2">
      <c r="F2029" s="93" t="str">
        <f>IF(ISBLANK(A2029),"",VLOOKUP(A2029,'Tabla de equipos'!$B$3:$D$107,3,FALSE))</f>
        <v/>
      </c>
      <c r="J2029" s="139" t="str">
        <f t="shared" si="32"/>
        <v/>
      </c>
    </row>
    <row r="2030" spans="6:10" x14ac:dyDescent="0.2">
      <c r="F2030" s="93" t="str">
        <f>IF(ISBLANK(A2030),"",VLOOKUP(A2030,'Tabla de equipos'!$B$3:$D$107,3,FALSE))</f>
        <v/>
      </c>
      <c r="J2030" s="139" t="str">
        <f t="shared" si="32"/>
        <v/>
      </c>
    </row>
    <row r="2031" spans="6:10" x14ac:dyDescent="0.2">
      <c r="F2031" s="93" t="str">
        <f>IF(ISBLANK(A2031),"",VLOOKUP(A2031,'Tabla de equipos'!$B$3:$D$107,3,FALSE))</f>
        <v/>
      </c>
      <c r="J2031" s="139" t="str">
        <f t="shared" si="32"/>
        <v/>
      </c>
    </row>
    <row r="2032" spans="6:10" x14ac:dyDescent="0.2">
      <c r="F2032" s="93" t="str">
        <f>IF(ISBLANK(A2032),"",VLOOKUP(A2032,'Tabla de equipos'!$B$3:$D$107,3,FALSE))</f>
        <v/>
      </c>
      <c r="J2032" s="139" t="str">
        <f t="shared" si="32"/>
        <v/>
      </c>
    </row>
    <row r="2033" spans="6:10" x14ac:dyDescent="0.2">
      <c r="F2033" s="93" t="str">
        <f>IF(ISBLANK(A2033),"",VLOOKUP(A2033,'Tabla de equipos'!$B$3:$D$107,3,FALSE))</f>
        <v/>
      </c>
      <c r="J2033" s="139" t="str">
        <f t="shared" si="32"/>
        <v/>
      </c>
    </row>
    <row r="2034" spans="6:10" x14ac:dyDescent="0.2">
      <c r="F2034" s="93" t="str">
        <f>IF(ISBLANK(A2034),"",VLOOKUP(A2034,'Tabla de equipos'!$B$3:$D$107,3,FALSE))</f>
        <v/>
      </c>
      <c r="J2034" s="139" t="str">
        <f t="shared" si="32"/>
        <v/>
      </c>
    </row>
    <row r="2035" spans="6:10" x14ac:dyDescent="0.2">
      <c r="F2035" s="93" t="str">
        <f>IF(ISBLANK(A2035),"",VLOOKUP(A2035,'Tabla de equipos'!$B$3:$D$107,3,FALSE))</f>
        <v/>
      </c>
      <c r="J2035" s="139" t="str">
        <f t="shared" si="32"/>
        <v/>
      </c>
    </row>
    <row r="2036" spans="6:10" x14ac:dyDescent="0.2">
      <c r="F2036" s="93" t="str">
        <f>IF(ISBLANK(A2036),"",VLOOKUP(A2036,'Tabla de equipos'!$B$3:$D$107,3,FALSE))</f>
        <v/>
      </c>
      <c r="J2036" s="139" t="str">
        <f t="shared" si="32"/>
        <v/>
      </c>
    </row>
    <row r="2037" spans="6:10" x14ac:dyDescent="0.2">
      <c r="F2037" s="93" t="str">
        <f>IF(ISBLANK(A2037),"",VLOOKUP(A2037,'Tabla de equipos'!$B$3:$D$107,3,FALSE))</f>
        <v/>
      </c>
      <c r="J2037" s="139" t="str">
        <f t="shared" si="32"/>
        <v/>
      </c>
    </row>
    <row r="2038" spans="6:10" x14ac:dyDescent="0.2">
      <c r="F2038" s="93" t="str">
        <f>IF(ISBLANK(A2038),"",VLOOKUP(A2038,'Tabla de equipos'!$B$3:$D$107,3,FALSE))</f>
        <v/>
      </c>
      <c r="J2038" s="139" t="str">
        <f t="shared" si="32"/>
        <v/>
      </c>
    </row>
    <row r="2039" spans="6:10" x14ac:dyDescent="0.2">
      <c r="F2039" s="93" t="str">
        <f>IF(ISBLANK(A2039),"",VLOOKUP(A2039,'Tabla de equipos'!$B$3:$D$107,3,FALSE))</f>
        <v/>
      </c>
      <c r="J2039" s="139" t="str">
        <f t="shared" si="32"/>
        <v/>
      </c>
    </row>
    <row r="2040" spans="6:10" x14ac:dyDescent="0.2">
      <c r="F2040" s="93" t="str">
        <f>IF(ISBLANK(A2040),"",VLOOKUP(A2040,'Tabla de equipos'!$B$3:$D$107,3,FALSE))</f>
        <v/>
      </c>
      <c r="J2040" s="139" t="str">
        <f t="shared" si="32"/>
        <v/>
      </c>
    </row>
    <row r="2041" spans="6:10" x14ac:dyDescent="0.2">
      <c r="F2041" s="93" t="str">
        <f>IF(ISBLANK(A2041),"",VLOOKUP(A2041,'Tabla de equipos'!$B$3:$D$107,3,FALSE))</f>
        <v/>
      </c>
      <c r="J2041" s="139" t="str">
        <f t="shared" si="32"/>
        <v/>
      </c>
    </row>
    <row r="2042" spans="6:10" x14ac:dyDescent="0.2">
      <c r="F2042" s="93" t="str">
        <f>IF(ISBLANK(A2042),"",VLOOKUP(A2042,'Tabla de equipos'!$B$3:$D$107,3,FALSE))</f>
        <v/>
      </c>
      <c r="J2042" s="139" t="str">
        <f t="shared" si="32"/>
        <v/>
      </c>
    </row>
    <row r="2043" spans="6:10" x14ac:dyDescent="0.2">
      <c r="F2043" s="93" t="str">
        <f>IF(ISBLANK(A2043),"",VLOOKUP(A2043,'Tabla de equipos'!$B$3:$D$107,3,FALSE))</f>
        <v/>
      </c>
      <c r="J2043" s="139" t="str">
        <f t="shared" si="32"/>
        <v/>
      </c>
    </row>
    <row r="2044" spans="6:10" x14ac:dyDescent="0.2">
      <c r="F2044" s="93" t="str">
        <f>IF(ISBLANK(A2044),"",VLOOKUP(A2044,'Tabla de equipos'!$B$3:$D$107,3,FALSE))</f>
        <v/>
      </c>
      <c r="J2044" s="139" t="str">
        <f t="shared" si="32"/>
        <v/>
      </c>
    </row>
    <row r="2045" spans="6:10" x14ac:dyDescent="0.2">
      <c r="F2045" s="93" t="str">
        <f>IF(ISBLANK(A2045),"",VLOOKUP(A2045,'Tabla de equipos'!$B$3:$D$107,3,FALSE))</f>
        <v/>
      </c>
      <c r="J2045" s="139" t="str">
        <f t="shared" si="32"/>
        <v/>
      </c>
    </row>
    <row r="2046" spans="6:10" x14ac:dyDescent="0.2">
      <c r="F2046" s="93" t="str">
        <f>IF(ISBLANK(A2046),"",VLOOKUP(A2046,'Tabla de equipos'!$B$3:$D$107,3,FALSE))</f>
        <v/>
      </c>
      <c r="J2046" s="139" t="str">
        <f t="shared" si="32"/>
        <v/>
      </c>
    </row>
    <row r="2047" spans="6:10" x14ac:dyDescent="0.2">
      <c r="F2047" s="93" t="str">
        <f>IF(ISBLANK(A2047),"",VLOOKUP(A2047,'Tabla de equipos'!$B$3:$D$107,3,FALSE))</f>
        <v/>
      </c>
      <c r="J2047" s="139" t="str">
        <f t="shared" si="32"/>
        <v/>
      </c>
    </row>
    <row r="2048" spans="6:10" x14ac:dyDescent="0.2">
      <c r="F2048" s="93" t="str">
        <f>IF(ISBLANK(A2048),"",VLOOKUP(A2048,'Tabla de equipos'!$B$3:$D$107,3,FALSE))</f>
        <v/>
      </c>
      <c r="J2048" s="139" t="str">
        <f t="shared" si="32"/>
        <v/>
      </c>
    </row>
    <row r="2049" spans="6:10" x14ac:dyDescent="0.2">
      <c r="F2049" s="93" t="str">
        <f>IF(ISBLANK(A2049),"",VLOOKUP(A2049,'Tabla de equipos'!$B$3:$D$107,3,FALSE))</f>
        <v/>
      </c>
      <c r="J2049" s="139" t="str">
        <f t="shared" si="32"/>
        <v/>
      </c>
    </row>
    <row r="2050" spans="6:10" x14ac:dyDescent="0.2">
      <c r="F2050" s="93" t="str">
        <f>IF(ISBLANK(A2050),"",VLOOKUP(A2050,'Tabla de equipos'!$B$3:$D$107,3,FALSE))</f>
        <v/>
      </c>
      <c r="J2050" s="139" t="str">
        <f t="shared" si="32"/>
        <v/>
      </c>
    </row>
    <row r="2051" spans="6:10" x14ac:dyDescent="0.2">
      <c r="F2051" s="93" t="str">
        <f>IF(ISBLANK(A2051),"",VLOOKUP(A2051,'Tabla de equipos'!$B$3:$D$107,3,FALSE))</f>
        <v/>
      </c>
      <c r="J2051" s="139" t="str">
        <f t="shared" si="32"/>
        <v/>
      </c>
    </row>
    <row r="2052" spans="6:10" x14ac:dyDescent="0.2">
      <c r="F2052" s="93" t="str">
        <f>IF(ISBLANK(A2052),"",VLOOKUP(A2052,'Tabla de equipos'!$B$3:$D$107,3,FALSE))</f>
        <v/>
      </c>
      <c r="J2052" s="139" t="str">
        <f t="shared" si="32"/>
        <v/>
      </c>
    </row>
    <row r="2053" spans="6:10" x14ac:dyDescent="0.2">
      <c r="F2053" s="93" t="str">
        <f>IF(ISBLANK(A2053),"",VLOOKUP(A2053,'Tabla de equipos'!$B$3:$D$107,3,FALSE))</f>
        <v/>
      </c>
      <c r="J2053" s="139" t="str">
        <f t="shared" si="32"/>
        <v/>
      </c>
    </row>
    <row r="2054" spans="6:10" x14ac:dyDescent="0.2">
      <c r="F2054" s="93" t="str">
        <f>IF(ISBLANK(A2054),"",VLOOKUP(A2054,'Tabla de equipos'!$B$3:$D$107,3,FALSE))</f>
        <v/>
      </c>
      <c r="J2054" s="139" t="str">
        <f t="shared" ref="J2054:J2117" si="33">IF(AND(G2054&gt;0,A2054=""),"Falta elegir equipo/producto",IF(AND(A2054="",G2054=""),"",IF(AND(A2054&lt;&gt;"",G2054=""),"Falta incluir numero de unidades",IF(AND(A2054&lt;&gt;"",G2054&gt;0,B2054=""),"Falta Incluir el Tipo de Exceptuación",IF(AND(A2054&lt;&gt;"",B2054&lt;&gt;"",C2054="",G2054&gt;0),"Falta incluir nombre del Beneficiario exceptuación","No olvidar adjuntar factura de la exceptuación")))))</f>
        <v/>
      </c>
    </row>
    <row r="2055" spans="6:10" x14ac:dyDescent="0.2">
      <c r="F2055" s="93" t="str">
        <f>IF(ISBLANK(A2055),"",VLOOKUP(A2055,'Tabla de equipos'!$B$3:$D$107,3,FALSE))</f>
        <v/>
      </c>
      <c r="J2055" s="139" t="str">
        <f t="shared" si="33"/>
        <v/>
      </c>
    </row>
    <row r="2056" spans="6:10" x14ac:dyDescent="0.2">
      <c r="F2056" s="93" t="str">
        <f>IF(ISBLANK(A2056),"",VLOOKUP(A2056,'Tabla de equipos'!$B$3:$D$107,3,FALSE))</f>
        <v/>
      </c>
      <c r="J2056" s="139" t="str">
        <f t="shared" si="33"/>
        <v/>
      </c>
    </row>
    <row r="2057" spans="6:10" x14ac:dyDescent="0.2">
      <c r="F2057" s="93" t="str">
        <f>IF(ISBLANK(A2057),"",VLOOKUP(A2057,'Tabla de equipos'!$B$3:$D$107,3,FALSE))</f>
        <v/>
      </c>
      <c r="J2057" s="139" t="str">
        <f t="shared" si="33"/>
        <v/>
      </c>
    </row>
    <row r="2058" spans="6:10" x14ac:dyDescent="0.2">
      <c r="F2058" s="93" t="str">
        <f>IF(ISBLANK(A2058),"",VLOOKUP(A2058,'Tabla de equipos'!$B$3:$D$107,3,FALSE))</f>
        <v/>
      </c>
      <c r="J2058" s="139" t="str">
        <f t="shared" si="33"/>
        <v/>
      </c>
    </row>
    <row r="2059" spans="6:10" x14ac:dyDescent="0.2">
      <c r="F2059" s="93" t="str">
        <f>IF(ISBLANK(A2059),"",VLOOKUP(A2059,'Tabla de equipos'!$B$3:$D$107,3,FALSE))</f>
        <v/>
      </c>
      <c r="J2059" s="139" t="str">
        <f t="shared" si="33"/>
        <v/>
      </c>
    </row>
    <row r="2060" spans="6:10" x14ac:dyDescent="0.2">
      <c r="F2060" s="93" t="str">
        <f>IF(ISBLANK(A2060),"",VLOOKUP(A2060,'Tabla de equipos'!$B$3:$D$107,3,FALSE))</f>
        <v/>
      </c>
      <c r="J2060" s="139" t="str">
        <f t="shared" si="33"/>
        <v/>
      </c>
    </row>
    <row r="2061" spans="6:10" x14ac:dyDescent="0.2">
      <c r="F2061" s="93" t="str">
        <f>IF(ISBLANK(A2061),"",VLOOKUP(A2061,'Tabla de equipos'!$B$3:$D$107,3,FALSE))</f>
        <v/>
      </c>
      <c r="J2061" s="139" t="str">
        <f t="shared" si="33"/>
        <v/>
      </c>
    </row>
    <row r="2062" spans="6:10" x14ac:dyDescent="0.2">
      <c r="F2062" s="93" t="str">
        <f>IF(ISBLANK(A2062),"",VLOOKUP(A2062,'Tabla de equipos'!$B$3:$D$107,3,FALSE))</f>
        <v/>
      </c>
      <c r="J2062" s="139" t="str">
        <f t="shared" si="33"/>
        <v/>
      </c>
    </row>
    <row r="2063" spans="6:10" x14ac:dyDescent="0.2">
      <c r="F2063" s="93" t="str">
        <f>IF(ISBLANK(A2063),"",VLOOKUP(A2063,'Tabla de equipos'!$B$3:$D$107,3,FALSE))</f>
        <v/>
      </c>
      <c r="J2063" s="139" t="str">
        <f t="shared" si="33"/>
        <v/>
      </c>
    </row>
    <row r="2064" spans="6:10" x14ac:dyDescent="0.2">
      <c r="F2064" s="93" t="str">
        <f>IF(ISBLANK(A2064),"",VLOOKUP(A2064,'Tabla de equipos'!$B$3:$D$107,3,FALSE))</f>
        <v/>
      </c>
      <c r="J2064" s="139" t="str">
        <f t="shared" si="33"/>
        <v/>
      </c>
    </row>
    <row r="2065" spans="6:10" x14ac:dyDescent="0.2">
      <c r="F2065" s="93" t="str">
        <f>IF(ISBLANK(A2065),"",VLOOKUP(A2065,'Tabla de equipos'!$B$3:$D$107,3,FALSE))</f>
        <v/>
      </c>
      <c r="J2065" s="139" t="str">
        <f t="shared" si="33"/>
        <v/>
      </c>
    </row>
    <row r="2066" spans="6:10" x14ac:dyDescent="0.2">
      <c r="F2066" s="93" t="str">
        <f>IF(ISBLANK(A2066),"",VLOOKUP(A2066,'Tabla de equipos'!$B$3:$D$107,3,FALSE))</f>
        <v/>
      </c>
      <c r="J2066" s="139" t="str">
        <f t="shared" si="33"/>
        <v/>
      </c>
    </row>
    <row r="2067" spans="6:10" x14ac:dyDescent="0.2">
      <c r="F2067" s="93" t="str">
        <f>IF(ISBLANK(A2067),"",VLOOKUP(A2067,'Tabla de equipos'!$B$3:$D$107,3,FALSE))</f>
        <v/>
      </c>
      <c r="J2067" s="139" t="str">
        <f t="shared" si="33"/>
        <v/>
      </c>
    </row>
    <row r="2068" spans="6:10" x14ac:dyDescent="0.2">
      <c r="F2068" s="93" t="str">
        <f>IF(ISBLANK(A2068),"",VLOOKUP(A2068,'Tabla de equipos'!$B$3:$D$107,3,FALSE))</f>
        <v/>
      </c>
      <c r="J2068" s="139" t="str">
        <f t="shared" si="33"/>
        <v/>
      </c>
    </row>
    <row r="2069" spans="6:10" x14ac:dyDescent="0.2">
      <c r="F2069" s="93" t="str">
        <f>IF(ISBLANK(A2069),"",VLOOKUP(A2069,'Tabla de equipos'!$B$3:$D$107,3,FALSE))</f>
        <v/>
      </c>
      <c r="J2069" s="139" t="str">
        <f t="shared" si="33"/>
        <v/>
      </c>
    </row>
    <row r="2070" spans="6:10" x14ac:dyDescent="0.2">
      <c r="F2070" s="93" t="str">
        <f>IF(ISBLANK(A2070),"",VLOOKUP(A2070,'Tabla de equipos'!$B$3:$D$107,3,FALSE))</f>
        <v/>
      </c>
      <c r="J2070" s="139" t="str">
        <f t="shared" si="33"/>
        <v/>
      </c>
    </row>
    <row r="2071" spans="6:10" x14ac:dyDescent="0.2">
      <c r="F2071" s="93" t="str">
        <f>IF(ISBLANK(A2071),"",VLOOKUP(A2071,'Tabla de equipos'!$B$3:$D$107,3,FALSE))</f>
        <v/>
      </c>
      <c r="J2071" s="139" t="str">
        <f t="shared" si="33"/>
        <v/>
      </c>
    </row>
    <row r="2072" spans="6:10" x14ac:dyDescent="0.2">
      <c r="F2072" s="93" t="str">
        <f>IF(ISBLANK(A2072),"",VLOOKUP(A2072,'Tabla de equipos'!$B$3:$D$107,3,FALSE))</f>
        <v/>
      </c>
      <c r="J2072" s="139" t="str">
        <f t="shared" si="33"/>
        <v/>
      </c>
    </row>
    <row r="2073" spans="6:10" x14ac:dyDescent="0.2">
      <c r="F2073" s="93" t="str">
        <f>IF(ISBLANK(A2073),"",VLOOKUP(A2073,'Tabla de equipos'!$B$3:$D$107,3,FALSE))</f>
        <v/>
      </c>
      <c r="J2073" s="139" t="str">
        <f t="shared" si="33"/>
        <v/>
      </c>
    </row>
    <row r="2074" spans="6:10" x14ac:dyDescent="0.2">
      <c r="F2074" s="93" t="str">
        <f>IF(ISBLANK(A2074),"",VLOOKUP(A2074,'Tabla de equipos'!$B$3:$D$107,3,FALSE))</f>
        <v/>
      </c>
      <c r="J2074" s="139" t="str">
        <f t="shared" si="33"/>
        <v/>
      </c>
    </row>
    <row r="2075" spans="6:10" x14ac:dyDescent="0.2">
      <c r="F2075" s="93" t="str">
        <f>IF(ISBLANK(A2075),"",VLOOKUP(A2075,'Tabla de equipos'!$B$3:$D$107,3,FALSE))</f>
        <v/>
      </c>
      <c r="J2075" s="139" t="str">
        <f t="shared" si="33"/>
        <v/>
      </c>
    </row>
    <row r="2076" spans="6:10" x14ac:dyDescent="0.2">
      <c r="F2076" s="93" t="str">
        <f>IF(ISBLANK(A2076),"",VLOOKUP(A2076,'Tabla de equipos'!$B$3:$D$107,3,FALSE))</f>
        <v/>
      </c>
      <c r="J2076" s="139" t="str">
        <f t="shared" si="33"/>
        <v/>
      </c>
    </row>
    <row r="2077" spans="6:10" x14ac:dyDescent="0.2">
      <c r="F2077" s="93" t="str">
        <f>IF(ISBLANK(A2077),"",VLOOKUP(A2077,'Tabla de equipos'!$B$3:$D$107,3,FALSE))</f>
        <v/>
      </c>
      <c r="J2077" s="139" t="str">
        <f t="shared" si="33"/>
        <v/>
      </c>
    </row>
    <row r="2078" spans="6:10" x14ac:dyDescent="0.2">
      <c r="F2078" s="93" t="str">
        <f>IF(ISBLANK(A2078),"",VLOOKUP(A2078,'Tabla de equipos'!$B$3:$D$107,3,FALSE))</f>
        <v/>
      </c>
      <c r="J2078" s="139" t="str">
        <f t="shared" si="33"/>
        <v/>
      </c>
    </row>
    <row r="2079" spans="6:10" x14ac:dyDescent="0.2">
      <c r="F2079" s="93" t="str">
        <f>IF(ISBLANK(A2079),"",VLOOKUP(A2079,'Tabla de equipos'!$B$3:$D$107,3,FALSE))</f>
        <v/>
      </c>
      <c r="J2079" s="139" t="str">
        <f t="shared" si="33"/>
        <v/>
      </c>
    </row>
    <row r="2080" spans="6:10" x14ac:dyDescent="0.2">
      <c r="F2080" s="93" t="str">
        <f>IF(ISBLANK(A2080),"",VLOOKUP(A2080,'Tabla de equipos'!$B$3:$D$107,3,FALSE))</f>
        <v/>
      </c>
      <c r="J2080" s="139" t="str">
        <f t="shared" si="33"/>
        <v/>
      </c>
    </row>
    <row r="2081" spans="6:10" x14ac:dyDescent="0.2">
      <c r="F2081" s="93" t="str">
        <f>IF(ISBLANK(A2081),"",VLOOKUP(A2081,'Tabla de equipos'!$B$3:$D$107,3,FALSE))</f>
        <v/>
      </c>
      <c r="J2081" s="139" t="str">
        <f t="shared" si="33"/>
        <v/>
      </c>
    </row>
    <row r="2082" spans="6:10" x14ac:dyDescent="0.2">
      <c r="F2082" s="93" t="str">
        <f>IF(ISBLANK(A2082),"",VLOOKUP(A2082,'Tabla de equipos'!$B$3:$D$107,3,FALSE))</f>
        <v/>
      </c>
      <c r="J2082" s="139" t="str">
        <f t="shared" si="33"/>
        <v/>
      </c>
    </row>
    <row r="2083" spans="6:10" x14ac:dyDescent="0.2">
      <c r="F2083" s="93" t="str">
        <f>IF(ISBLANK(A2083),"",VLOOKUP(A2083,'Tabla de equipos'!$B$3:$D$107,3,FALSE))</f>
        <v/>
      </c>
      <c r="J2083" s="139" t="str">
        <f t="shared" si="33"/>
        <v/>
      </c>
    </row>
    <row r="2084" spans="6:10" x14ac:dyDescent="0.2">
      <c r="F2084" s="93" t="str">
        <f>IF(ISBLANK(A2084),"",VLOOKUP(A2084,'Tabla de equipos'!$B$3:$D$107,3,FALSE))</f>
        <v/>
      </c>
      <c r="J2084" s="139" t="str">
        <f t="shared" si="33"/>
        <v/>
      </c>
    </row>
    <row r="2085" spans="6:10" x14ac:dyDescent="0.2">
      <c r="F2085" s="93" t="str">
        <f>IF(ISBLANK(A2085),"",VLOOKUP(A2085,'Tabla de equipos'!$B$3:$D$107,3,FALSE))</f>
        <v/>
      </c>
      <c r="J2085" s="139" t="str">
        <f t="shared" si="33"/>
        <v/>
      </c>
    </row>
    <row r="2086" spans="6:10" x14ac:dyDescent="0.2">
      <c r="F2086" s="93" t="str">
        <f>IF(ISBLANK(A2086),"",VLOOKUP(A2086,'Tabla de equipos'!$B$3:$D$107,3,FALSE))</f>
        <v/>
      </c>
      <c r="J2086" s="139" t="str">
        <f t="shared" si="33"/>
        <v/>
      </c>
    </row>
    <row r="2087" spans="6:10" x14ac:dyDescent="0.2">
      <c r="F2087" s="93" t="str">
        <f>IF(ISBLANK(A2087),"",VLOOKUP(A2087,'Tabla de equipos'!$B$3:$D$107,3,FALSE))</f>
        <v/>
      </c>
      <c r="J2087" s="139" t="str">
        <f t="shared" si="33"/>
        <v/>
      </c>
    </row>
    <row r="2088" spans="6:10" x14ac:dyDescent="0.2">
      <c r="F2088" s="93" t="str">
        <f>IF(ISBLANK(A2088),"",VLOOKUP(A2088,'Tabla de equipos'!$B$3:$D$107,3,FALSE))</f>
        <v/>
      </c>
      <c r="J2088" s="139" t="str">
        <f t="shared" si="33"/>
        <v/>
      </c>
    </row>
    <row r="2089" spans="6:10" x14ac:dyDescent="0.2">
      <c r="F2089" s="93" t="str">
        <f>IF(ISBLANK(A2089),"",VLOOKUP(A2089,'Tabla de equipos'!$B$3:$D$107,3,FALSE))</f>
        <v/>
      </c>
      <c r="J2089" s="139" t="str">
        <f t="shared" si="33"/>
        <v/>
      </c>
    </row>
    <row r="2090" spans="6:10" x14ac:dyDescent="0.2">
      <c r="F2090" s="93" t="str">
        <f>IF(ISBLANK(A2090),"",VLOOKUP(A2090,'Tabla de equipos'!$B$3:$D$107,3,FALSE))</f>
        <v/>
      </c>
      <c r="J2090" s="139" t="str">
        <f t="shared" si="33"/>
        <v/>
      </c>
    </row>
    <row r="2091" spans="6:10" x14ac:dyDescent="0.2">
      <c r="F2091" s="93" t="str">
        <f>IF(ISBLANK(A2091),"",VLOOKUP(A2091,'Tabla de equipos'!$B$3:$D$107,3,FALSE))</f>
        <v/>
      </c>
      <c r="J2091" s="139" t="str">
        <f t="shared" si="33"/>
        <v/>
      </c>
    </row>
    <row r="2092" spans="6:10" x14ac:dyDescent="0.2">
      <c r="F2092" s="93" t="str">
        <f>IF(ISBLANK(A2092),"",VLOOKUP(A2092,'Tabla de equipos'!$B$3:$D$107,3,FALSE))</f>
        <v/>
      </c>
      <c r="J2092" s="139" t="str">
        <f t="shared" si="33"/>
        <v/>
      </c>
    </row>
    <row r="2093" spans="6:10" x14ac:dyDescent="0.2">
      <c r="F2093" s="93" t="str">
        <f>IF(ISBLANK(A2093),"",VLOOKUP(A2093,'Tabla de equipos'!$B$3:$D$107,3,FALSE))</f>
        <v/>
      </c>
      <c r="J2093" s="139" t="str">
        <f t="shared" si="33"/>
        <v/>
      </c>
    </row>
    <row r="2094" spans="6:10" x14ac:dyDescent="0.2">
      <c r="F2094" s="93" t="str">
        <f>IF(ISBLANK(A2094),"",VLOOKUP(A2094,'Tabla de equipos'!$B$3:$D$107,3,FALSE))</f>
        <v/>
      </c>
      <c r="J2094" s="139" t="str">
        <f t="shared" si="33"/>
        <v/>
      </c>
    </row>
    <row r="2095" spans="6:10" x14ac:dyDescent="0.2">
      <c r="F2095" s="93" t="str">
        <f>IF(ISBLANK(A2095),"",VLOOKUP(A2095,'Tabla de equipos'!$B$3:$D$107,3,FALSE))</f>
        <v/>
      </c>
      <c r="J2095" s="139" t="str">
        <f t="shared" si="33"/>
        <v/>
      </c>
    </row>
    <row r="2096" spans="6:10" x14ac:dyDescent="0.2">
      <c r="F2096" s="93" t="str">
        <f>IF(ISBLANK(A2096),"",VLOOKUP(A2096,'Tabla de equipos'!$B$3:$D$107,3,FALSE))</f>
        <v/>
      </c>
      <c r="J2096" s="139" t="str">
        <f t="shared" si="33"/>
        <v/>
      </c>
    </row>
    <row r="2097" spans="6:10" x14ac:dyDescent="0.2">
      <c r="F2097" s="93" t="str">
        <f>IF(ISBLANK(A2097),"",VLOOKUP(A2097,'Tabla de equipos'!$B$3:$D$107,3,FALSE))</f>
        <v/>
      </c>
      <c r="J2097" s="139" t="str">
        <f t="shared" si="33"/>
        <v/>
      </c>
    </row>
    <row r="2098" spans="6:10" x14ac:dyDescent="0.2">
      <c r="F2098" s="93" t="str">
        <f>IF(ISBLANK(A2098),"",VLOOKUP(A2098,'Tabla de equipos'!$B$3:$D$107,3,FALSE))</f>
        <v/>
      </c>
      <c r="J2098" s="139" t="str">
        <f t="shared" si="33"/>
        <v/>
      </c>
    </row>
    <row r="2099" spans="6:10" x14ac:dyDescent="0.2">
      <c r="F2099" s="93" t="str">
        <f>IF(ISBLANK(A2099),"",VLOOKUP(A2099,'Tabla de equipos'!$B$3:$D$107,3,FALSE))</f>
        <v/>
      </c>
      <c r="J2099" s="139" t="str">
        <f t="shared" si="33"/>
        <v/>
      </c>
    </row>
    <row r="2100" spans="6:10" x14ac:dyDescent="0.2">
      <c r="F2100" s="93" t="str">
        <f>IF(ISBLANK(A2100),"",VLOOKUP(A2100,'Tabla de equipos'!$B$3:$D$107,3,FALSE))</f>
        <v/>
      </c>
      <c r="J2100" s="139" t="str">
        <f t="shared" si="33"/>
        <v/>
      </c>
    </row>
    <row r="2101" spans="6:10" x14ac:dyDescent="0.2">
      <c r="F2101" s="93" t="str">
        <f>IF(ISBLANK(A2101),"",VLOOKUP(A2101,'Tabla de equipos'!$B$3:$D$107,3,FALSE))</f>
        <v/>
      </c>
      <c r="J2101" s="139" t="str">
        <f t="shared" si="33"/>
        <v/>
      </c>
    </row>
    <row r="2102" spans="6:10" x14ac:dyDescent="0.2">
      <c r="F2102" s="93" t="str">
        <f>IF(ISBLANK(A2102),"",VLOOKUP(A2102,'Tabla de equipos'!$B$3:$D$107,3,FALSE))</f>
        <v/>
      </c>
      <c r="J2102" s="139" t="str">
        <f t="shared" si="33"/>
        <v/>
      </c>
    </row>
    <row r="2103" spans="6:10" x14ac:dyDescent="0.2">
      <c r="F2103" s="93" t="str">
        <f>IF(ISBLANK(A2103),"",VLOOKUP(A2103,'Tabla de equipos'!$B$3:$D$107,3,FALSE))</f>
        <v/>
      </c>
      <c r="J2103" s="139" t="str">
        <f t="shared" si="33"/>
        <v/>
      </c>
    </row>
    <row r="2104" spans="6:10" x14ac:dyDescent="0.2">
      <c r="F2104" s="93" t="str">
        <f>IF(ISBLANK(A2104),"",VLOOKUP(A2104,'Tabla de equipos'!$B$3:$D$107,3,FALSE))</f>
        <v/>
      </c>
      <c r="J2104" s="139" t="str">
        <f t="shared" si="33"/>
        <v/>
      </c>
    </row>
    <row r="2105" spans="6:10" x14ac:dyDescent="0.2">
      <c r="F2105" s="93" t="str">
        <f>IF(ISBLANK(A2105),"",VLOOKUP(A2105,'Tabla de equipos'!$B$3:$D$107,3,FALSE))</f>
        <v/>
      </c>
      <c r="J2105" s="139" t="str">
        <f t="shared" si="33"/>
        <v/>
      </c>
    </row>
    <row r="2106" spans="6:10" x14ac:dyDescent="0.2">
      <c r="F2106" s="93" t="str">
        <f>IF(ISBLANK(A2106),"",VLOOKUP(A2106,'Tabla de equipos'!$B$3:$D$107,3,FALSE))</f>
        <v/>
      </c>
      <c r="J2106" s="139" t="str">
        <f t="shared" si="33"/>
        <v/>
      </c>
    </row>
    <row r="2107" spans="6:10" x14ac:dyDescent="0.2">
      <c r="F2107" s="93" t="str">
        <f>IF(ISBLANK(A2107),"",VLOOKUP(A2107,'Tabla de equipos'!$B$3:$D$107,3,FALSE))</f>
        <v/>
      </c>
      <c r="J2107" s="139" t="str">
        <f t="shared" si="33"/>
        <v/>
      </c>
    </row>
    <row r="2108" spans="6:10" x14ac:dyDescent="0.2">
      <c r="F2108" s="93" t="str">
        <f>IF(ISBLANK(A2108),"",VLOOKUP(A2108,'Tabla de equipos'!$B$3:$D$107,3,FALSE))</f>
        <v/>
      </c>
      <c r="J2108" s="139" t="str">
        <f t="shared" si="33"/>
        <v/>
      </c>
    </row>
    <row r="2109" spans="6:10" x14ac:dyDescent="0.2">
      <c r="F2109" s="93" t="str">
        <f>IF(ISBLANK(A2109),"",VLOOKUP(A2109,'Tabla de equipos'!$B$3:$D$107,3,FALSE))</f>
        <v/>
      </c>
      <c r="J2109" s="139" t="str">
        <f t="shared" si="33"/>
        <v/>
      </c>
    </row>
    <row r="2110" spans="6:10" x14ac:dyDescent="0.2">
      <c r="F2110" s="93" t="str">
        <f>IF(ISBLANK(A2110),"",VLOOKUP(A2110,'Tabla de equipos'!$B$3:$D$107,3,FALSE))</f>
        <v/>
      </c>
      <c r="J2110" s="139" t="str">
        <f t="shared" si="33"/>
        <v/>
      </c>
    </row>
    <row r="2111" spans="6:10" x14ac:dyDescent="0.2">
      <c r="F2111" s="93" t="str">
        <f>IF(ISBLANK(A2111),"",VLOOKUP(A2111,'Tabla de equipos'!$B$3:$D$107,3,FALSE))</f>
        <v/>
      </c>
      <c r="J2111" s="139" t="str">
        <f t="shared" si="33"/>
        <v/>
      </c>
    </row>
    <row r="2112" spans="6:10" x14ac:dyDescent="0.2">
      <c r="F2112" s="93" t="str">
        <f>IF(ISBLANK(A2112),"",VLOOKUP(A2112,'Tabla de equipos'!$B$3:$D$107,3,FALSE))</f>
        <v/>
      </c>
      <c r="J2112" s="139" t="str">
        <f t="shared" si="33"/>
        <v/>
      </c>
    </row>
    <row r="2113" spans="6:10" x14ac:dyDescent="0.2">
      <c r="F2113" s="93" t="str">
        <f>IF(ISBLANK(A2113),"",VLOOKUP(A2113,'Tabla de equipos'!$B$3:$D$107,3,FALSE))</f>
        <v/>
      </c>
      <c r="J2113" s="139" t="str">
        <f t="shared" si="33"/>
        <v/>
      </c>
    </row>
    <row r="2114" spans="6:10" x14ac:dyDescent="0.2">
      <c r="F2114" s="93" t="str">
        <f>IF(ISBLANK(A2114),"",VLOOKUP(A2114,'Tabla de equipos'!$B$3:$D$107,3,FALSE))</f>
        <v/>
      </c>
      <c r="J2114" s="139" t="str">
        <f t="shared" si="33"/>
        <v/>
      </c>
    </row>
    <row r="2115" spans="6:10" x14ac:dyDescent="0.2">
      <c r="F2115" s="93" t="str">
        <f>IF(ISBLANK(A2115),"",VLOOKUP(A2115,'Tabla de equipos'!$B$3:$D$107,3,FALSE))</f>
        <v/>
      </c>
      <c r="J2115" s="139" t="str">
        <f t="shared" si="33"/>
        <v/>
      </c>
    </row>
    <row r="2116" spans="6:10" x14ac:dyDescent="0.2">
      <c r="F2116" s="93" t="str">
        <f>IF(ISBLANK(A2116),"",VLOOKUP(A2116,'Tabla de equipos'!$B$3:$D$107,3,FALSE))</f>
        <v/>
      </c>
      <c r="J2116" s="139" t="str">
        <f t="shared" si="33"/>
        <v/>
      </c>
    </row>
    <row r="2117" spans="6:10" x14ac:dyDescent="0.2">
      <c r="F2117" s="93" t="str">
        <f>IF(ISBLANK(A2117),"",VLOOKUP(A2117,'Tabla de equipos'!$B$3:$D$107,3,FALSE))</f>
        <v/>
      </c>
      <c r="J2117" s="139" t="str">
        <f t="shared" si="33"/>
        <v/>
      </c>
    </row>
    <row r="2118" spans="6:10" x14ac:dyDescent="0.2">
      <c r="F2118" s="93" t="str">
        <f>IF(ISBLANK(A2118),"",VLOOKUP(A2118,'Tabla de equipos'!$B$3:$D$107,3,FALSE))</f>
        <v/>
      </c>
      <c r="J2118" s="139" t="str">
        <f t="shared" ref="J2118:J2181" si="34">IF(AND(G2118&gt;0,A2118=""),"Falta elegir equipo/producto",IF(AND(A2118="",G2118=""),"",IF(AND(A2118&lt;&gt;"",G2118=""),"Falta incluir numero de unidades",IF(AND(A2118&lt;&gt;"",G2118&gt;0,B2118=""),"Falta Incluir el Tipo de Exceptuación",IF(AND(A2118&lt;&gt;"",B2118&lt;&gt;"",C2118="",G2118&gt;0),"Falta incluir nombre del Beneficiario exceptuación","No olvidar adjuntar factura de la exceptuación")))))</f>
        <v/>
      </c>
    </row>
    <row r="2119" spans="6:10" x14ac:dyDescent="0.2">
      <c r="F2119" s="93" t="str">
        <f>IF(ISBLANK(A2119),"",VLOOKUP(A2119,'Tabla de equipos'!$B$3:$D$107,3,FALSE))</f>
        <v/>
      </c>
      <c r="J2119" s="139" t="str">
        <f t="shared" si="34"/>
        <v/>
      </c>
    </row>
    <row r="2120" spans="6:10" x14ac:dyDescent="0.2">
      <c r="F2120" s="93" t="str">
        <f>IF(ISBLANK(A2120),"",VLOOKUP(A2120,'Tabla de equipos'!$B$3:$D$107,3,FALSE))</f>
        <v/>
      </c>
      <c r="J2120" s="139" t="str">
        <f t="shared" si="34"/>
        <v/>
      </c>
    </row>
    <row r="2121" spans="6:10" x14ac:dyDescent="0.2">
      <c r="F2121" s="93" t="str">
        <f>IF(ISBLANK(A2121),"",VLOOKUP(A2121,'Tabla de equipos'!$B$3:$D$107,3,FALSE))</f>
        <v/>
      </c>
      <c r="J2121" s="139" t="str">
        <f t="shared" si="34"/>
        <v/>
      </c>
    </row>
    <row r="2122" spans="6:10" x14ac:dyDescent="0.2">
      <c r="F2122" s="93" t="str">
        <f>IF(ISBLANK(A2122),"",VLOOKUP(A2122,'Tabla de equipos'!$B$3:$D$107,3,FALSE))</f>
        <v/>
      </c>
      <c r="J2122" s="139" t="str">
        <f t="shared" si="34"/>
        <v/>
      </c>
    </row>
    <row r="2123" spans="6:10" x14ac:dyDescent="0.2">
      <c r="F2123" s="93" t="str">
        <f>IF(ISBLANK(A2123),"",VLOOKUP(A2123,'Tabla de equipos'!$B$3:$D$107,3,FALSE))</f>
        <v/>
      </c>
      <c r="J2123" s="139" t="str">
        <f t="shared" si="34"/>
        <v/>
      </c>
    </row>
    <row r="2124" spans="6:10" x14ac:dyDescent="0.2">
      <c r="F2124" s="93" t="str">
        <f>IF(ISBLANK(A2124),"",VLOOKUP(A2124,'Tabla de equipos'!$B$3:$D$107,3,FALSE))</f>
        <v/>
      </c>
      <c r="J2124" s="139" t="str">
        <f t="shared" si="34"/>
        <v/>
      </c>
    </row>
    <row r="2125" spans="6:10" x14ac:dyDescent="0.2">
      <c r="F2125" s="93" t="str">
        <f>IF(ISBLANK(A2125),"",VLOOKUP(A2125,'Tabla de equipos'!$B$3:$D$107,3,FALSE))</f>
        <v/>
      </c>
      <c r="J2125" s="139" t="str">
        <f t="shared" si="34"/>
        <v/>
      </c>
    </row>
    <row r="2126" spans="6:10" x14ac:dyDescent="0.2">
      <c r="F2126" s="93" t="str">
        <f>IF(ISBLANK(A2126),"",VLOOKUP(A2126,'Tabla de equipos'!$B$3:$D$107,3,FALSE))</f>
        <v/>
      </c>
      <c r="J2126" s="139" t="str">
        <f t="shared" si="34"/>
        <v/>
      </c>
    </row>
    <row r="2127" spans="6:10" x14ac:dyDescent="0.2">
      <c r="F2127" s="93" t="str">
        <f>IF(ISBLANK(A2127),"",VLOOKUP(A2127,'Tabla de equipos'!$B$3:$D$107,3,FALSE))</f>
        <v/>
      </c>
      <c r="J2127" s="139" t="str">
        <f t="shared" si="34"/>
        <v/>
      </c>
    </row>
    <row r="2128" spans="6:10" x14ac:dyDescent="0.2">
      <c r="F2128" s="93" t="str">
        <f>IF(ISBLANK(A2128),"",VLOOKUP(A2128,'Tabla de equipos'!$B$3:$D$107,3,FALSE))</f>
        <v/>
      </c>
      <c r="J2128" s="139" t="str">
        <f t="shared" si="34"/>
        <v/>
      </c>
    </row>
    <row r="2129" spans="6:10" x14ac:dyDescent="0.2">
      <c r="F2129" s="93" t="str">
        <f>IF(ISBLANK(A2129),"",VLOOKUP(A2129,'Tabla de equipos'!$B$3:$D$107,3,FALSE))</f>
        <v/>
      </c>
      <c r="J2129" s="139" t="str">
        <f t="shared" si="34"/>
        <v/>
      </c>
    </row>
    <row r="2130" spans="6:10" x14ac:dyDescent="0.2">
      <c r="F2130" s="93" t="str">
        <f>IF(ISBLANK(A2130),"",VLOOKUP(A2130,'Tabla de equipos'!$B$3:$D$107,3,FALSE))</f>
        <v/>
      </c>
      <c r="J2130" s="139" t="str">
        <f t="shared" si="34"/>
        <v/>
      </c>
    </row>
    <row r="2131" spans="6:10" x14ac:dyDescent="0.2">
      <c r="F2131" s="93" t="str">
        <f>IF(ISBLANK(A2131),"",VLOOKUP(A2131,'Tabla de equipos'!$B$3:$D$107,3,FALSE))</f>
        <v/>
      </c>
      <c r="J2131" s="139" t="str">
        <f t="shared" si="34"/>
        <v/>
      </c>
    </row>
    <row r="2132" spans="6:10" x14ac:dyDescent="0.2">
      <c r="F2132" s="93" t="str">
        <f>IF(ISBLANK(A2132),"",VLOOKUP(A2132,'Tabla de equipos'!$B$3:$D$107,3,FALSE))</f>
        <v/>
      </c>
      <c r="J2132" s="139" t="str">
        <f t="shared" si="34"/>
        <v/>
      </c>
    </row>
    <row r="2133" spans="6:10" x14ac:dyDescent="0.2">
      <c r="F2133" s="93" t="str">
        <f>IF(ISBLANK(A2133),"",VLOOKUP(A2133,'Tabla de equipos'!$B$3:$D$107,3,FALSE))</f>
        <v/>
      </c>
      <c r="J2133" s="139" t="str">
        <f t="shared" si="34"/>
        <v/>
      </c>
    </row>
    <row r="2134" spans="6:10" x14ac:dyDescent="0.2">
      <c r="F2134" s="93" t="str">
        <f>IF(ISBLANK(A2134),"",VLOOKUP(A2134,'Tabla de equipos'!$B$3:$D$107,3,FALSE))</f>
        <v/>
      </c>
      <c r="J2134" s="139" t="str">
        <f t="shared" si="34"/>
        <v/>
      </c>
    </row>
    <row r="2135" spans="6:10" x14ac:dyDescent="0.2">
      <c r="F2135" s="93" t="str">
        <f>IF(ISBLANK(A2135),"",VLOOKUP(A2135,'Tabla de equipos'!$B$3:$D$107,3,FALSE))</f>
        <v/>
      </c>
      <c r="J2135" s="139" t="str">
        <f t="shared" si="34"/>
        <v/>
      </c>
    </row>
    <row r="2136" spans="6:10" x14ac:dyDescent="0.2">
      <c r="F2136" s="93" t="str">
        <f>IF(ISBLANK(A2136),"",VLOOKUP(A2136,'Tabla de equipos'!$B$3:$D$107,3,FALSE))</f>
        <v/>
      </c>
      <c r="J2136" s="139" t="str">
        <f t="shared" si="34"/>
        <v/>
      </c>
    </row>
    <row r="2137" spans="6:10" x14ac:dyDescent="0.2">
      <c r="F2137" s="93" t="str">
        <f>IF(ISBLANK(A2137),"",VLOOKUP(A2137,'Tabla de equipos'!$B$3:$D$107,3,FALSE))</f>
        <v/>
      </c>
      <c r="J2137" s="139" t="str">
        <f t="shared" si="34"/>
        <v/>
      </c>
    </row>
    <row r="2138" spans="6:10" x14ac:dyDescent="0.2">
      <c r="F2138" s="93" t="str">
        <f>IF(ISBLANK(A2138),"",VLOOKUP(A2138,'Tabla de equipos'!$B$3:$D$107,3,FALSE))</f>
        <v/>
      </c>
      <c r="J2138" s="139" t="str">
        <f t="shared" si="34"/>
        <v/>
      </c>
    </row>
    <row r="2139" spans="6:10" x14ac:dyDescent="0.2">
      <c r="F2139" s="93" t="str">
        <f>IF(ISBLANK(A2139),"",VLOOKUP(A2139,'Tabla de equipos'!$B$3:$D$107,3,FALSE))</f>
        <v/>
      </c>
      <c r="J2139" s="139" t="str">
        <f t="shared" si="34"/>
        <v/>
      </c>
    </row>
    <row r="2140" spans="6:10" x14ac:dyDescent="0.2">
      <c r="F2140" s="93" t="str">
        <f>IF(ISBLANK(A2140),"",VLOOKUP(A2140,'Tabla de equipos'!$B$3:$D$107,3,FALSE))</f>
        <v/>
      </c>
      <c r="J2140" s="139" t="str">
        <f t="shared" si="34"/>
        <v/>
      </c>
    </row>
    <row r="2141" spans="6:10" x14ac:dyDescent="0.2">
      <c r="F2141" s="93" t="str">
        <f>IF(ISBLANK(A2141),"",VLOOKUP(A2141,'Tabla de equipos'!$B$3:$D$107,3,FALSE))</f>
        <v/>
      </c>
      <c r="J2141" s="139" t="str">
        <f t="shared" si="34"/>
        <v/>
      </c>
    </row>
    <row r="2142" spans="6:10" x14ac:dyDescent="0.2">
      <c r="F2142" s="93" t="str">
        <f>IF(ISBLANK(A2142),"",VLOOKUP(A2142,'Tabla de equipos'!$B$3:$D$107,3,FALSE))</f>
        <v/>
      </c>
      <c r="J2142" s="139" t="str">
        <f t="shared" si="34"/>
        <v/>
      </c>
    </row>
    <row r="2143" spans="6:10" x14ac:dyDescent="0.2">
      <c r="F2143" s="93" t="str">
        <f>IF(ISBLANK(A2143),"",VLOOKUP(A2143,'Tabla de equipos'!$B$3:$D$107,3,FALSE))</f>
        <v/>
      </c>
      <c r="J2143" s="139" t="str">
        <f t="shared" si="34"/>
        <v/>
      </c>
    </row>
    <row r="2144" spans="6:10" x14ac:dyDescent="0.2">
      <c r="F2144" s="93" t="str">
        <f>IF(ISBLANK(A2144),"",VLOOKUP(A2144,'Tabla de equipos'!$B$3:$D$107,3,FALSE))</f>
        <v/>
      </c>
      <c r="J2144" s="139" t="str">
        <f t="shared" si="34"/>
        <v/>
      </c>
    </row>
    <row r="2145" spans="6:10" x14ac:dyDescent="0.2">
      <c r="F2145" s="93" t="str">
        <f>IF(ISBLANK(A2145),"",VLOOKUP(A2145,'Tabla de equipos'!$B$3:$D$107,3,FALSE))</f>
        <v/>
      </c>
      <c r="J2145" s="139" t="str">
        <f t="shared" si="34"/>
        <v/>
      </c>
    </row>
    <row r="2146" spans="6:10" x14ac:dyDescent="0.2">
      <c r="F2146" s="93" t="str">
        <f>IF(ISBLANK(A2146),"",VLOOKUP(A2146,'Tabla de equipos'!$B$3:$D$107,3,FALSE))</f>
        <v/>
      </c>
      <c r="J2146" s="139" t="str">
        <f t="shared" si="34"/>
        <v/>
      </c>
    </row>
    <row r="2147" spans="6:10" x14ac:dyDescent="0.2">
      <c r="F2147" s="93" t="str">
        <f>IF(ISBLANK(A2147),"",VLOOKUP(A2147,'Tabla de equipos'!$B$3:$D$107,3,FALSE))</f>
        <v/>
      </c>
      <c r="J2147" s="139" t="str">
        <f t="shared" si="34"/>
        <v/>
      </c>
    </row>
    <row r="2148" spans="6:10" x14ac:dyDescent="0.2">
      <c r="F2148" s="93" t="str">
        <f>IF(ISBLANK(A2148),"",VLOOKUP(A2148,'Tabla de equipos'!$B$3:$D$107,3,FALSE))</f>
        <v/>
      </c>
      <c r="J2148" s="139" t="str">
        <f t="shared" si="34"/>
        <v/>
      </c>
    </row>
    <row r="2149" spans="6:10" x14ac:dyDescent="0.2">
      <c r="F2149" s="93" t="str">
        <f>IF(ISBLANK(A2149),"",VLOOKUP(A2149,'Tabla de equipos'!$B$3:$D$107,3,FALSE))</f>
        <v/>
      </c>
      <c r="J2149" s="139" t="str">
        <f t="shared" si="34"/>
        <v/>
      </c>
    </row>
    <row r="2150" spans="6:10" x14ac:dyDescent="0.2">
      <c r="F2150" s="93" t="str">
        <f>IF(ISBLANK(A2150),"",VLOOKUP(A2150,'Tabla de equipos'!$B$3:$D$107,3,FALSE))</f>
        <v/>
      </c>
      <c r="J2150" s="139" t="str">
        <f t="shared" si="34"/>
        <v/>
      </c>
    </row>
    <row r="2151" spans="6:10" x14ac:dyDescent="0.2">
      <c r="F2151" s="93" t="str">
        <f>IF(ISBLANK(A2151),"",VLOOKUP(A2151,'Tabla de equipos'!$B$3:$D$107,3,FALSE))</f>
        <v/>
      </c>
      <c r="J2151" s="139" t="str">
        <f t="shared" si="34"/>
        <v/>
      </c>
    </row>
    <row r="2152" spans="6:10" x14ac:dyDescent="0.2">
      <c r="F2152" s="93" t="str">
        <f>IF(ISBLANK(A2152),"",VLOOKUP(A2152,'Tabla de equipos'!$B$3:$D$107,3,FALSE))</f>
        <v/>
      </c>
      <c r="J2152" s="139" t="str">
        <f t="shared" si="34"/>
        <v/>
      </c>
    </row>
    <row r="2153" spans="6:10" x14ac:dyDescent="0.2">
      <c r="F2153" s="93" t="str">
        <f>IF(ISBLANK(A2153),"",VLOOKUP(A2153,'Tabla de equipos'!$B$3:$D$107,3,FALSE))</f>
        <v/>
      </c>
      <c r="J2153" s="139" t="str">
        <f t="shared" si="34"/>
        <v/>
      </c>
    </row>
    <row r="2154" spans="6:10" x14ac:dyDescent="0.2">
      <c r="F2154" s="93" t="str">
        <f>IF(ISBLANK(A2154),"",VLOOKUP(A2154,'Tabla de equipos'!$B$3:$D$107,3,FALSE))</f>
        <v/>
      </c>
      <c r="J2154" s="139" t="str">
        <f t="shared" si="34"/>
        <v/>
      </c>
    </row>
    <row r="2155" spans="6:10" x14ac:dyDescent="0.2">
      <c r="F2155" s="93" t="str">
        <f>IF(ISBLANK(A2155),"",VLOOKUP(A2155,'Tabla de equipos'!$B$3:$D$107,3,FALSE))</f>
        <v/>
      </c>
      <c r="J2155" s="139" t="str">
        <f t="shared" si="34"/>
        <v/>
      </c>
    </row>
    <row r="2156" spans="6:10" x14ac:dyDescent="0.2">
      <c r="F2156" s="93" t="str">
        <f>IF(ISBLANK(A2156),"",VLOOKUP(A2156,'Tabla de equipos'!$B$3:$D$107,3,FALSE))</f>
        <v/>
      </c>
      <c r="J2156" s="139" t="str">
        <f t="shared" si="34"/>
        <v/>
      </c>
    </row>
    <row r="2157" spans="6:10" x14ac:dyDescent="0.2">
      <c r="F2157" s="93" t="str">
        <f>IF(ISBLANK(A2157),"",VLOOKUP(A2157,'Tabla de equipos'!$B$3:$D$107,3,FALSE))</f>
        <v/>
      </c>
      <c r="J2157" s="139" t="str">
        <f t="shared" si="34"/>
        <v/>
      </c>
    </row>
    <row r="2158" spans="6:10" x14ac:dyDescent="0.2">
      <c r="F2158" s="93" t="str">
        <f>IF(ISBLANK(A2158),"",VLOOKUP(A2158,'Tabla de equipos'!$B$3:$D$107,3,FALSE))</f>
        <v/>
      </c>
      <c r="J2158" s="139" t="str">
        <f t="shared" si="34"/>
        <v/>
      </c>
    </row>
    <row r="2159" spans="6:10" x14ac:dyDescent="0.2">
      <c r="F2159" s="93" t="str">
        <f>IF(ISBLANK(A2159),"",VLOOKUP(A2159,'Tabla de equipos'!$B$3:$D$107,3,FALSE))</f>
        <v/>
      </c>
      <c r="J2159" s="139" t="str">
        <f t="shared" si="34"/>
        <v/>
      </c>
    </row>
    <row r="2160" spans="6:10" x14ac:dyDescent="0.2">
      <c r="F2160" s="93" t="str">
        <f>IF(ISBLANK(A2160),"",VLOOKUP(A2160,'Tabla de equipos'!$B$3:$D$107,3,FALSE))</f>
        <v/>
      </c>
      <c r="J2160" s="139" t="str">
        <f t="shared" si="34"/>
        <v/>
      </c>
    </row>
    <row r="2161" spans="6:10" x14ac:dyDescent="0.2">
      <c r="F2161" s="93" t="str">
        <f>IF(ISBLANK(A2161),"",VLOOKUP(A2161,'Tabla de equipos'!$B$3:$D$107,3,FALSE))</f>
        <v/>
      </c>
      <c r="J2161" s="139" t="str">
        <f t="shared" si="34"/>
        <v/>
      </c>
    </row>
    <row r="2162" spans="6:10" x14ac:dyDescent="0.2">
      <c r="F2162" s="93" t="str">
        <f>IF(ISBLANK(A2162),"",VLOOKUP(A2162,'Tabla de equipos'!$B$3:$D$107,3,FALSE))</f>
        <v/>
      </c>
      <c r="J2162" s="139" t="str">
        <f t="shared" si="34"/>
        <v/>
      </c>
    </row>
    <row r="2163" spans="6:10" x14ac:dyDescent="0.2">
      <c r="F2163" s="93" t="str">
        <f>IF(ISBLANK(A2163),"",VLOOKUP(A2163,'Tabla de equipos'!$B$3:$D$107,3,FALSE))</f>
        <v/>
      </c>
      <c r="J2163" s="139" t="str">
        <f t="shared" si="34"/>
        <v/>
      </c>
    </row>
    <row r="2164" spans="6:10" x14ac:dyDescent="0.2">
      <c r="F2164" s="93" t="str">
        <f>IF(ISBLANK(A2164),"",VLOOKUP(A2164,'Tabla de equipos'!$B$3:$D$107,3,FALSE))</f>
        <v/>
      </c>
      <c r="J2164" s="139" t="str">
        <f t="shared" si="34"/>
        <v/>
      </c>
    </row>
    <row r="2165" spans="6:10" x14ac:dyDescent="0.2">
      <c r="F2165" s="93" t="str">
        <f>IF(ISBLANK(A2165),"",VLOOKUP(A2165,'Tabla de equipos'!$B$3:$D$107,3,FALSE))</f>
        <v/>
      </c>
      <c r="J2165" s="139" t="str">
        <f t="shared" si="34"/>
        <v/>
      </c>
    </row>
    <row r="2166" spans="6:10" x14ac:dyDescent="0.2">
      <c r="F2166" s="93" t="str">
        <f>IF(ISBLANK(A2166),"",VLOOKUP(A2166,'Tabla de equipos'!$B$3:$D$107,3,FALSE))</f>
        <v/>
      </c>
      <c r="J2166" s="139" t="str">
        <f t="shared" si="34"/>
        <v/>
      </c>
    </row>
    <row r="2167" spans="6:10" x14ac:dyDescent="0.2">
      <c r="F2167" s="93" t="str">
        <f>IF(ISBLANK(A2167),"",VLOOKUP(A2167,'Tabla de equipos'!$B$3:$D$107,3,FALSE))</f>
        <v/>
      </c>
      <c r="J2167" s="139" t="str">
        <f t="shared" si="34"/>
        <v/>
      </c>
    </row>
    <row r="2168" spans="6:10" x14ac:dyDescent="0.2">
      <c r="F2168" s="93" t="str">
        <f>IF(ISBLANK(A2168),"",VLOOKUP(A2168,'Tabla de equipos'!$B$3:$D$107,3,FALSE))</f>
        <v/>
      </c>
      <c r="J2168" s="139" t="str">
        <f t="shared" si="34"/>
        <v/>
      </c>
    </row>
    <row r="2169" spans="6:10" x14ac:dyDescent="0.2">
      <c r="F2169" s="93" t="str">
        <f>IF(ISBLANK(A2169),"",VLOOKUP(A2169,'Tabla de equipos'!$B$3:$D$107,3,FALSE))</f>
        <v/>
      </c>
      <c r="J2169" s="139" t="str">
        <f t="shared" si="34"/>
        <v/>
      </c>
    </row>
    <row r="2170" spans="6:10" x14ac:dyDescent="0.2">
      <c r="F2170" s="93" t="str">
        <f>IF(ISBLANK(A2170),"",VLOOKUP(A2170,'Tabla de equipos'!$B$3:$D$107,3,FALSE))</f>
        <v/>
      </c>
      <c r="J2170" s="139" t="str">
        <f t="shared" si="34"/>
        <v/>
      </c>
    </row>
    <row r="2171" spans="6:10" x14ac:dyDescent="0.2">
      <c r="F2171" s="93" t="str">
        <f>IF(ISBLANK(A2171),"",VLOOKUP(A2171,'Tabla de equipos'!$B$3:$D$107,3,FALSE))</f>
        <v/>
      </c>
      <c r="J2171" s="139" t="str">
        <f t="shared" si="34"/>
        <v/>
      </c>
    </row>
    <row r="2172" spans="6:10" x14ac:dyDescent="0.2">
      <c r="F2172" s="93" t="str">
        <f>IF(ISBLANK(A2172),"",VLOOKUP(A2172,'Tabla de equipos'!$B$3:$D$107,3,FALSE))</f>
        <v/>
      </c>
      <c r="J2172" s="139" t="str">
        <f t="shared" si="34"/>
        <v/>
      </c>
    </row>
    <row r="2173" spans="6:10" x14ac:dyDescent="0.2">
      <c r="F2173" s="93" t="str">
        <f>IF(ISBLANK(A2173),"",VLOOKUP(A2173,'Tabla de equipos'!$B$3:$D$107,3,FALSE))</f>
        <v/>
      </c>
      <c r="J2173" s="139" t="str">
        <f t="shared" si="34"/>
        <v/>
      </c>
    </row>
    <row r="2174" spans="6:10" x14ac:dyDescent="0.2">
      <c r="F2174" s="93" t="str">
        <f>IF(ISBLANK(A2174),"",VLOOKUP(A2174,'Tabla de equipos'!$B$3:$D$107,3,FALSE))</f>
        <v/>
      </c>
      <c r="J2174" s="139" t="str">
        <f t="shared" si="34"/>
        <v/>
      </c>
    </row>
    <row r="2175" spans="6:10" x14ac:dyDescent="0.2">
      <c r="F2175" s="93" t="str">
        <f>IF(ISBLANK(A2175),"",VLOOKUP(A2175,'Tabla de equipos'!$B$3:$D$107,3,FALSE))</f>
        <v/>
      </c>
      <c r="J2175" s="139" t="str">
        <f t="shared" si="34"/>
        <v/>
      </c>
    </row>
    <row r="2176" spans="6:10" x14ac:dyDescent="0.2">
      <c r="F2176" s="93" t="str">
        <f>IF(ISBLANK(A2176),"",VLOOKUP(A2176,'Tabla de equipos'!$B$3:$D$107,3,FALSE))</f>
        <v/>
      </c>
      <c r="J2176" s="139" t="str">
        <f t="shared" si="34"/>
        <v/>
      </c>
    </row>
    <row r="2177" spans="6:10" x14ac:dyDescent="0.2">
      <c r="F2177" s="93" t="str">
        <f>IF(ISBLANK(A2177),"",VLOOKUP(A2177,'Tabla de equipos'!$B$3:$D$107,3,FALSE))</f>
        <v/>
      </c>
      <c r="J2177" s="139" t="str">
        <f t="shared" si="34"/>
        <v/>
      </c>
    </row>
    <row r="2178" spans="6:10" x14ac:dyDescent="0.2">
      <c r="F2178" s="93" t="str">
        <f>IF(ISBLANK(A2178),"",VLOOKUP(A2178,'Tabla de equipos'!$B$3:$D$107,3,FALSE))</f>
        <v/>
      </c>
      <c r="J2178" s="139" t="str">
        <f t="shared" si="34"/>
        <v/>
      </c>
    </row>
    <row r="2179" spans="6:10" x14ac:dyDescent="0.2">
      <c r="F2179" s="93" t="str">
        <f>IF(ISBLANK(A2179),"",VLOOKUP(A2179,'Tabla de equipos'!$B$3:$D$107,3,FALSE))</f>
        <v/>
      </c>
      <c r="J2179" s="139" t="str">
        <f t="shared" si="34"/>
        <v/>
      </c>
    </row>
    <row r="2180" spans="6:10" x14ac:dyDescent="0.2">
      <c r="F2180" s="93" t="str">
        <f>IF(ISBLANK(A2180),"",VLOOKUP(A2180,'Tabla de equipos'!$B$3:$D$107,3,FALSE))</f>
        <v/>
      </c>
      <c r="J2180" s="139" t="str">
        <f t="shared" si="34"/>
        <v/>
      </c>
    </row>
    <row r="2181" spans="6:10" x14ac:dyDescent="0.2">
      <c r="F2181" s="93" t="str">
        <f>IF(ISBLANK(A2181),"",VLOOKUP(A2181,'Tabla de equipos'!$B$3:$D$107,3,FALSE))</f>
        <v/>
      </c>
      <c r="J2181" s="139" t="str">
        <f t="shared" si="34"/>
        <v/>
      </c>
    </row>
    <row r="2182" spans="6:10" x14ac:dyDescent="0.2">
      <c r="F2182" s="93" t="str">
        <f>IF(ISBLANK(A2182),"",VLOOKUP(A2182,'Tabla de equipos'!$B$3:$D$107,3,FALSE))</f>
        <v/>
      </c>
      <c r="J2182" s="139" t="str">
        <f t="shared" ref="J2182:J2245" si="35">IF(AND(G2182&gt;0,A2182=""),"Falta elegir equipo/producto",IF(AND(A2182="",G2182=""),"",IF(AND(A2182&lt;&gt;"",G2182=""),"Falta incluir numero de unidades",IF(AND(A2182&lt;&gt;"",G2182&gt;0,B2182=""),"Falta Incluir el Tipo de Exceptuación",IF(AND(A2182&lt;&gt;"",B2182&lt;&gt;"",C2182="",G2182&gt;0),"Falta incluir nombre del Beneficiario exceptuación","No olvidar adjuntar factura de la exceptuación")))))</f>
        <v/>
      </c>
    </row>
    <row r="2183" spans="6:10" x14ac:dyDescent="0.2">
      <c r="F2183" s="93" t="str">
        <f>IF(ISBLANK(A2183),"",VLOOKUP(A2183,'Tabla de equipos'!$B$3:$D$107,3,FALSE))</f>
        <v/>
      </c>
      <c r="J2183" s="139" t="str">
        <f t="shared" si="35"/>
        <v/>
      </c>
    </row>
    <row r="2184" spans="6:10" x14ac:dyDescent="0.2">
      <c r="F2184" s="93" t="str">
        <f>IF(ISBLANK(A2184),"",VLOOKUP(A2184,'Tabla de equipos'!$B$3:$D$107,3,FALSE))</f>
        <v/>
      </c>
      <c r="J2184" s="139" t="str">
        <f t="shared" si="35"/>
        <v/>
      </c>
    </row>
    <row r="2185" spans="6:10" x14ac:dyDescent="0.2">
      <c r="F2185" s="93" t="str">
        <f>IF(ISBLANK(A2185),"",VLOOKUP(A2185,'Tabla de equipos'!$B$3:$D$107,3,FALSE))</f>
        <v/>
      </c>
      <c r="J2185" s="139" t="str">
        <f t="shared" si="35"/>
        <v/>
      </c>
    </row>
    <row r="2186" spans="6:10" x14ac:dyDescent="0.2">
      <c r="F2186" s="93" t="str">
        <f>IF(ISBLANK(A2186),"",VLOOKUP(A2186,'Tabla de equipos'!$B$3:$D$107,3,FALSE))</f>
        <v/>
      </c>
      <c r="J2186" s="139" t="str">
        <f t="shared" si="35"/>
        <v/>
      </c>
    </row>
    <row r="2187" spans="6:10" x14ac:dyDescent="0.2">
      <c r="F2187" s="93" t="str">
        <f>IF(ISBLANK(A2187),"",VLOOKUP(A2187,'Tabla de equipos'!$B$3:$D$107,3,FALSE))</f>
        <v/>
      </c>
      <c r="J2187" s="139" t="str">
        <f t="shared" si="35"/>
        <v/>
      </c>
    </row>
    <row r="2188" spans="6:10" x14ac:dyDescent="0.2">
      <c r="F2188" s="93" t="str">
        <f>IF(ISBLANK(A2188),"",VLOOKUP(A2188,'Tabla de equipos'!$B$3:$D$107,3,FALSE))</f>
        <v/>
      </c>
      <c r="J2188" s="139" t="str">
        <f t="shared" si="35"/>
        <v/>
      </c>
    </row>
    <row r="2189" spans="6:10" x14ac:dyDescent="0.2">
      <c r="F2189" s="93" t="str">
        <f>IF(ISBLANK(A2189),"",VLOOKUP(A2189,'Tabla de equipos'!$B$3:$D$107,3,FALSE))</f>
        <v/>
      </c>
      <c r="J2189" s="139" t="str">
        <f t="shared" si="35"/>
        <v/>
      </c>
    </row>
    <row r="2190" spans="6:10" x14ac:dyDescent="0.2">
      <c r="F2190" s="93" t="str">
        <f>IF(ISBLANK(A2190),"",VLOOKUP(A2190,'Tabla de equipos'!$B$3:$D$107,3,FALSE))</f>
        <v/>
      </c>
      <c r="J2190" s="139" t="str">
        <f t="shared" si="35"/>
        <v/>
      </c>
    </row>
    <row r="2191" spans="6:10" x14ac:dyDescent="0.2">
      <c r="F2191" s="93" t="str">
        <f>IF(ISBLANK(A2191),"",VLOOKUP(A2191,'Tabla de equipos'!$B$3:$D$107,3,FALSE))</f>
        <v/>
      </c>
      <c r="J2191" s="139" t="str">
        <f t="shared" si="35"/>
        <v/>
      </c>
    </row>
    <row r="2192" spans="6:10" x14ac:dyDescent="0.2">
      <c r="F2192" s="93" t="str">
        <f>IF(ISBLANK(A2192),"",VLOOKUP(A2192,'Tabla de equipos'!$B$3:$D$107,3,FALSE))</f>
        <v/>
      </c>
      <c r="J2192" s="139" t="str">
        <f t="shared" si="35"/>
        <v/>
      </c>
    </row>
    <row r="2193" spans="6:10" x14ac:dyDescent="0.2">
      <c r="F2193" s="93" t="str">
        <f>IF(ISBLANK(A2193),"",VLOOKUP(A2193,'Tabla de equipos'!$B$3:$D$107,3,FALSE))</f>
        <v/>
      </c>
      <c r="J2193" s="139" t="str">
        <f t="shared" si="35"/>
        <v/>
      </c>
    </row>
    <row r="2194" spans="6:10" x14ac:dyDescent="0.2">
      <c r="F2194" s="93" t="str">
        <f>IF(ISBLANK(A2194),"",VLOOKUP(A2194,'Tabla de equipos'!$B$3:$D$107,3,FALSE))</f>
        <v/>
      </c>
      <c r="J2194" s="139" t="str">
        <f t="shared" si="35"/>
        <v/>
      </c>
    </row>
    <row r="2195" spans="6:10" x14ac:dyDescent="0.2">
      <c r="F2195" s="93" t="str">
        <f>IF(ISBLANK(A2195),"",VLOOKUP(A2195,'Tabla de equipos'!$B$3:$D$107,3,FALSE))</f>
        <v/>
      </c>
      <c r="J2195" s="139" t="str">
        <f t="shared" si="35"/>
        <v/>
      </c>
    </row>
    <row r="2196" spans="6:10" x14ac:dyDescent="0.2">
      <c r="F2196" s="93" t="str">
        <f>IF(ISBLANK(A2196),"",VLOOKUP(A2196,'Tabla de equipos'!$B$3:$D$107,3,FALSE))</f>
        <v/>
      </c>
      <c r="J2196" s="139" t="str">
        <f t="shared" si="35"/>
        <v/>
      </c>
    </row>
    <row r="2197" spans="6:10" x14ac:dyDescent="0.2">
      <c r="F2197" s="93" t="str">
        <f>IF(ISBLANK(A2197),"",VLOOKUP(A2197,'Tabla de equipos'!$B$3:$D$107,3,FALSE))</f>
        <v/>
      </c>
      <c r="J2197" s="139" t="str">
        <f t="shared" si="35"/>
        <v/>
      </c>
    </row>
    <row r="2198" spans="6:10" x14ac:dyDescent="0.2">
      <c r="F2198" s="93" t="str">
        <f>IF(ISBLANK(A2198),"",VLOOKUP(A2198,'Tabla de equipos'!$B$3:$D$107,3,FALSE))</f>
        <v/>
      </c>
      <c r="J2198" s="139" t="str">
        <f t="shared" si="35"/>
        <v/>
      </c>
    </row>
    <row r="2199" spans="6:10" x14ac:dyDescent="0.2">
      <c r="F2199" s="93" t="str">
        <f>IF(ISBLANK(A2199),"",VLOOKUP(A2199,'Tabla de equipos'!$B$3:$D$107,3,FALSE))</f>
        <v/>
      </c>
      <c r="J2199" s="139" t="str">
        <f t="shared" si="35"/>
        <v/>
      </c>
    </row>
    <row r="2200" spans="6:10" x14ac:dyDescent="0.2">
      <c r="F2200" s="93" t="str">
        <f>IF(ISBLANK(A2200),"",VLOOKUP(A2200,'Tabla de equipos'!$B$3:$D$107,3,FALSE))</f>
        <v/>
      </c>
      <c r="J2200" s="139" t="str">
        <f t="shared" si="35"/>
        <v/>
      </c>
    </row>
    <row r="2201" spans="6:10" x14ac:dyDescent="0.2">
      <c r="F2201" s="93" t="str">
        <f>IF(ISBLANK(A2201),"",VLOOKUP(A2201,'Tabla de equipos'!$B$3:$D$107,3,FALSE))</f>
        <v/>
      </c>
      <c r="J2201" s="139" t="str">
        <f t="shared" si="35"/>
        <v/>
      </c>
    </row>
    <row r="2202" spans="6:10" x14ac:dyDescent="0.2">
      <c r="F2202" s="93" t="str">
        <f>IF(ISBLANK(A2202),"",VLOOKUP(A2202,'Tabla de equipos'!$B$3:$D$107,3,FALSE))</f>
        <v/>
      </c>
      <c r="J2202" s="139" t="str">
        <f t="shared" si="35"/>
        <v/>
      </c>
    </row>
    <row r="2203" spans="6:10" x14ac:dyDescent="0.2">
      <c r="F2203" s="93" t="str">
        <f>IF(ISBLANK(A2203),"",VLOOKUP(A2203,'Tabla de equipos'!$B$3:$D$107,3,FALSE))</f>
        <v/>
      </c>
      <c r="J2203" s="139" t="str">
        <f t="shared" si="35"/>
        <v/>
      </c>
    </row>
    <row r="2204" spans="6:10" x14ac:dyDescent="0.2">
      <c r="F2204" s="93" t="str">
        <f>IF(ISBLANK(A2204),"",VLOOKUP(A2204,'Tabla de equipos'!$B$3:$D$107,3,FALSE))</f>
        <v/>
      </c>
      <c r="J2204" s="139" t="str">
        <f t="shared" si="35"/>
        <v/>
      </c>
    </row>
    <row r="2205" spans="6:10" x14ac:dyDescent="0.2">
      <c r="F2205" s="93" t="str">
        <f>IF(ISBLANK(A2205),"",VLOOKUP(A2205,'Tabla de equipos'!$B$3:$D$107,3,FALSE))</f>
        <v/>
      </c>
      <c r="J2205" s="139" t="str">
        <f t="shared" si="35"/>
        <v/>
      </c>
    </row>
    <row r="2206" spans="6:10" x14ac:dyDescent="0.2">
      <c r="F2206" s="93" t="str">
        <f>IF(ISBLANK(A2206),"",VLOOKUP(A2206,'Tabla de equipos'!$B$3:$D$107,3,FALSE))</f>
        <v/>
      </c>
      <c r="J2206" s="139" t="str">
        <f t="shared" si="35"/>
        <v/>
      </c>
    </row>
    <row r="2207" spans="6:10" x14ac:dyDescent="0.2">
      <c r="F2207" s="93" t="str">
        <f>IF(ISBLANK(A2207),"",VLOOKUP(A2207,'Tabla de equipos'!$B$3:$D$107,3,FALSE))</f>
        <v/>
      </c>
      <c r="J2207" s="139" t="str">
        <f t="shared" si="35"/>
        <v/>
      </c>
    </row>
    <row r="2208" spans="6:10" x14ac:dyDescent="0.2">
      <c r="F2208" s="93" t="str">
        <f>IF(ISBLANK(A2208),"",VLOOKUP(A2208,'Tabla de equipos'!$B$3:$D$107,3,FALSE))</f>
        <v/>
      </c>
      <c r="J2208" s="139" t="str">
        <f t="shared" si="35"/>
        <v/>
      </c>
    </row>
    <row r="2209" spans="6:10" x14ac:dyDescent="0.2">
      <c r="F2209" s="93" t="str">
        <f>IF(ISBLANK(A2209),"",VLOOKUP(A2209,'Tabla de equipos'!$B$3:$D$107,3,FALSE))</f>
        <v/>
      </c>
      <c r="J2209" s="139" t="str">
        <f t="shared" si="35"/>
        <v/>
      </c>
    </row>
    <row r="2210" spans="6:10" x14ac:dyDescent="0.2">
      <c r="F2210" s="93" t="str">
        <f>IF(ISBLANK(A2210),"",VLOOKUP(A2210,'Tabla de equipos'!$B$3:$D$107,3,FALSE))</f>
        <v/>
      </c>
      <c r="J2210" s="139" t="str">
        <f t="shared" si="35"/>
        <v/>
      </c>
    </row>
    <row r="2211" spans="6:10" x14ac:dyDescent="0.2">
      <c r="F2211" s="93" t="str">
        <f>IF(ISBLANK(A2211),"",VLOOKUP(A2211,'Tabla de equipos'!$B$3:$D$107,3,FALSE))</f>
        <v/>
      </c>
      <c r="J2211" s="139" t="str">
        <f t="shared" si="35"/>
        <v/>
      </c>
    </row>
    <row r="2212" spans="6:10" x14ac:dyDescent="0.2">
      <c r="F2212" s="93" t="str">
        <f>IF(ISBLANK(A2212),"",VLOOKUP(A2212,'Tabla de equipos'!$B$3:$D$107,3,FALSE))</f>
        <v/>
      </c>
      <c r="J2212" s="139" t="str">
        <f t="shared" si="35"/>
        <v/>
      </c>
    </row>
    <row r="2213" spans="6:10" x14ac:dyDescent="0.2">
      <c r="F2213" s="93" t="str">
        <f>IF(ISBLANK(A2213),"",VLOOKUP(A2213,'Tabla de equipos'!$B$3:$D$107,3,FALSE))</f>
        <v/>
      </c>
      <c r="J2213" s="139" t="str">
        <f t="shared" si="35"/>
        <v/>
      </c>
    </row>
    <row r="2214" spans="6:10" x14ac:dyDescent="0.2">
      <c r="F2214" s="93" t="str">
        <f>IF(ISBLANK(A2214),"",VLOOKUP(A2214,'Tabla de equipos'!$B$3:$D$107,3,FALSE))</f>
        <v/>
      </c>
      <c r="J2214" s="139" t="str">
        <f t="shared" si="35"/>
        <v/>
      </c>
    </row>
    <row r="2215" spans="6:10" x14ac:dyDescent="0.2">
      <c r="F2215" s="93" t="str">
        <f>IF(ISBLANK(A2215),"",VLOOKUP(A2215,'Tabla de equipos'!$B$3:$D$107,3,FALSE))</f>
        <v/>
      </c>
      <c r="J2215" s="139" t="str">
        <f t="shared" si="35"/>
        <v/>
      </c>
    </row>
    <row r="2216" spans="6:10" x14ac:dyDescent="0.2">
      <c r="F2216" s="93" t="str">
        <f>IF(ISBLANK(A2216),"",VLOOKUP(A2216,'Tabla de equipos'!$B$3:$D$107,3,FALSE))</f>
        <v/>
      </c>
      <c r="J2216" s="139" t="str">
        <f t="shared" si="35"/>
        <v/>
      </c>
    </row>
    <row r="2217" spans="6:10" x14ac:dyDescent="0.2">
      <c r="F2217" s="93" t="str">
        <f>IF(ISBLANK(A2217),"",VLOOKUP(A2217,'Tabla de equipos'!$B$3:$D$107,3,FALSE))</f>
        <v/>
      </c>
      <c r="J2217" s="139" t="str">
        <f t="shared" si="35"/>
        <v/>
      </c>
    </row>
    <row r="2218" spans="6:10" x14ac:dyDescent="0.2">
      <c r="F2218" s="93" t="str">
        <f>IF(ISBLANK(A2218),"",VLOOKUP(A2218,'Tabla de equipos'!$B$3:$D$107,3,FALSE))</f>
        <v/>
      </c>
      <c r="J2218" s="139" t="str">
        <f t="shared" si="35"/>
        <v/>
      </c>
    </row>
    <row r="2219" spans="6:10" x14ac:dyDescent="0.2">
      <c r="F2219" s="93" t="str">
        <f>IF(ISBLANK(A2219),"",VLOOKUP(A2219,'Tabla de equipos'!$B$3:$D$107,3,FALSE))</f>
        <v/>
      </c>
      <c r="J2219" s="139" t="str">
        <f t="shared" si="35"/>
        <v/>
      </c>
    </row>
    <row r="2220" spans="6:10" x14ac:dyDescent="0.2">
      <c r="F2220" s="93" t="str">
        <f>IF(ISBLANK(A2220),"",VLOOKUP(A2220,'Tabla de equipos'!$B$3:$D$107,3,FALSE))</f>
        <v/>
      </c>
      <c r="J2220" s="139" t="str">
        <f t="shared" si="35"/>
        <v/>
      </c>
    </row>
    <row r="2221" spans="6:10" x14ac:dyDescent="0.2">
      <c r="F2221" s="93" t="str">
        <f>IF(ISBLANK(A2221),"",VLOOKUP(A2221,'Tabla de equipos'!$B$3:$D$107,3,FALSE))</f>
        <v/>
      </c>
      <c r="J2221" s="139" t="str">
        <f t="shared" si="35"/>
        <v/>
      </c>
    </row>
    <row r="2222" spans="6:10" x14ac:dyDescent="0.2">
      <c r="F2222" s="93" t="str">
        <f>IF(ISBLANK(A2222),"",VLOOKUP(A2222,'Tabla de equipos'!$B$3:$D$107,3,FALSE))</f>
        <v/>
      </c>
      <c r="J2222" s="139" t="str">
        <f t="shared" si="35"/>
        <v/>
      </c>
    </row>
    <row r="2223" spans="6:10" x14ac:dyDescent="0.2">
      <c r="F2223" s="93" t="str">
        <f>IF(ISBLANK(A2223),"",VLOOKUP(A2223,'Tabla de equipos'!$B$3:$D$107,3,FALSE))</f>
        <v/>
      </c>
      <c r="J2223" s="139" t="str">
        <f t="shared" si="35"/>
        <v/>
      </c>
    </row>
    <row r="2224" spans="6:10" x14ac:dyDescent="0.2">
      <c r="F2224" s="93" t="str">
        <f>IF(ISBLANK(A2224),"",VLOOKUP(A2224,'Tabla de equipos'!$B$3:$D$107,3,FALSE))</f>
        <v/>
      </c>
      <c r="J2224" s="139" t="str">
        <f t="shared" si="35"/>
        <v/>
      </c>
    </row>
    <row r="2225" spans="6:10" x14ac:dyDescent="0.2">
      <c r="F2225" s="93" t="str">
        <f>IF(ISBLANK(A2225),"",VLOOKUP(A2225,'Tabla de equipos'!$B$3:$D$107,3,FALSE))</f>
        <v/>
      </c>
      <c r="J2225" s="139" t="str">
        <f t="shared" si="35"/>
        <v/>
      </c>
    </row>
    <row r="2226" spans="6:10" x14ac:dyDescent="0.2">
      <c r="F2226" s="93" t="str">
        <f>IF(ISBLANK(A2226),"",VLOOKUP(A2226,'Tabla de equipos'!$B$3:$D$107,3,FALSE))</f>
        <v/>
      </c>
      <c r="J2226" s="139" t="str">
        <f t="shared" si="35"/>
        <v/>
      </c>
    </row>
    <row r="2227" spans="6:10" x14ac:dyDescent="0.2">
      <c r="F2227" s="93" t="str">
        <f>IF(ISBLANK(A2227),"",VLOOKUP(A2227,'Tabla de equipos'!$B$3:$D$107,3,FALSE))</f>
        <v/>
      </c>
      <c r="J2227" s="139" t="str">
        <f t="shared" si="35"/>
        <v/>
      </c>
    </row>
    <row r="2228" spans="6:10" x14ac:dyDescent="0.2">
      <c r="F2228" s="93" t="str">
        <f>IF(ISBLANK(A2228),"",VLOOKUP(A2228,'Tabla de equipos'!$B$3:$D$107,3,FALSE))</f>
        <v/>
      </c>
      <c r="J2228" s="139" t="str">
        <f t="shared" si="35"/>
        <v/>
      </c>
    </row>
    <row r="2229" spans="6:10" x14ac:dyDescent="0.2">
      <c r="F2229" s="93" t="str">
        <f>IF(ISBLANK(A2229),"",VLOOKUP(A2229,'Tabla de equipos'!$B$3:$D$107,3,FALSE))</f>
        <v/>
      </c>
      <c r="J2229" s="139" t="str">
        <f t="shared" si="35"/>
        <v/>
      </c>
    </row>
    <row r="2230" spans="6:10" x14ac:dyDescent="0.2">
      <c r="F2230" s="93" t="str">
        <f>IF(ISBLANK(A2230),"",VLOOKUP(A2230,'Tabla de equipos'!$B$3:$D$107,3,FALSE))</f>
        <v/>
      </c>
      <c r="J2230" s="139" t="str">
        <f t="shared" si="35"/>
        <v/>
      </c>
    </row>
    <row r="2231" spans="6:10" x14ac:dyDescent="0.2">
      <c r="F2231" s="93" t="str">
        <f>IF(ISBLANK(A2231),"",VLOOKUP(A2231,'Tabla de equipos'!$B$3:$D$107,3,FALSE))</f>
        <v/>
      </c>
      <c r="J2231" s="139" t="str">
        <f t="shared" si="35"/>
        <v/>
      </c>
    </row>
    <row r="2232" spans="6:10" x14ac:dyDescent="0.2">
      <c r="F2232" s="93" t="str">
        <f>IF(ISBLANK(A2232),"",VLOOKUP(A2232,'Tabla de equipos'!$B$3:$D$107,3,FALSE))</f>
        <v/>
      </c>
      <c r="J2232" s="139" t="str">
        <f t="shared" si="35"/>
        <v/>
      </c>
    </row>
    <row r="2233" spans="6:10" x14ac:dyDescent="0.2">
      <c r="F2233" s="93" t="str">
        <f>IF(ISBLANK(A2233),"",VLOOKUP(A2233,'Tabla de equipos'!$B$3:$D$107,3,FALSE))</f>
        <v/>
      </c>
      <c r="J2233" s="139" t="str">
        <f t="shared" si="35"/>
        <v/>
      </c>
    </row>
    <row r="2234" spans="6:10" x14ac:dyDescent="0.2">
      <c r="F2234" s="93" t="str">
        <f>IF(ISBLANK(A2234),"",VLOOKUP(A2234,'Tabla de equipos'!$B$3:$D$107,3,FALSE))</f>
        <v/>
      </c>
      <c r="J2234" s="139" t="str">
        <f t="shared" si="35"/>
        <v/>
      </c>
    </row>
    <row r="2235" spans="6:10" x14ac:dyDescent="0.2">
      <c r="F2235" s="93" t="str">
        <f>IF(ISBLANK(A2235),"",VLOOKUP(A2235,'Tabla de equipos'!$B$3:$D$107,3,FALSE))</f>
        <v/>
      </c>
      <c r="J2235" s="139" t="str">
        <f t="shared" si="35"/>
        <v/>
      </c>
    </row>
    <row r="2236" spans="6:10" x14ac:dyDescent="0.2">
      <c r="F2236" s="93" t="str">
        <f>IF(ISBLANK(A2236),"",VLOOKUP(A2236,'Tabla de equipos'!$B$3:$D$107,3,FALSE))</f>
        <v/>
      </c>
      <c r="J2236" s="139" t="str">
        <f t="shared" si="35"/>
        <v/>
      </c>
    </row>
    <row r="2237" spans="6:10" x14ac:dyDescent="0.2">
      <c r="F2237" s="93" t="str">
        <f>IF(ISBLANK(A2237),"",VLOOKUP(A2237,'Tabla de equipos'!$B$3:$D$107,3,FALSE))</f>
        <v/>
      </c>
      <c r="J2237" s="139" t="str">
        <f t="shared" si="35"/>
        <v/>
      </c>
    </row>
    <row r="2238" spans="6:10" x14ac:dyDescent="0.2">
      <c r="F2238" s="93" t="str">
        <f>IF(ISBLANK(A2238),"",VLOOKUP(A2238,'Tabla de equipos'!$B$3:$D$107,3,FALSE))</f>
        <v/>
      </c>
      <c r="J2238" s="139" t="str">
        <f t="shared" si="35"/>
        <v/>
      </c>
    </row>
    <row r="2239" spans="6:10" x14ac:dyDescent="0.2">
      <c r="F2239" s="93" t="str">
        <f>IF(ISBLANK(A2239),"",VLOOKUP(A2239,'Tabla de equipos'!$B$3:$D$107,3,FALSE))</f>
        <v/>
      </c>
      <c r="J2239" s="139" t="str">
        <f t="shared" si="35"/>
        <v/>
      </c>
    </row>
    <row r="2240" spans="6:10" x14ac:dyDescent="0.2">
      <c r="F2240" s="93" t="str">
        <f>IF(ISBLANK(A2240),"",VLOOKUP(A2240,'Tabla de equipos'!$B$3:$D$107,3,FALSE))</f>
        <v/>
      </c>
      <c r="J2240" s="139" t="str">
        <f t="shared" si="35"/>
        <v/>
      </c>
    </row>
    <row r="2241" spans="6:10" x14ac:dyDescent="0.2">
      <c r="F2241" s="93" t="str">
        <f>IF(ISBLANK(A2241),"",VLOOKUP(A2241,'Tabla de equipos'!$B$3:$D$107,3,FALSE))</f>
        <v/>
      </c>
      <c r="J2241" s="139" t="str">
        <f t="shared" si="35"/>
        <v/>
      </c>
    </row>
    <row r="2242" spans="6:10" x14ac:dyDescent="0.2">
      <c r="F2242" s="93" t="str">
        <f>IF(ISBLANK(A2242),"",VLOOKUP(A2242,'Tabla de equipos'!$B$3:$D$107,3,FALSE))</f>
        <v/>
      </c>
      <c r="J2242" s="139" t="str">
        <f t="shared" si="35"/>
        <v/>
      </c>
    </row>
    <row r="2243" spans="6:10" x14ac:dyDescent="0.2">
      <c r="F2243" s="93" t="str">
        <f>IF(ISBLANK(A2243),"",VLOOKUP(A2243,'Tabla de equipos'!$B$3:$D$107,3,FALSE))</f>
        <v/>
      </c>
      <c r="J2243" s="139" t="str">
        <f t="shared" si="35"/>
        <v/>
      </c>
    </row>
    <row r="2244" spans="6:10" x14ac:dyDescent="0.2">
      <c r="F2244" s="93" t="str">
        <f>IF(ISBLANK(A2244),"",VLOOKUP(A2244,'Tabla de equipos'!$B$3:$D$107,3,FALSE))</f>
        <v/>
      </c>
      <c r="J2244" s="139" t="str">
        <f t="shared" si="35"/>
        <v/>
      </c>
    </row>
    <row r="2245" spans="6:10" x14ac:dyDescent="0.2">
      <c r="F2245" s="93" t="str">
        <f>IF(ISBLANK(A2245),"",VLOOKUP(A2245,'Tabla de equipos'!$B$3:$D$107,3,FALSE))</f>
        <v/>
      </c>
      <c r="J2245" s="139" t="str">
        <f t="shared" si="35"/>
        <v/>
      </c>
    </row>
    <row r="2246" spans="6:10" x14ac:dyDescent="0.2">
      <c r="F2246" s="93" t="str">
        <f>IF(ISBLANK(A2246),"",VLOOKUP(A2246,'Tabla de equipos'!$B$3:$D$107,3,FALSE))</f>
        <v/>
      </c>
      <c r="J2246" s="139" t="str">
        <f t="shared" ref="J2246:J2309" si="36">IF(AND(G2246&gt;0,A2246=""),"Falta elegir equipo/producto",IF(AND(A2246="",G2246=""),"",IF(AND(A2246&lt;&gt;"",G2246=""),"Falta incluir numero de unidades",IF(AND(A2246&lt;&gt;"",G2246&gt;0,B2246=""),"Falta Incluir el Tipo de Exceptuación",IF(AND(A2246&lt;&gt;"",B2246&lt;&gt;"",C2246="",G2246&gt;0),"Falta incluir nombre del Beneficiario exceptuación","No olvidar adjuntar factura de la exceptuación")))))</f>
        <v/>
      </c>
    </row>
    <row r="2247" spans="6:10" x14ac:dyDescent="0.2">
      <c r="F2247" s="93" t="str">
        <f>IF(ISBLANK(A2247),"",VLOOKUP(A2247,'Tabla de equipos'!$B$3:$D$107,3,FALSE))</f>
        <v/>
      </c>
      <c r="J2247" s="139" t="str">
        <f t="shared" si="36"/>
        <v/>
      </c>
    </row>
    <row r="2248" spans="6:10" x14ac:dyDescent="0.2">
      <c r="F2248" s="93" t="str">
        <f>IF(ISBLANK(A2248),"",VLOOKUP(A2248,'Tabla de equipos'!$B$3:$D$107,3,FALSE))</f>
        <v/>
      </c>
      <c r="J2248" s="139" t="str">
        <f t="shared" si="36"/>
        <v/>
      </c>
    </row>
    <row r="2249" spans="6:10" x14ac:dyDescent="0.2">
      <c r="F2249" s="93" t="str">
        <f>IF(ISBLANK(A2249),"",VLOOKUP(A2249,'Tabla de equipos'!$B$3:$D$107,3,FALSE))</f>
        <v/>
      </c>
      <c r="J2249" s="139" t="str">
        <f t="shared" si="36"/>
        <v/>
      </c>
    </row>
    <row r="2250" spans="6:10" x14ac:dyDescent="0.2">
      <c r="F2250" s="93" t="str">
        <f>IF(ISBLANK(A2250),"",VLOOKUP(A2250,'Tabla de equipos'!$B$3:$D$107,3,FALSE))</f>
        <v/>
      </c>
      <c r="J2250" s="139" t="str">
        <f t="shared" si="36"/>
        <v/>
      </c>
    </row>
    <row r="2251" spans="6:10" x14ac:dyDescent="0.2">
      <c r="F2251" s="93" t="str">
        <f>IF(ISBLANK(A2251),"",VLOOKUP(A2251,'Tabla de equipos'!$B$3:$D$107,3,FALSE))</f>
        <v/>
      </c>
      <c r="J2251" s="139" t="str">
        <f t="shared" si="36"/>
        <v/>
      </c>
    </row>
    <row r="2252" spans="6:10" x14ac:dyDescent="0.2">
      <c r="F2252" s="93" t="str">
        <f>IF(ISBLANK(A2252),"",VLOOKUP(A2252,'Tabla de equipos'!$B$3:$D$107,3,FALSE))</f>
        <v/>
      </c>
      <c r="J2252" s="139" t="str">
        <f t="shared" si="36"/>
        <v/>
      </c>
    </row>
    <row r="2253" spans="6:10" x14ac:dyDescent="0.2">
      <c r="F2253" s="93" t="str">
        <f>IF(ISBLANK(A2253),"",VLOOKUP(A2253,'Tabla de equipos'!$B$3:$D$107,3,FALSE))</f>
        <v/>
      </c>
      <c r="J2253" s="139" t="str">
        <f t="shared" si="36"/>
        <v/>
      </c>
    </row>
    <row r="2254" spans="6:10" x14ac:dyDescent="0.2">
      <c r="F2254" s="93" t="str">
        <f>IF(ISBLANK(A2254),"",VLOOKUP(A2254,'Tabla de equipos'!$B$3:$D$107,3,FALSE))</f>
        <v/>
      </c>
      <c r="J2254" s="139" t="str">
        <f t="shared" si="36"/>
        <v/>
      </c>
    </row>
    <row r="2255" spans="6:10" x14ac:dyDescent="0.2">
      <c r="F2255" s="93" t="str">
        <f>IF(ISBLANK(A2255),"",VLOOKUP(A2255,'Tabla de equipos'!$B$3:$D$107,3,FALSE))</f>
        <v/>
      </c>
      <c r="J2255" s="139" t="str">
        <f t="shared" si="36"/>
        <v/>
      </c>
    </row>
    <row r="2256" spans="6:10" x14ac:dyDescent="0.2">
      <c r="F2256" s="93" t="str">
        <f>IF(ISBLANK(A2256),"",VLOOKUP(A2256,'Tabla de equipos'!$B$3:$D$107,3,FALSE))</f>
        <v/>
      </c>
      <c r="J2256" s="139" t="str">
        <f t="shared" si="36"/>
        <v/>
      </c>
    </row>
    <row r="2257" spans="6:10" x14ac:dyDescent="0.2">
      <c r="F2257" s="93" t="str">
        <f>IF(ISBLANK(A2257),"",VLOOKUP(A2257,'Tabla de equipos'!$B$3:$D$107,3,FALSE))</f>
        <v/>
      </c>
      <c r="J2257" s="139" t="str">
        <f t="shared" si="36"/>
        <v/>
      </c>
    </row>
    <row r="2258" spans="6:10" x14ac:dyDescent="0.2">
      <c r="F2258" s="93" t="str">
        <f>IF(ISBLANK(A2258),"",VLOOKUP(A2258,'Tabla de equipos'!$B$3:$D$107,3,FALSE))</f>
        <v/>
      </c>
      <c r="J2258" s="139" t="str">
        <f t="shared" si="36"/>
        <v/>
      </c>
    </row>
    <row r="2259" spans="6:10" x14ac:dyDescent="0.2">
      <c r="F2259" s="93" t="str">
        <f>IF(ISBLANK(A2259),"",VLOOKUP(A2259,'Tabla de equipos'!$B$3:$D$107,3,FALSE))</f>
        <v/>
      </c>
      <c r="J2259" s="139" t="str">
        <f t="shared" si="36"/>
        <v/>
      </c>
    </row>
    <row r="2260" spans="6:10" x14ac:dyDescent="0.2">
      <c r="F2260" s="93" t="str">
        <f>IF(ISBLANK(A2260),"",VLOOKUP(A2260,'Tabla de equipos'!$B$3:$D$107,3,FALSE))</f>
        <v/>
      </c>
      <c r="J2260" s="139" t="str">
        <f t="shared" si="36"/>
        <v/>
      </c>
    </row>
    <row r="2261" spans="6:10" x14ac:dyDescent="0.2">
      <c r="F2261" s="93" t="str">
        <f>IF(ISBLANK(A2261),"",VLOOKUP(A2261,'Tabla de equipos'!$B$3:$D$107,3,FALSE))</f>
        <v/>
      </c>
      <c r="J2261" s="139" t="str">
        <f t="shared" si="36"/>
        <v/>
      </c>
    </row>
    <row r="2262" spans="6:10" x14ac:dyDescent="0.2">
      <c r="F2262" s="93" t="str">
        <f>IF(ISBLANK(A2262),"",VLOOKUP(A2262,'Tabla de equipos'!$B$3:$D$107,3,FALSE))</f>
        <v/>
      </c>
      <c r="J2262" s="139" t="str">
        <f t="shared" si="36"/>
        <v/>
      </c>
    </row>
    <row r="2263" spans="6:10" x14ac:dyDescent="0.2">
      <c r="F2263" s="93" t="str">
        <f>IF(ISBLANK(A2263),"",VLOOKUP(A2263,'Tabla de equipos'!$B$3:$D$107,3,FALSE))</f>
        <v/>
      </c>
      <c r="J2263" s="139" t="str">
        <f t="shared" si="36"/>
        <v/>
      </c>
    </row>
    <row r="2264" spans="6:10" x14ac:dyDescent="0.2">
      <c r="F2264" s="93" t="str">
        <f>IF(ISBLANK(A2264),"",VLOOKUP(A2264,'Tabla de equipos'!$B$3:$D$107,3,FALSE))</f>
        <v/>
      </c>
      <c r="J2264" s="139" t="str">
        <f t="shared" si="36"/>
        <v/>
      </c>
    </row>
    <row r="2265" spans="6:10" x14ac:dyDescent="0.2">
      <c r="F2265" s="93" t="str">
        <f>IF(ISBLANK(A2265),"",VLOOKUP(A2265,'Tabla de equipos'!$B$3:$D$107,3,FALSE))</f>
        <v/>
      </c>
      <c r="J2265" s="139" t="str">
        <f t="shared" si="36"/>
        <v/>
      </c>
    </row>
    <row r="2266" spans="6:10" x14ac:dyDescent="0.2">
      <c r="F2266" s="93" t="str">
        <f>IF(ISBLANK(A2266),"",VLOOKUP(A2266,'Tabla de equipos'!$B$3:$D$107,3,FALSE))</f>
        <v/>
      </c>
      <c r="J2266" s="139" t="str">
        <f t="shared" si="36"/>
        <v/>
      </c>
    </row>
    <row r="2267" spans="6:10" x14ac:dyDescent="0.2">
      <c r="F2267" s="93" t="str">
        <f>IF(ISBLANK(A2267),"",VLOOKUP(A2267,'Tabla de equipos'!$B$3:$D$107,3,FALSE))</f>
        <v/>
      </c>
      <c r="J2267" s="139" t="str">
        <f t="shared" si="36"/>
        <v/>
      </c>
    </row>
    <row r="2268" spans="6:10" x14ac:dyDescent="0.2">
      <c r="F2268" s="93" t="str">
        <f>IF(ISBLANK(A2268),"",VLOOKUP(A2268,'Tabla de equipos'!$B$3:$D$107,3,FALSE))</f>
        <v/>
      </c>
      <c r="J2268" s="139" t="str">
        <f t="shared" si="36"/>
        <v/>
      </c>
    </row>
    <row r="2269" spans="6:10" x14ac:dyDescent="0.2">
      <c r="F2269" s="93" t="str">
        <f>IF(ISBLANK(A2269),"",VLOOKUP(A2269,'Tabla de equipos'!$B$3:$D$107,3,FALSE))</f>
        <v/>
      </c>
      <c r="J2269" s="139" t="str">
        <f t="shared" si="36"/>
        <v/>
      </c>
    </row>
    <row r="2270" spans="6:10" x14ac:dyDescent="0.2">
      <c r="F2270" s="93" t="str">
        <f>IF(ISBLANK(A2270),"",VLOOKUP(A2270,'Tabla de equipos'!$B$3:$D$107,3,FALSE))</f>
        <v/>
      </c>
      <c r="J2270" s="139" t="str">
        <f t="shared" si="36"/>
        <v/>
      </c>
    </row>
    <row r="2271" spans="6:10" x14ac:dyDescent="0.2">
      <c r="F2271" s="93" t="str">
        <f>IF(ISBLANK(A2271),"",VLOOKUP(A2271,'Tabla de equipos'!$B$3:$D$107,3,FALSE))</f>
        <v/>
      </c>
      <c r="J2271" s="139" t="str">
        <f t="shared" si="36"/>
        <v/>
      </c>
    </row>
    <row r="2272" spans="6:10" x14ac:dyDescent="0.2">
      <c r="F2272" s="93" t="str">
        <f>IF(ISBLANK(A2272),"",VLOOKUP(A2272,'Tabla de equipos'!$B$3:$D$107,3,FALSE))</f>
        <v/>
      </c>
      <c r="J2272" s="139" t="str">
        <f t="shared" si="36"/>
        <v/>
      </c>
    </row>
    <row r="2273" spans="6:10" x14ac:dyDescent="0.2">
      <c r="F2273" s="93" t="str">
        <f>IF(ISBLANK(A2273),"",VLOOKUP(A2273,'Tabla de equipos'!$B$3:$D$107,3,FALSE))</f>
        <v/>
      </c>
      <c r="J2273" s="139" t="str">
        <f t="shared" si="36"/>
        <v/>
      </c>
    </row>
    <row r="2274" spans="6:10" x14ac:dyDescent="0.2">
      <c r="F2274" s="93" t="str">
        <f>IF(ISBLANK(A2274),"",VLOOKUP(A2274,'Tabla de equipos'!$B$3:$D$107,3,FALSE))</f>
        <v/>
      </c>
      <c r="J2274" s="139" t="str">
        <f t="shared" si="36"/>
        <v/>
      </c>
    </row>
    <row r="2275" spans="6:10" x14ac:dyDescent="0.2">
      <c r="F2275" s="93" t="str">
        <f>IF(ISBLANK(A2275),"",VLOOKUP(A2275,'Tabla de equipos'!$B$3:$D$107,3,FALSE))</f>
        <v/>
      </c>
      <c r="J2275" s="139" t="str">
        <f t="shared" si="36"/>
        <v/>
      </c>
    </row>
    <row r="2276" spans="6:10" x14ac:dyDescent="0.2">
      <c r="F2276" s="93" t="str">
        <f>IF(ISBLANK(A2276),"",VLOOKUP(A2276,'Tabla de equipos'!$B$3:$D$107,3,FALSE))</f>
        <v/>
      </c>
      <c r="J2276" s="139" t="str">
        <f t="shared" si="36"/>
        <v/>
      </c>
    </row>
    <row r="2277" spans="6:10" x14ac:dyDescent="0.2">
      <c r="F2277" s="93" t="str">
        <f>IF(ISBLANK(A2277),"",VLOOKUP(A2277,'Tabla de equipos'!$B$3:$D$107,3,FALSE))</f>
        <v/>
      </c>
      <c r="J2277" s="139" t="str">
        <f t="shared" si="36"/>
        <v/>
      </c>
    </row>
    <row r="2278" spans="6:10" x14ac:dyDescent="0.2">
      <c r="F2278" s="93" t="str">
        <f>IF(ISBLANK(A2278),"",VLOOKUP(A2278,'Tabla de equipos'!$B$3:$D$107,3,FALSE))</f>
        <v/>
      </c>
      <c r="J2278" s="139" t="str">
        <f t="shared" si="36"/>
        <v/>
      </c>
    </row>
    <row r="2279" spans="6:10" x14ac:dyDescent="0.2">
      <c r="F2279" s="93" t="str">
        <f>IF(ISBLANK(A2279),"",VLOOKUP(A2279,'Tabla de equipos'!$B$3:$D$107,3,FALSE))</f>
        <v/>
      </c>
      <c r="J2279" s="139" t="str">
        <f t="shared" si="36"/>
        <v/>
      </c>
    </row>
    <row r="2280" spans="6:10" x14ac:dyDescent="0.2">
      <c r="F2280" s="93" t="str">
        <f>IF(ISBLANK(A2280),"",VLOOKUP(A2280,'Tabla de equipos'!$B$3:$D$107,3,FALSE))</f>
        <v/>
      </c>
      <c r="J2280" s="139" t="str">
        <f t="shared" si="36"/>
        <v/>
      </c>
    </row>
    <row r="2281" spans="6:10" x14ac:dyDescent="0.2">
      <c r="F2281" s="93" t="str">
        <f>IF(ISBLANK(A2281),"",VLOOKUP(A2281,'Tabla de equipos'!$B$3:$D$107,3,FALSE))</f>
        <v/>
      </c>
      <c r="J2281" s="139" t="str">
        <f t="shared" si="36"/>
        <v/>
      </c>
    </row>
    <row r="2282" spans="6:10" x14ac:dyDescent="0.2">
      <c r="F2282" s="93" t="str">
        <f>IF(ISBLANK(A2282),"",VLOOKUP(A2282,'Tabla de equipos'!$B$3:$D$107,3,FALSE))</f>
        <v/>
      </c>
      <c r="J2282" s="139" t="str">
        <f t="shared" si="36"/>
        <v/>
      </c>
    </row>
    <row r="2283" spans="6:10" x14ac:dyDescent="0.2">
      <c r="F2283" s="93" t="str">
        <f>IF(ISBLANK(A2283),"",VLOOKUP(A2283,'Tabla de equipos'!$B$3:$D$107,3,FALSE))</f>
        <v/>
      </c>
      <c r="J2283" s="139" t="str">
        <f t="shared" si="36"/>
        <v/>
      </c>
    </row>
    <row r="2284" spans="6:10" x14ac:dyDescent="0.2">
      <c r="F2284" s="93" t="str">
        <f>IF(ISBLANK(A2284),"",VLOOKUP(A2284,'Tabla de equipos'!$B$3:$D$107,3,FALSE))</f>
        <v/>
      </c>
      <c r="J2284" s="139" t="str">
        <f t="shared" si="36"/>
        <v/>
      </c>
    </row>
    <row r="2285" spans="6:10" x14ac:dyDescent="0.2">
      <c r="F2285" s="93" t="str">
        <f>IF(ISBLANK(A2285),"",VLOOKUP(A2285,'Tabla de equipos'!$B$3:$D$107,3,FALSE))</f>
        <v/>
      </c>
      <c r="J2285" s="139" t="str">
        <f t="shared" si="36"/>
        <v/>
      </c>
    </row>
    <row r="2286" spans="6:10" x14ac:dyDescent="0.2">
      <c r="F2286" s="93" t="str">
        <f>IF(ISBLANK(A2286),"",VLOOKUP(A2286,'Tabla de equipos'!$B$3:$D$107,3,FALSE))</f>
        <v/>
      </c>
      <c r="J2286" s="139" t="str">
        <f t="shared" si="36"/>
        <v/>
      </c>
    </row>
    <row r="2287" spans="6:10" x14ac:dyDescent="0.2">
      <c r="F2287" s="93" t="str">
        <f>IF(ISBLANK(A2287),"",VLOOKUP(A2287,'Tabla de equipos'!$B$3:$D$107,3,FALSE))</f>
        <v/>
      </c>
      <c r="J2287" s="139" t="str">
        <f t="shared" si="36"/>
        <v/>
      </c>
    </row>
    <row r="2288" spans="6:10" x14ac:dyDescent="0.2">
      <c r="F2288" s="93" t="str">
        <f>IF(ISBLANK(A2288),"",VLOOKUP(A2288,'Tabla de equipos'!$B$3:$D$107,3,FALSE))</f>
        <v/>
      </c>
      <c r="J2288" s="139" t="str">
        <f t="shared" si="36"/>
        <v/>
      </c>
    </row>
    <row r="2289" spans="6:10" x14ac:dyDescent="0.2">
      <c r="F2289" s="93" t="str">
        <f>IF(ISBLANK(A2289),"",VLOOKUP(A2289,'Tabla de equipos'!$B$3:$D$107,3,FALSE))</f>
        <v/>
      </c>
      <c r="J2289" s="139" t="str">
        <f t="shared" si="36"/>
        <v/>
      </c>
    </row>
    <row r="2290" spans="6:10" x14ac:dyDescent="0.2">
      <c r="F2290" s="93" t="str">
        <f>IF(ISBLANK(A2290),"",VLOOKUP(A2290,'Tabla de equipos'!$B$3:$D$107,3,FALSE))</f>
        <v/>
      </c>
      <c r="J2290" s="139" t="str">
        <f t="shared" si="36"/>
        <v/>
      </c>
    </row>
    <row r="2291" spans="6:10" x14ac:dyDescent="0.2">
      <c r="F2291" s="93" t="str">
        <f>IF(ISBLANK(A2291),"",VLOOKUP(A2291,'Tabla de equipos'!$B$3:$D$107,3,FALSE))</f>
        <v/>
      </c>
      <c r="J2291" s="139" t="str">
        <f t="shared" si="36"/>
        <v/>
      </c>
    </row>
    <row r="2292" spans="6:10" x14ac:dyDescent="0.2">
      <c r="F2292" s="93" t="str">
        <f>IF(ISBLANK(A2292),"",VLOOKUP(A2292,'Tabla de equipos'!$B$3:$D$107,3,FALSE))</f>
        <v/>
      </c>
      <c r="J2292" s="139" t="str">
        <f t="shared" si="36"/>
        <v/>
      </c>
    </row>
    <row r="2293" spans="6:10" x14ac:dyDescent="0.2">
      <c r="F2293" s="93" t="str">
        <f>IF(ISBLANK(A2293),"",VLOOKUP(A2293,'Tabla de equipos'!$B$3:$D$107,3,FALSE))</f>
        <v/>
      </c>
      <c r="J2293" s="139" t="str">
        <f t="shared" si="36"/>
        <v/>
      </c>
    </row>
    <row r="2294" spans="6:10" x14ac:dyDescent="0.2">
      <c r="F2294" s="93" t="str">
        <f>IF(ISBLANK(A2294),"",VLOOKUP(A2294,'Tabla de equipos'!$B$3:$D$107,3,FALSE))</f>
        <v/>
      </c>
      <c r="J2294" s="139" t="str">
        <f t="shared" si="36"/>
        <v/>
      </c>
    </row>
    <row r="2295" spans="6:10" x14ac:dyDescent="0.2">
      <c r="F2295" s="93" t="str">
        <f>IF(ISBLANK(A2295),"",VLOOKUP(A2295,'Tabla de equipos'!$B$3:$D$107,3,FALSE))</f>
        <v/>
      </c>
      <c r="J2295" s="139" t="str">
        <f t="shared" si="36"/>
        <v/>
      </c>
    </row>
    <row r="2296" spans="6:10" x14ac:dyDescent="0.2">
      <c r="F2296" s="93" t="str">
        <f>IF(ISBLANK(A2296),"",VLOOKUP(A2296,'Tabla de equipos'!$B$3:$D$107,3,FALSE))</f>
        <v/>
      </c>
      <c r="J2296" s="139" t="str">
        <f t="shared" si="36"/>
        <v/>
      </c>
    </row>
    <row r="2297" spans="6:10" x14ac:dyDescent="0.2">
      <c r="F2297" s="93" t="str">
        <f>IF(ISBLANK(A2297),"",VLOOKUP(A2297,'Tabla de equipos'!$B$3:$D$107,3,FALSE))</f>
        <v/>
      </c>
      <c r="J2297" s="139" t="str">
        <f t="shared" si="36"/>
        <v/>
      </c>
    </row>
    <row r="2298" spans="6:10" x14ac:dyDescent="0.2">
      <c r="F2298" s="93" t="str">
        <f>IF(ISBLANK(A2298),"",VLOOKUP(A2298,'Tabla de equipos'!$B$3:$D$107,3,FALSE))</f>
        <v/>
      </c>
      <c r="J2298" s="139" t="str">
        <f t="shared" si="36"/>
        <v/>
      </c>
    </row>
    <row r="2299" spans="6:10" x14ac:dyDescent="0.2">
      <c r="F2299" s="93" t="str">
        <f>IF(ISBLANK(A2299),"",VLOOKUP(A2299,'Tabla de equipos'!$B$3:$D$107,3,FALSE))</f>
        <v/>
      </c>
      <c r="J2299" s="139" t="str">
        <f t="shared" si="36"/>
        <v/>
      </c>
    </row>
    <row r="2300" spans="6:10" x14ac:dyDescent="0.2">
      <c r="F2300" s="93" t="str">
        <f>IF(ISBLANK(A2300),"",VLOOKUP(A2300,'Tabla de equipos'!$B$3:$D$107,3,FALSE))</f>
        <v/>
      </c>
      <c r="J2300" s="139" t="str">
        <f t="shared" si="36"/>
        <v/>
      </c>
    </row>
    <row r="2301" spans="6:10" x14ac:dyDescent="0.2">
      <c r="F2301" s="93" t="str">
        <f>IF(ISBLANK(A2301),"",VLOOKUP(A2301,'Tabla de equipos'!$B$3:$D$107,3,FALSE))</f>
        <v/>
      </c>
      <c r="J2301" s="139" t="str">
        <f t="shared" si="36"/>
        <v/>
      </c>
    </row>
    <row r="2302" spans="6:10" x14ac:dyDescent="0.2">
      <c r="F2302" s="93" t="str">
        <f>IF(ISBLANK(A2302),"",VLOOKUP(A2302,'Tabla de equipos'!$B$3:$D$107,3,FALSE))</f>
        <v/>
      </c>
      <c r="J2302" s="139" t="str">
        <f t="shared" si="36"/>
        <v/>
      </c>
    </row>
    <row r="2303" spans="6:10" x14ac:dyDescent="0.2">
      <c r="F2303" s="93" t="str">
        <f>IF(ISBLANK(A2303),"",VLOOKUP(A2303,'Tabla de equipos'!$B$3:$D$107,3,FALSE))</f>
        <v/>
      </c>
      <c r="J2303" s="139" t="str">
        <f t="shared" si="36"/>
        <v/>
      </c>
    </row>
    <row r="2304" spans="6:10" x14ac:dyDescent="0.2">
      <c r="F2304" s="93" t="str">
        <f>IF(ISBLANK(A2304),"",VLOOKUP(A2304,'Tabla de equipos'!$B$3:$D$107,3,FALSE))</f>
        <v/>
      </c>
      <c r="J2304" s="139" t="str">
        <f t="shared" si="36"/>
        <v/>
      </c>
    </row>
    <row r="2305" spans="6:10" x14ac:dyDescent="0.2">
      <c r="F2305" s="93" t="str">
        <f>IF(ISBLANK(A2305),"",VLOOKUP(A2305,'Tabla de equipos'!$B$3:$D$107,3,FALSE))</f>
        <v/>
      </c>
      <c r="J2305" s="139" t="str">
        <f t="shared" si="36"/>
        <v/>
      </c>
    </row>
    <row r="2306" spans="6:10" x14ac:dyDescent="0.2">
      <c r="F2306" s="93" t="str">
        <f>IF(ISBLANK(A2306),"",VLOOKUP(A2306,'Tabla de equipos'!$B$3:$D$107,3,FALSE))</f>
        <v/>
      </c>
      <c r="J2306" s="139" t="str">
        <f t="shared" si="36"/>
        <v/>
      </c>
    </row>
    <row r="2307" spans="6:10" x14ac:dyDescent="0.2">
      <c r="F2307" s="93" t="str">
        <f>IF(ISBLANK(A2307),"",VLOOKUP(A2307,'Tabla de equipos'!$B$3:$D$107,3,FALSE))</f>
        <v/>
      </c>
      <c r="J2307" s="139" t="str">
        <f t="shared" si="36"/>
        <v/>
      </c>
    </row>
    <row r="2308" spans="6:10" x14ac:dyDescent="0.2">
      <c r="F2308" s="93" t="str">
        <f>IF(ISBLANK(A2308),"",VLOOKUP(A2308,'Tabla de equipos'!$B$3:$D$107,3,FALSE))</f>
        <v/>
      </c>
      <c r="J2308" s="139" t="str">
        <f t="shared" si="36"/>
        <v/>
      </c>
    </row>
    <row r="2309" spans="6:10" x14ac:dyDescent="0.2">
      <c r="F2309" s="93" t="str">
        <f>IF(ISBLANK(A2309),"",VLOOKUP(A2309,'Tabla de equipos'!$B$3:$D$107,3,FALSE))</f>
        <v/>
      </c>
      <c r="J2309" s="139" t="str">
        <f t="shared" si="36"/>
        <v/>
      </c>
    </row>
    <row r="2310" spans="6:10" x14ac:dyDescent="0.2">
      <c r="F2310" s="93" t="str">
        <f>IF(ISBLANK(A2310),"",VLOOKUP(A2310,'Tabla de equipos'!$B$3:$D$107,3,FALSE))</f>
        <v/>
      </c>
      <c r="J2310" s="139" t="str">
        <f t="shared" ref="J2310:J2373" si="37">IF(AND(G2310&gt;0,A2310=""),"Falta elegir equipo/producto",IF(AND(A2310="",G2310=""),"",IF(AND(A2310&lt;&gt;"",G2310=""),"Falta incluir numero de unidades",IF(AND(A2310&lt;&gt;"",G2310&gt;0,B2310=""),"Falta Incluir el Tipo de Exceptuación",IF(AND(A2310&lt;&gt;"",B2310&lt;&gt;"",C2310="",G2310&gt;0),"Falta incluir nombre del Beneficiario exceptuación","No olvidar adjuntar factura de la exceptuación")))))</f>
        <v/>
      </c>
    </row>
    <row r="2311" spans="6:10" x14ac:dyDescent="0.2">
      <c r="F2311" s="93" t="str">
        <f>IF(ISBLANK(A2311),"",VLOOKUP(A2311,'Tabla de equipos'!$B$3:$D$107,3,FALSE))</f>
        <v/>
      </c>
      <c r="J2311" s="139" t="str">
        <f t="shared" si="37"/>
        <v/>
      </c>
    </row>
    <row r="2312" spans="6:10" x14ac:dyDescent="0.2">
      <c r="F2312" s="93" t="str">
        <f>IF(ISBLANK(A2312),"",VLOOKUP(A2312,'Tabla de equipos'!$B$3:$D$107,3,FALSE))</f>
        <v/>
      </c>
      <c r="J2312" s="139" t="str">
        <f t="shared" si="37"/>
        <v/>
      </c>
    </row>
    <row r="2313" spans="6:10" x14ac:dyDescent="0.2">
      <c r="F2313" s="93" t="str">
        <f>IF(ISBLANK(A2313),"",VLOOKUP(A2313,'Tabla de equipos'!$B$3:$D$107,3,FALSE))</f>
        <v/>
      </c>
      <c r="J2313" s="139" t="str">
        <f t="shared" si="37"/>
        <v/>
      </c>
    </row>
    <row r="2314" spans="6:10" x14ac:dyDescent="0.2">
      <c r="F2314" s="93" t="str">
        <f>IF(ISBLANK(A2314),"",VLOOKUP(A2314,'Tabla de equipos'!$B$3:$D$107,3,FALSE))</f>
        <v/>
      </c>
      <c r="J2314" s="139" t="str">
        <f t="shared" si="37"/>
        <v/>
      </c>
    </row>
    <row r="2315" spans="6:10" x14ac:dyDescent="0.2">
      <c r="F2315" s="93" t="str">
        <f>IF(ISBLANK(A2315),"",VLOOKUP(A2315,'Tabla de equipos'!$B$3:$D$107,3,FALSE))</f>
        <v/>
      </c>
      <c r="J2315" s="139" t="str">
        <f t="shared" si="37"/>
        <v/>
      </c>
    </row>
    <row r="2316" spans="6:10" x14ac:dyDescent="0.2">
      <c r="F2316" s="93" t="str">
        <f>IF(ISBLANK(A2316),"",VLOOKUP(A2316,'Tabla de equipos'!$B$3:$D$107,3,FALSE))</f>
        <v/>
      </c>
      <c r="J2316" s="139" t="str">
        <f t="shared" si="37"/>
        <v/>
      </c>
    </row>
    <row r="2317" spans="6:10" x14ac:dyDescent="0.2">
      <c r="F2317" s="93" t="str">
        <f>IF(ISBLANK(A2317),"",VLOOKUP(A2317,'Tabla de equipos'!$B$3:$D$107,3,FALSE))</f>
        <v/>
      </c>
      <c r="J2317" s="139" t="str">
        <f t="shared" si="37"/>
        <v/>
      </c>
    </row>
    <row r="2318" spans="6:10" x14ac:dyDescent="0.2">
      <c r="F2318" s="93" t="str">
        <f>IF(ISBLANK(A2318),"",VLOOKUP(A2318,'Tabla de equipos'!$B$3:$D$107,3,FALSE))</f>
        <v/>
      </c>
      <c r="J2318" s="139" t="str">
        <f t="shared" si="37"/>
        <v/>
      </c>
    </row>
    <row r="2319" spans="6:10" x14ac:dyDescent="0.2">
      <c r="F2319" s="93" t="str">
        <f>IF(ISBLANK(A2319),"",VLOOKUP(A2319,'Tabla de equipos'!$B$3:$D$107,3,FALSE))</f>
        <v/>
      </c>
      <c r="J2319" s="139" t="str">
        <f t="shared" si="37"/>
        <v/>
      </c>
    </row>
    <row r="2320" spans="6:10" x14ac:dyDescent="0.2">
      <c r="F2320" s="93" t="str">
        <f>IF(ISBLANK(A2320),"",VLOOKUP(A2320,'Tabla de equipos'!$B$3:$D$107,3,FALSE))</f>
        <v/>
      </c>
      <c r="J2320" s="139" t="str">
        <f t="shared" si="37"/>
        <v/>
      </c>
    </row>
    <row r="2321" spans="6:10" x14ac:dyDescent="0.2">
      <c r="F2321" s="93" t="str">
        <f>IF(ISBLANK(A2321),"",VLOOKUP(A2321,'Tabla de equipos'!$B$3:$D$107,3,FALSE))</f>
        <v/>
      </c>
      <c r="J2321" s="139" t="str">
        <f t="shared" si="37"/>
        <v/>
      </c>
    </row>
    <row r="2322" spans="6:10" x14ac:dyDescent="0.2">
      <c r="F2322" s="93" t="str">
        <f>IF(ISBLANK(A2322),"",VLOOKUP(A2322,'Tabla de equipos'!$B$3:$D$107,3,FALSE))</f>
        <v/>
      </c>
      <c r="J2322" s="139" t="str">
        <f t="shared" si="37"/>
        <v/>
      </c>
    </row>
    <row r="2323" spans="6:10" x14ac:dyDescent="0.2">
      <c r="F2323" s="93" t="str">
        <f>IF(ISBLANK(A2323),"",VLOOKUP(A2323,'Tabla de equipos'!$B$3:$D$107,3,FALSE))</f>
        <v/>
      </c>
      <c r="J2323" s="139" t="str">
        <f t="shared" si="37"/>
        <v/>
      </c>
    </row>
    <row r="2324" spans="6:10" x14ac:dyDescent="0.2">
      <c r="F2324" s="93" t="str">
        <f>IF(ISBLANK(A2324),"",VLOOKUP(A2324,'Tabla de equipos'!$B$3:$D$107,3,FALSE))</f>
        <v/>
      </c>
      <c r="J2324" s="139" t="str">
        <f t="shared" si="37"/>
        <v/>
      </c>
    </row>
    <row r="2325" spans="6:10" x14ac:dyDescent="0.2">
      <c r="F2325" s="93" t="str">
        <f>IF(ISBLANK(A2325),"",VLOOKUP(A2325,'Tabla de equipos'!$B$3:$D$107,3,FALSE))</f>
        <v/>
      </c>
      <c r="J2325" s="139" t="str">
        <f t="shared" si="37"/>
        <v/>
      </c>
    </row>
    <row r="2326" spans="6:10" x14ac:dyDescent="0.2">
      <c r="F2326" s="93" t="str">
        <f>IF(ISBLANK(A2326),"",VLOOKUP(A2326,'Tabla de equipos'!$B$3:$D$107,3,FALSE))</f>
        <v/>
      </c>
      <c r="J2326" s="139" t="str">
        <f t="shared" si="37"/>
        <v/>
      </c>
    </row>
    <row r="2327" spans="6:10" x14ac:dyDescent="0.2">
      <c r="F2327" s="93" t="str">
        <f>IF(ISBLANK(A2327),"",VLOOKUP(A2327,'Tabla de equipos'!$B$3:$D$107,3,FALSE))</f>
        <v/>
      </c>
      <c r="J2327" s="139" t="str">
        <f t="shared" si="37"/>
        <v/>
      </c>
    </row>
    <row r="2328" spans="6:10" x14ac:dyDescent="0.2">
      <c r="F2328" s="93" t="str">
        <f>IF(ISBLANK(A2328),"",VLOOKUP(A2328,'Tabla de equipos'!$B$3:$D$107,3,FALSE))</f>
        <v/>
      </c>
      <c r="J2328" s="139" t="str">
        <f t="shared" si="37"/>
        <v/>
      </c>
    </row>
    <row r="2329" spans="6:10" x14ac:dyDescent="0.2">
      <c r="F2329" s="93" t="str">
        <f>IF(ISBLANK(A2329),"",VLOOKUP(A2329,'Tabla de equipos'!$B$3:$D$107,3,FALSE))</f>
        <v/>
      </c>
      <c r="J2329" s="139" t="str">
        <f t="shared" si="37"/>
        <v/>
      </c>
    </row>
    <row r="2330" spans="6:10" x14ac:dyDescent="0.2">
      <c r="F2330" s="93" t="str">
        <f>IF(ISBLANK(A2330),"",VLOOKUP(A2330,'Tabla de equipos'!$B$3:$D$107,3,FALSE))</f>
        <v/>
      </c>
      <c r="J2330" s="139" t="str">
        <f t="shared" si="37"/>
        <v/>
      </c>
    </row>
    <row r="2331" spans="6:10" x14ac:dyDescent="0.2">
      <c r="F2331" s="93" t="str">
        <f>IF(ISBLANK(A2331),"",VLOOKUP(A2331,'Tabla de equipos'!$B$3:$D$107,3,FALSE))</f>
        <v/>
      </c>
      <c r="J2331" s="139" t="str">
        <f t="shared" si="37"/>
        <v/>
      </c>
    </row>
    <row r="2332" spans="6:10" x14ac:dyDescent="0.2">
      <c r="F2332" s="93" t="str">
        <f>IF(ISBLANK(A2332),"",VLOOKUP(A2332,'Tabla de equipos'!$B$3:$D$107,3,FALSE))</f>
        <v/>
      </c>
      <c r="J2332" s="139" t="str">
        <f t="shared" si="37"/>
        <v/>
      </c>
    </row>
    <row r="2333" spans="6:10" x14ac:dyDescent="0.2">
      <c r="F2333" s="93" t="str">
        <f>IF(ISBLANK(A2333),"",VLOOKUP(A2333,'Tabla de equipos'!$B$3:$D$107,3,FALSE))</f>
        <v/>
      </c>
      <c r="J2333" s="139" t="str">
        <f t="shared" si="37"/>
        <v/>
      </c>
    </row>
    <row r="2334" spans="6:10" x14ac:dyDescent="0.2">
      <c r="F2334" s="93" t="str">
        <f>IF(ISBLANK(A2334),"",VLOOKUP(A2334,'Tabla de equipos'!$B$3:$D$107,3,FALSE))</f>
        <v/>
      </c>
      <c r="J2334" s="139" t="str">
        <f t="shared" si="37"/>
        <v/>
      </c>
    </row>
    <row r="2335" spans="6:10" x14ac:dyDescent="0.2">
      <c r="F2335" s="93" t="str">
        <f>IF(ISBLANK(A2335),"",VLOOKUP(A2335,'Tabla de equipos'!$B$3:$D$107,3,FALSE))</f>
        <v/>
      </c>
      <c r="J2335" s="139" t="str">
        <f t="shared" si="37"/>
        <v/>
      </c>
    </row>
    <row r="2336" spans="6:10" x14ac:dyDescent="0.2">
      <c r="F2336" s="93" t="str">
        <f>IF(ISBLANK(A2336),"",VLOOKUP(A2336,'Tabla de equipos'!$B$3:$D$107,3,FALSE))</f>
        <v/>
      </c>
      <c r="J2336" s="139" t="str">
        <f t="shared" si="37"/>
        <v/>
      </c>
    </row>
    <row r="2337" spans="6:10" x14ac:dyDescent="0.2">
      <c r="F2337" s="93" t="str">
        <f>IF(ISBLANK(A2337),"",VLOOKUP(A2337,'Tabla de equipos'!$B$3:$D$107,3,FALSE))</f>
        <v/>
      </c>
      <c r="J2337" s="139" t="str">
        <f t="shared" si="37"/>
        <v/>
      </c>
    </row>
    <row r="2338" spans="6:10" x14ac:dyDescent="0.2">
      <c r="F2338" s="93" t="str">
        <f>IF(ISBLANK(A2338),"",VLOOKUP(A2338,'Tabla de equipos'!$B$3:$D$107,3,FALSE))</f>
        <v/>
      </c>
      <c r="J2338" s="139" t="str">
        <f t="shared" si="37"/>
        <v/>
      </c>
    </row>
    <row r="2339" spans="6:10" x14ac:dyDescent="0.2">
      <c r="F2339" s="93" t="str">
        <f>IF(ISBLANK(A2339),"",VLOOKUP(A2339,'Tabla de equipos'!$B$3:$D$107,3,FALSE))</f>
        <v/>
      </c>
      <c r="J2339" s="139" t="str">
        <f t="shared" si="37"/>
        <v/>
      </c>
    </row>
    <row r="2340" spans="6:10" x14ac:dyDescent="0.2">
      <c r="F2340" s="93" t="str">
        <f>IF(ISBLANK(A2340),"",VLOOKUP(A2340,'Tabla de equipos'!$B$3:$D$107,3,FALSE))</f>
        <v/>
      </c>
      <c r="J2340" s="139" t="str">
        <f t="shared" si="37"/>
        <v/>
      </c>
    </row>
    <row r="2341" spans="6:10" x14ac:dyDescent="0.2">
      <c r="F2341" s="93" t="str">
        <f>IF(ISBLANK(A2341),"",VLOOKUP(A2341,'Tabla de equipos'!$B$3:$D$107,3,FALSE))</f>
        <v/>
      </c>
      <c r="J2341" s="139" t="str">
        <f t="shared" si="37"/>
        <v/>
      </c>
    </row>
    <row r="2342" spans="6:10" x14ac:dyDescent="0.2">
      <c r="F2342" s="93" t="str">
        <f>IF(ISBLANK(A2342),"",VLOOKUP(A2342,'Tabla de equipos'!$B$3:$D$107,3,FALSE))</f>
        <v/>
      </c>
      <c r="J2342" s="139" t="str">
        <f t="shared" si="37"/>
        <v/>
      </c>
    </row>
    <row r="2343" spans="6:10" x14ac:dyDescent="0.2">
      <c r="F2343" s="93" t="str">
        <f>IF(ISBLANK(A2343),"",VLOOKUP(A2343,'Tabla de equipos'!$B$3:$D$107,3,FALSE))</f>
        <v/>
      </c>
      <c r="J2343" s="139" t="str">
        <f t="shared" si="37"/>
        <v/>
      </c>
    </row>
    <row r="2344" spans="6:10" x14ac:dyDescent="0.2">
      <c r="F2344" s="93" t="str">
        <f>IF(ISBLANK(A2344),"",VLOOKUP(A2344,'Tabla de equipos'!$B$3:$D$107,3,FALSE))</f>
        <v/>
      </c>
      <c r="J2344" s="139" t="str">
        <f t="shared" si="37"/>
        <v/>
      </c>
    </row>
    <row r="2345" spans="6:10" x14ac:dyDescent="0.2">
      <c r="F2345" s="93" t="str">
        <f>IF(ISBLANK(A2345),"",VLOOKUP(A2345,'Tabla de equipos'!$B$3:$D$107,3,FALSE))</f>
        <v/>
      </c>
      <c r="J2345" s="139" t="str">
        <f t="shared" si="37"/>
        <v/>
      </c>
    </row>
    <row r="2346" spans="6:10" x14ac:dyDescent="0.2">
      <c r="F2346" s="93" t="str">
        <f>IF(ISBLANK(A2346),"",VLOOKUP(A2346,'Tabla de equipos'!$B$3:$D$107,3,FALSE))</f>
        <v/>
      </c>
      <c r="J2346" s="139" t="str">
        <f t="shared" si="37"/>
        <v/>
      </c>
    </row>
    <row r="2347" spans="6:10" x14ac:dyDescent="0.2">
      <c r="F2347" s="93" t="str">
        <f>IF(ISBLANK(A2347),"",VLOOKUP(A2347,'Tabla de equipos'!$B$3:$D$107,3,FALSE))</f>
        <v/>
      </c>
      <c r="J2347" s="139" t="str">
        <f t="shared" si="37"/>
        <v/>
      </c>
    </row>
    <row r="2348" spans="6:10" x14ac:dyDescent="0.2">
      <c r="F2348" s="93" t="str">
        <f>IF(ISBLANK(A2348),"",VLOOKUP(A2348,'Tabla de equipos'!$B$3:$D$107,3,FALSE))</f>
        <v/>
      </c>
      <c r="J2348" s="139" t="str">
        <f t="shared" si="37"/>
        <v/>
      </c>
    </row>
    <row r="2349" spans="6:10" x14ac:dyDescent="0.2">
      <c r="F2349" s="93" t="str">
        <f>IF(ISBLANK(A2349),"",VLOOKUP(A2349,'Tabla de equipos'!$B$3:$D$107,3,FALSE))</f>
        <v/>
      </c>
      <c r="J2349" s="139" t="str">
        <f t="shared" si="37"/>
        <v/>
      </c>
    </row>
    <row r="2350" spans="6:10" x14ac:dyDescent="0.2">
      <c r="F2350" s="93" t="str">
        <f>IF(ISBLANK(A2350),"",VLOOKUP(A2350,'Tabla de equipos'!$B$3:$D$107,3,FALSE))</f>
        <v/>
      </c>
      <c r="J2350" s="139" t="str">
        <f t="shared" si="37"/>
        <v/>
      </c>
    </row>
    <row r="2351" spans="6:10" x14ac:dyDescent="0.2">
      <c r="F2351" s="93" t="str">
        <f>IF(ISBLANK(A2351),"",VLOOKUP(A2351,'Tabla de equipos'!$B$3:$D$107,3,FALSE))</f>
        <v/>
      </c>
      <c r="J2351" s="139" t="str">
        <f t="shared" si="37"/>
        <v/>
      </c>
    </row>
    <row r="2352" spans="6:10" x14ac:dyDescent="0.2">
      <c r="F2352" s="93" t="str">
        <f>IF(ISBLANK(A2352),"",VLOOKUP(A2352,'Tabla de equipos'!$B$3:$D$107,3,FALSE))</f>
        <v/>
      </c>
      <c r="J2352" s="139" t="str">
        <f t="shared" si="37"/>
        <v/>
      </c>
    </row>
    <row r="2353" spans="6:10" x14ac:dyDescent="0.2">
      <c r="F2353" s="93" t="str">
        <f>IF(ISBLANK(A2353),"",VLOOKUP(A2353,'Tabla de equipos'!$B$3:$D$107,3,FALSE))</f>
        <v/>
      </c>
      <c r="J2353" s="139" t="str">
        <f t="shared" si="37"/>
        <v/>
      </c>
    </row>
    <row r="2354" spans="6:10" x14ac:dyDescent="0.2">
      <c r="F2354" s="93" t="str">
        <f>IF(ISBLANK(A2354),"",VLOOKUP(A2354,'Tabla de equipos'!$B$3:$D$107,3,FALSE))</f>
        <v/>
      </c>
      <c r="J2354" s="139" t="str">
        <f t="shared" si="37"/>
        <v/>
      </c>
    </row>
    <row r="2355" spans="6:10" x14ac:dyDescent="0.2">
      <c r="F2355" s="93" t="str">
        <f>IF(ISBLANK(A2355),"",VLOOKUP(A2355,'Tabla de equipos'!$B$3:$D$107,3,FALSE))</f>
        <v/>
      </c>
      <c r="J2355" s="139" t="str">
        <f t="shared" si="37"/>
        <v/>
      </c>
    </row>
    <row r="2356" spans="6:10" x14ac:dyDescent="0.2">
      <c r="F2356" s="93" t="str">
        <f>IF(ISBLANK(A2356),"",VLOOKUP(A2356,'Tabla de equipos'!$B$3:$D$107,3,FALSE))</f>
        <v/>
      </c>
      <c r="J2356" s="139" t="str">
        <f t="shared" si="37"/>
        <v/>
      </c>
    </row>
    <row r="2357" spans="6:10" x14ac:dyDescent="0.2">
      <c r="F2357" s="93" t="str">
        <f>IF(ISBLANK(A2357),"",VLOOKUP(A2357,'Tabla de equipos'!$B$3:$D$107,3,FALSE))</f>
        <v/>
      </c>
      <c r="J2357" s="139" t="str">
        <f t="shared" si="37"/>
        <v/>
      </c>
    </row>
    <row r="2358" spans="6:10" x14ac:dyDescent="0.2">
      <c r="F2358" s="93" t="str">
        <f>IF(ISBLANK(A2358),"",VLOOKUP(A2358,'Tabla de equipos'!$B$3:$D$107,3,FALSE))</f>
        <v/>
      </c>
      <c r="J2358" s="139" t="str">
        <f t="shared" si="37"/>
        <v/>
      </c>
    </row>
    <row r="2359" spans="6:10" x14ac:dyDescent="0.2">
      <c r="F2359" s="93" t="str">
        <f>IF(ISBLANK(A2359),"",VLOOKUP(A2359,'Tabla de equipos'!$B$3:$D$107,3,FALSE))</f>
        <v/>
      </c>
      <c r="J2359" s="139" t="str">
        <f t="shared" si="37"/>
        <v/>
      </c>
    </row>
    <row r="2360" spans="6:10" x14ac:dyDescent="0.2">
      <c r="F2360" s="93" t="str">
        <f>IF(ISBLANK(A2360),"",VLOOKUP(A2360,'Tabla de equipos'!$B$3:$D$107,3,FALSE))</f>
        <v/>
      </c>
      <c r="J2360" s="139" t="str">
        <f t="shared" si="37"/>
        <v/>
      </c>
    </row>
    <row r="2361" spans="6:10" x14ac:dyDescent="0.2">
      <c r="F2361" s="93" t="str">
        <f>IF(ISBLANK(A2361),"",VLOOKUP(A2361,'Tabla de equipos'!$B$3:$D$107,3,FALSE))</f>
        <v/>
      </c>
      <c r="J2361" s="139" t="str">
        <f t="shared" si="37"/>
        <v/>
      </c>
    </row>
    <row r="2362" spans="6:10" x14ac:dyDescent="0.2">
      <c r="F2362" s="93" t="str">
        <f>IF(ISBLANK(A2362),"",VLOOKUP(A2362,'Tabla de equipos'!$B$3:$D$107,3,FALSE))</f>
        <v/>
      </c>
      <c r="J2362" s="139" t="str">
        <f t="shared" si="37"/>
        <v/>
      </c>
    </row>
    <row r="2363" spans="6:10" x14ac:dyDescent="0.2">
      <c r="F2363" s="93" t="str">
        <f>IF(ISBLANK(A2363),"",VLOOKUP(A2363,'Tabla de equipos'!$B$3:$D$107,3,FALSE))</f>
        <v/>
      </c>
      <c r="J2363" s="139" t="str">
        <f t="shared" si="37"/>
        <v/>
      </c>
    </row>
    <row r="2364" spans="6:10" x14ac:dyDescent="0.2">
      <c r="F2364" s="93" t="str">
        <f>IF(ISBLANK(A2364),"",VLOOKUP(A2364,'Tabla de equipos'!$B$3:$D$107,3,FALSE))</f>
        <v/>
      </c>
      <c r="J2364" s="139" t="str">
        <f t="shared" si="37"/>
        <v/>
      </c>
    </row>
    <row r="2365" spans="6:10" x14ac:dyDescent="0.2">
      <c r="F2365" s="93" t="str">
        <f>IF(ISBLANK(A2365),"",VLOOKUP(A2365,'Tabla de equipos'!$B$3:$D$107,3,FALSE))</f>
        <v/>
      </c>
      <c r="J2365" s="139" t="str">
        <f t="shared" si="37"/>
        <v/>
      </c>
    </row>
    <row r="2366" spans="6:10" x14ac:dyDescent="0.2">
      <c r="F2366" s="93" t="str">
        <f>IF(ISBLANK(A2366),"",VLOOKUP(A2366,'Tabla de equipos'!$B$3:$D$107,3,FALSE))</f>
        <v/>
      </c>
      <c r="J2366" s="139" t="str">
        <f t="shared" si="37"/>
        <v/>
      </c>
    </row>
    <row r="2367" spans="6:10" x14ac:dyDescent="0.2">
      <c r="F2367" s="93" t="str">
        <f>IF(ISBLANK(A2367),"",VLOOKUP(A2367,'Tabla de equipos'!$B$3:$D$107,3,FALSE))</f>
        <v/>
      </c>
      <c r="J2367" s="139" t="str">
        <f t="shared" si="37"/>
        <v/>
      </c>
    </row>
    <row r="2368" spans="6:10" x14ac:dyDescent="0.2">
      <c r="F2368" s="93" t="str">
        <f>IF(ISBLANK(A2368),"",VLOOKUP(A2368,'Tabla de equipos'!$B$3:$D$107,3,FALSE))</f>
        <v/>
      </c>
      <c r="J2368" s="139" t="str">
        <f t="shared" si="37"/>
        <v/>
      </c>
    </row>
    <row r="2369" spans="6:10" x14ac:dyDescent="0.2">
      <c r="F2369" s="93" t="str">
        <f>IF(ISBLANK(A2369),"",VLOOKUP(A2369,'Tabla de equipos'!$B$3:$D$107,3,FALSE))</f>
        <v/>
      </c>
      <c r="J2369" s="139" t="str">
        <f t="shared" si="37"/>
        <v/>
      </c>
    </row>
    <row r="2370" spans="6:10" x14ac:dyDescent="0.2">
      <c r="F2370" s="93" t="str">
        <f>IF(ISBLANK(A2370),"",VLOOKUP(A2370,'Tabla de equipos'!$B$3:$D$107,3,FALSE))</f>
        <v/>
      </c>
      <c r="J2370" s="139" t="str">
        <f t="shared" si="37"/>
        <v/>
      </c>
    </row>
    <row r="2371" spans="6:10" x14ac:dyDescent="0.2">
      <c r="F2371" s="93" t="str">
        <f>IF(ISBLANK(A2371),"",VLOOKUP(A2371,'Tabla de equipos'!$B$3:$D$107,3,FALSE))</f>
        <v/>
      </c>
      <c r="J2371" s="139" t="str">
        <f t="shared" si="37"/>
        <v/>
      </c>
    </row>
    <row r="2372" spans="6:10" x14ac:dyDescent="0.2">
      <c r="F2372" s="93" t="str">
        <f>IF(ISBLANK(A2372),"",VLOOKUP(A2372,'Tabla de equipos'!$B$3:$D$107,3,FALSE))</f>
        <v/>
      </c>
      <c r="J2372" s="139" t="str">
        <f t="shared" si="37"/>
        <v/>
      </c>
    </row>
    <row r="2373" spans="6:10" x14ac:dyDescent="0.2">
      <c r="F2373" s="93" t="str">
        <f>IF(ISBLANK(A2373),"",VLOOKUP(A2373,'Tabla de equipos'!$B$3:$D$107,3,FALSE))</f>
        <v/>
      </c>
      <c r="J2373" s="139" t="str">
        <f t="shared" si="37"/>
        <v/>
      </c>
    </row>
    <row r="2374" spans="6:10" x14ac:dyDescent="0.2">
      <c r="F2374" s="93" t="str">
        <f>IF(ISBLANK(A2374),"",VLOOKUP(A2374,'Tabla de equipos'!$B$3:$D$107,3,FALSE))</f>
        <v/>
      </c>
      <c r="J2374" s="139" t="str">
        <f t="shared" ref="J2374:J2437" si="38">IF(AND(G2374&gt;0,A2374=""),"Falta elegir equipo/producto",IF(AND(A2374="",G2374=""),"",IF(AND(A2374&lt;&gt;"",G2374=""),"Falta incluir numero de unidades",IF(AND(A2374&lt;&gt;"",G2374&gt;0,B2374=""),"Falta Incluir el Tipo de Exceptuación",IF(AND(A2374&lt;&gt;"",B2374&lt;&gt;"",C2374="",G2374&gt;0),"Falta incluir nombre del Beneficiario exceptuación","No olvidar adjuntar factura de la exceptuación")))))</f>
        <v/>
      </c>
    </row>
    <row r="2375" spans="6:10" x14ac:dyDescent="0.2">
      <c r="F2375" s="93" t="str">
        <f>IF(ISBLANK(A2375),"",VLOOKUP(A2375,'Tabla de equipos'!$B$3:$D$107,3,FALSE))</f>
        <v/>
      </c>
      <c r="J2375" s="139" t="str">
        <f t="shared" si="38"/>
        <v/>
      </c>
    </row>
    <row r="2376" spans="6:10" x14ac:dyDescent="0.2">
      <c r="F2376" s="93" t="str">
        <f>IF(ISBLANK(A2376),"",VLOOKUP(A2376,'Tabla de equipos'!$B$3:$D$107,3,FALSE))</f>
        <v/>
      </c>
      <c r="J2376" s="139" t="str">
        <f t="shared" si="38"/>
        <v/>
      </c>
    </row>
    <row r="2377" spans="6:10" x14ac:dyDescent="0.2">
      <c r="F2377" s="93" t="str">
        <f>IF(ISBLANK(A2377),"",VLOOKUP(A2377,'Tabla de equipos'!$B$3:$D$107,3,FALSE))</f>
        <v/>
      </c>
      <c r="J2377" s="139" t="str">
        <f t="shared" si="38"/>
        <v/>
      </c>
    </row>
    <row r="2378" spans="6:10" x14ac:dyDescent="0.2">
      <c r="F2378" s="93" t="str">
        <f>IF(ISBLANK(A2378),"",VLOOKUP(A2378,'Tabla de equipos'!$B$3:$D$107,3,FALSE))</f>
        <v/>
      </c>
      <c r="J2378" s="139" t="str">
        <f t="shared" si="38"/>
        <v/>
      </c>
    </row>
    <row r="2379" spans="6:10" x14ac:dyDescent="0.2">
      <c r="F2379" s="93" t="str">
        <f>IF(ISBLANK(A2379),"",VLOOKUP(A2379,'Tabla de equipos'!$B$3:$D$107,3,FALSE))</f>
        <v/>
      </c>
      <c r="J2379" s="139" t="str">
        <f t="shared" si="38"/>
        <v/>
      </c>
    </row>
    <row r="2380" spans="6:10" x14ac:dyDescent="0.2">
      <c r="F2380" s="93" t="str">
        <f>IF(ISBLANK(A2380),"",VLOOKUP(A2380,'Tabla de equipos'!$B$3:$D$107,3,FALSE))</f>
        <v/>
      </c>
      <c r="J2380" s="139" t="str">
        <f t="shared" si="38"/>
        <v/>
      </c>
    </row>
    <row r="2381" spans="6:10" x14ac:dyDescent="0.2">
      <c r="F2381" s="93" t="str">
        <f>IF(ISBLANK(A2381),"",VLOOKUP(A2381,'Tabla de equipos'!$B$3:$D$107,3,FALSE))</f>
        <v/>
      </c>
      <c r="J2381" s="139" t="str">
        <f t="shared" si="38"/>
        <v/>
      </c>
    </row>
    <row r="2382" spans="6:10" x14ac:dyDescent="0.2">
      <c r="F2382" s="93" t="str">
        <f>IF(ISBLANK(A2382),"",VLOOKUP(A2382,'Tabla de equipos'!$B$3:$D$107,3,FALSE))</f>
        <v/>
      </c>
      <c r="J2382" s="139" t="str">
        <f t="shared" si="38"/>
        <v/>
      </c>
    </row>
    <row r="2383" spans="6:10" x14ac:dyDescent="0.2">
      <c r="F2383" s="93" t="str">
        <f>IF(ISBLANK(A2383),"",VLOOKUP(A2383,'Tabla de equipos'!$B$3:$D$107,3,FALSE))</f>
        <v/>
      </c>
      <c r="J2383" s="139" t="str">
        <f t="shared" si="38"/>
        <v/>
      </c>
    </row>
    <row r="2384" spans="6:10" x14ac:dyDescent="0.2">
      <c r="F2384" s="93" t="str">
        <f>IF(ISBLANK(A2384),"",VLOOKUP(A2384,'Tabla de equipos'!$B$3:$D$107,3,FALSE))</f>
        <v/>
      </c>
      <c r="J2384" s="139" t="str">
        <f t="shared" si="38"/>
        <v/>
      </c>
    </row>
    <row r="2385" spans="6:10" x14ac:dyDescent="0.2">
      <c r="F2385" s="93" t="str">
        <f>IF(ISBLANK(A2385),"",VLOOKUP(A2385,'Tabla de equipos'!$B$3:$D$107,3,FALSE))</f>
        <v/>
      </c>
      <c r="J2385" s="139" t="str">
        <f t="shared" si="38"/>
        <v/>
      </c>
    </row>
    <row r="2386" spans="6:10" x14ac:dyDescent="0.2">
      <c r="F2386" s="93" t="str">
        <f>IF(ISBLANK(A2386),"",VLOOKUP(A2386,'Tabla de equipos'!$B$3:$D$107,3,FALSE))</f>
        <v/>
      </c>
      <c r="J2386" s="139" t="str">
        <f t="shared" si="38"/>
        <v/>
      </c>
    </row>
    <row r="2387" spans="6:10" x14ac:dyDescent="0.2">
      <c r="F2387" s="93" t="str">
        <f>IF(ISBLANK(A2387),"",VLOOKUP(A2387,'Tabla de equipos'!$B$3:$D$107,3,FALSE))</f>
        <v/>
      </c>
      <c r="J2387" s="139" t="str">
        <f t="shared" si="38"/>
        <v/>
      </c>
    </row>
    <row r="2388" spans="6:10" x14ac:dyDescent="0.2">
      <c r="F2388" s="93" t="str">
        <f>IF(ISBLANK(A2388),"",VLOOKUP(A2388,'Tabla de equipos'!$B$3:$D$107,3,FALSE))</f>
        <v/>
      </c>
      <c r="J2388" s="139" t="str">
        <f t="shared" si="38"/>
        <v/>
      </c>
    </row>
    <row r="2389" spans="6:10" x14ac:dyDescent="0.2">
      <c r="F2389" s="93" t="str">
        <f>IF(ISBLANK(A2389),"",VLOOKUP(A2389,'Tabla de equipos'!$B$3:$D$107,3,FALSE))</f>
        <v/>
      </c>
      <c r="J2389" s="139" t="str">
        <f t="shared" si="38"/>
        <v/>
      </c>
    </row>
    <row r="2390" spans="6:10" x14ac:dyDescent="0.2">
      <c r="F2390" s="93" t="str">
        <f>IF(ISBLANK(A2390),"",VLOOKUP(A2390,'Tabla de equipos'!$B$3:$D$107,3,FALSE))</f>
        <v/>
      </c>
      <c r="J2390" s="139" t="str">
        <f t="shared" si="38"/>
        <v/>
      </c>
    </row>
    <row r="2391" spans="6:10" x14ac:dyDescent="0.2">
      <c r="F2391" s="93" t="str">
        <f>IF(ISBLANK(A2391),"",VLOOKUP(A2391,'Tabla de equipos'!$B$3:$D$107,3,FALSE))</f>
        <v/>
      </c>
      <c r="J2391" s="139" t="str">
        <f t="shared" si="38"/>
        <v/>
      </c>
    </row>
    <row r="2392" spans="6:10" x14ac:dyDescent="0.2">
      <c r="F2392" s="93" t="str">
        <f>IF(ISBLANK(A2392),"",VLOOKUP(A2392,'Tabla de equipos'!$B$3:$D$107,3,FALSE))</f>
        <v/>
      </c>
      <c r="J2392" s="139" t="str">
        <f t="shared" si="38"/>
        <v/>
      </c>
    </row>
    <row r="2393" spans="6:10" x14ac:dyDescent="0.2">
      <c r="F2393" s="93" t="str">
        <f>IF(ISBLANK(A2393),"",VLOOKUP(A2393,'Tabla de equipos'!$B$3:$D$107,3,FALSE))</f>
        <v/>
      </c>
      <c r="J2393" s="139" t="str">
        <f t="shared" si="38"/>
        <v/>
      </c>
    </row>
    <row r="2394" spans="6:10" x14ac:dyDescent="0.2">
      <c r="F2394" s="93" t="str">
        <f>IF(ISBLANK(A2394),"",VLOOKUP(A2394,'Tabla de equipos'!$B$3:$D$107,3,FALSE))</f>
        <v/>
      </c>
      <c r="J2394" s="139" t="str">
        <f t="shared" si="38"/>
        <v/>
      </c>
    </row>
    <row r="2395" spans="6:10" x14ac:dyDescent="0.2">
      <c r="F2395" s="93" t="str">
        <f>IF(ISBLANK(A2395),"",VLOOKUP(A2395,'Tabla de equipos'!$B$3:$D$107,3,FALSE))</f>
        <v/>
      </c>
      <c r="J2395" s="139" t="str">
        <f t="shared" si="38"/>
        <v/>
      </c>
    </row>
    <row r="2396" spans="6:10" x14ac:dyDescent="0.2">
      <c r="F2396" s="93" t="str">
        <f>IF(ISBLANK(A2396),"",VLOOKUP(A2396,'Tabla de equipos'!$B$3:$D$107,3,FALSE))</f>
        <v/>
      </c>
      <c r="J2396" s="139" t="str">
        <f t="shared" si="38"/>
        <v/>
      </c>
    </row>
    <row r="2397" spans="6:10" x14ac:dyDescent="0.2">
      <c r="F2397" s="93" t="str">
        <f>IF(ISBLANK(A2397),"",VLOOKUP(A2397,'Tabla de equipos'!$B$3:$D$107,3,FALSE))</f>
        <v/>
      </c>
      <c r="J2397" s="139" t="str">
        <f t="shared" si="38"/>
        <v/>
      </c>
    </row>
    <row r="2398" spans="6:10" x14ac:dyDescent="0.2">
      <c r="F2398" s="93" t="str">
        <f>IF(ISBLANK(A2398),"",VLOOKUP(A2398,'Tabla de equipos'!$B$3:$D$107,3,FALSE))</f>
        <v/>
      </c>
      <c r="J2398" s="139" t="str">
        <f t="shared" si="38"/>
        <v/>
      </c>
    </row>
    <row r="2399" spans="6:10" x14ac:dyDescent="0.2">
      <c r="F2399" s="93" t="str">
        <f>IF(ISBLANK(A2399),"",VLOOKUP(A2399,'Tabla de equipos'!$B$3:$D$107,3,FALSE))</f>
        <v/>
      </c>
      <c r="J2399" s="139" t="str">
        <f t="shared" si="38"/>
        <v/>
      </c>
    </row>
    <row r="2400" spans="6:10" x14ac:dyDescent="0.2">
      <c r="F2400" s="93" t="str">
        <f>IF(ISBLANK(A2400),"",VLOOKUP(A2400,'Tabla de equipos'!$B$3:$D$107,3,FALSE))</f>
        <v/>
      </c>
      <c r="J2400" s="139" t="str">
        <f t="shared" si="38"/>
        <v/>
      </c>
    </row>
    <row r="2401" spans="6:10" x14ac:dyDescent="0.2">
      <c r="F2401" s="93" t="str">
        <f>IF(ISBLANK(A2401),"",VLOOKUP(A2401,'Tabla de equipos'!$B$3:$D$107,3,FALSE))</f>
        <v/>
      </c>
      <c r="J2401" s="139" t="str">
        <f t="shared" si="38"/>
        <v/>
      </c>
    </row>
    <row r="2402" spans="6:10" x14ac:dyDescent="0.2">
      <c r="F2402" s="93" t="str">
        <f>IF(ISBLANK(A2402),"",VLOOKUP(A2402,'Tabla de equipos'!$B$3:$D$107,3,FALSE))</f>
        <v/>
      </c>
      <c r="J2402" s="139" t="str">
        <f t="shared" si="38"/>
        <v/>
      </c>
    </row>
    <row r="2403" spans="6:10" x14ac:dyDescent="0.2">
      <c r="F2403" s="93" t="str">
        <f>IF(ISBLANK(A2403),"",VLOOKUP(A2403,'Tabla de equipos'!$B$3:$D$107,3,FALSE))</f>
        <v/>
      </c>
      <c r="J2403" s="139" t="str">
        <f t="shared" si="38"/>
        <v/>
      </c>
    </row>
    <row r="2404" spans="6:10" x14ac:dyDescent="0.2">
      <c r="F2404" s="93" t="str">
        <f>IF(ISBLANK(A2404),"",VLOOKUP(A2404,'Tabla de equipos'!$B$3:$D$107,3,FALSE))</f>
        <v/>
      </c>
      <c r="J2404" s="139" t="str">
        <f t="shared" si="38"/>
        <v/>
      </c>
    </row>
    <row r="2405" spans="6:10" x14ac:dyDescent="0.2">
      <c r="F2405" s="93" t="str">
        <f>IF(ISBLANK(A2405),"",VLOOKUP(A2405,'Tabla de equipos'!$B$3:$D$107,3,FALSE))</f>
        <v/>
      </c>
      <c r="J2405" s="139" t="str">
        <f t="shared" si="38"/>
        <v/>
      </c>
    </row>
    <row r="2406" spans="6:10" x14ac:dyDescent="0.2">
      <c r="F2406" s="93" t="str">
        <f>IF(ISBLANK(A2406),"",VLOOKUP(A2406,'Tabla de equipos'!$B$3:$D$107,3,FALSE))</f>
        <v/>
      </c>
      <c r="J2406" s="139" t="str">
        <f t="shared" si="38"/>
        <v/>
      </c>
    </row>
    <row r="2407" spans="6:10" x14ac:dyDescent="0.2">
      <c r="F2407" s="93" t="str">
        <f>IF(ISBLANK(A2407),"",VLOOKUP(A2407,'Tabla de equipos'!$B$3:$D$107,3,FALSE))</f>
        <v/>
      </c>
      <c r="J2407" s="139" t="str">
        <f t="shared" si="38"/>
        <v/>
      </c>
    </row>
    <row r="2408" spans="6:10" x14ac:dyDescent="0.2">
      <c r="F2408" s="93" t="str">
        <f>IF(ISBLANK(A2408),"",VLOOKUP(A2408,'Tabla de equipos'!$B$3:$D$107,3,FALSE))</f>
        <v/>
      </c>
      <c r="J2408" s="139" t="str">
        <f t="shared" si="38"/>
        <v/>
      </c>
    </row>
    <row r="2409" spans="6:10" x14ac:dyDescent="0.2">
      <c r="F2409" s="93" t="str">
        <f>IF(ISBLANK(A2409),"",VLOOKUP(A2409,'Tabla de equipos'!$B$3:$D$107,3,FALSE))</f>
        <v/>
      </c>
      <c r="J2409" s="139" t="str">
        <f t="shared" si="38"/>
        <v/>
      </c>
    </row>
    <row r="2410" spans="6:10" x14ac:dyDescent="0.2">
      <c r="F2410" s="93" t="str">
        <f>IF(ISBLANK(A2410),"",VLOOKUP(A2410,'Tabla de equipos'!$B$3:$D$107,3,FALSE))</f>
        <v/>
      </c>
      <c r="J2410" s="139" t="str">
        <f t="shared" si="38"/>
        <v/>
      </c>
    </row>
    <row r="2411" spans="6:10" x14ac:dyDescent="0.2">
      <c r="F2411" s="93" t="str">
        <f>IF(ISBLANK(A2411),"",VLOOKUP(A2411,'Tabla de equipos'!$B$3:$D$107,3,FALSE))</f>
        <v/>
      </c>
      <c r="J2411" s="139" t="str">
        <f t="shared" si="38"/>
        <v/>
      </c>
    </row>
    <row r="2412" spans="6:10" x14ac:dyDescent="0.2">
      <c r="F2412" s="93" t="str">
        <f>IF(ISBLANK(A2412),"",VLOOKUP(A2412,'Tabla de equipos'!$B$3:$D$107,3,FALSE))</f>
        <v/>
      </c>
      <c r="J2412" s="139" t="str">
        <f t="shared" si="38"/>
        <v/>
      </c>
    </row>
    <row r="2413" spans="6:10" x14ac:dyDescent="0.2">
      <c r="F2413" s="93" t="str">
        <f>IF(ISBLANK(A2413),"",VLOOKUP(A2413,'Tabla de equipos'!$B$3:$D$107,3,FALSE))</f>
        <v/>
      </c>
      <c r="J2413" s="139" t="str">
        <f t="shared" si="38"/>
        <v/>
      </c>
    </row>
    <row r="2414" spans="6:10" x14ac:dyDescent="0.2">
      <c r="F2414" s="93" t="str">
        <f>IF(ISBLANK(A2414),"",VLOOKUP(A2414,'Tabla de equipos'!$B$3:$D$107,3,FALSE))</f>
        <v/>
      </c>
      <c r="J2414" s="139" t="str">
        <f t="shared" si="38"/>
        <v/>
      </c>
    </row>
    <row r="2415" spans="6:10" x14ac:dyDescent="0.2">
      <c r="F2415" s="93" t="str">
        <f>IF(ISBLANK(A2415),"",VLOOKUP(A2415,'Tabla de equipos'!$B$3:$D$107,3,FALSE))</f>
        <v/>
      </c>
      <c r="J2415" s="139" t="str">
        <f t="shared" si="38"/>
        <v/>
      </c>
    </row>
    <row r="2416" spans="6:10" x14ac:dyDescent="0.2">
      <c r="F2416" s="93" t="str">
        <f>IF(ISBLANK(A2416),"",VLOOKUP(A2416,'Tabla de equipos'!$B$3:$D$107,3,FALSE))</f>
        <v/>
      </c>
      <c r="J2416" s="139" t="str">
        <f t="shared" si="38"/>
        <v/>
      </c>
    </row>
    <row r="2417" spans="6:10" x14ac:dyDescent="0.2">
      <c r="F2417" s="93" t="str">
        <f>IF(ISBLANK(A2417),"",VLOOKUP(A2417,'Tabla de equipos'!$B$3:$D$107,3,FALSE))</f>
        <v/>
      </c>
      <c r="J2417" s="139" t="str">
        <f t="shared" si="38"/>
        <v/>
      </c>
    </row>
    <row r="2418" spans="6:10" x14ac:dyDescent="0.2">
      <c r="F2418" s="93" t="str">
        <f>IF(ISBLANK(A2418),"",VLOOKUP(A2418,'Tabla de equipos'!$B$3:$D$107,3,FALSE))</f>
        <v/>
      </c>
      <c r="J2418" s="139" t="str">
        <f t="shared" si="38"/>
        <v/>
      </c>
    </row>
    <row r="2419" spans="6:10" x14ac:dyDescent="0.2">
      <c r="F2419" s="93" t="str">
        <f>IF(ISBLANK(A2419),"",VLOOKUP(A2419,'Tabla de equipos'!$B$3:$D$107,3,FALSE))</f>
        <v/>
      </c>
      <c r="J2419" s="139" t="str">
        <f t="shared" si="38"/>
        <v/>
      </c>
    </row>
    <row r="2420" spans="6:10" x14ac:dyDescent="0.2">
      <c r="F2420" s="93" t="str">
        <f>IF(ISBLANK(A2420),"",VLOOKUP(A2420,'Tabla de equipos'!$B$3:$D$107,3,FALSE))</f>
        <v/>
      </c>
      <c r="J2420" s="139" t="str">
        <f t="shared" si="38"/>
        <v/>
      </c>
    </row>
    <row r="2421" spans="6:10" x14ac:dyDescent="0.2">
      <c r="F2421" s="93" t="str">
        <f>IF(ISBLANK(A2421),"",VLOOKUP(A2421,'Tabla de equipos'!$B$3:$D$107,3,FALSE))</f>
        <v/>
      </c>
      <c r="J2421" s="139" t="str">
        <f t="shared" si="38"/>
        <v/>
      </c>
    </row>
    <row r="2422" spans="6:10" x14ac:dyDescent="0.2">
      <c r="F2422" s="93" t="str">
        <f>IF(ISBLANK(A2422),"",VLOOKUP(A2422,'Tabla de equipos'!$B$3:$D$107,3,FALSE))</f>
        <v/>
      </c>
      <c r="J2422" s="139" t="str">
        <f t="shared" si="38"/>
        <v/>
      </c>
    </row>
    <row r="2423" spans="6:10" x14ac:dyDescent="0.2">
      <c r="F2423" s="93" t="str">
        <f>IF(ISBLANK(A2423),"",VLOOKUP(A2423,'Tabla de equipos'!$B$3:$D$107,3,FALSE))</f>
        <v/>
      </c>
      <c r="J2423" s="139" t="str">
        <f t="shared" si="38"/>
        <v/>
      </c>
    </row>
    <row r="2424" spans="6:10" x14ac:dyDescent="0.2">
      <c r="F2424" s="93" t="str">
        <f>IF(ISBLANK(A2424),"",VLOOKUP(A2424,'Tabla de equipos'!$B$3:$D$107,3,FALSE))</f>
        <v/>
      </c>
      <c r="J2424" s="139" t="str">
        <f t="shared" si="38"/>
        <v/>
      </c>
    </row>
    <row r="2425" spans="6:10" x14ac:dyDescent="0.2">
      <c r="F2425" s="93" t="str">
        <f>IF(ISBLANK(A2425),"",VLOOKUP(A2425,'Tabla de equipos'!$B$3:$D$107,3,FALSE))</f>
        <v/>
      </c>
      <c r="J2425" s="139" t="str">
        <f t="shared" si="38"/>
        <v/>
      </c>
    </row>
    <row r="2426" spans="6:10" x14ac:dyDescent="0.2">
      <c r="F2426" s="93" t="str">
        <f>IF(ISBLANK(A2426),"",VLOOKUP(A2426,'Tabla de equipos'!$B$3:$D$107,3,FALSE))</f>
        <v/>
      </c>
      <c r="J2426" s="139" t="str">
        <f t="shared" si="38"/>
        <v/>
      </c>
    </row>
    <row r="2427" spans="6:10" x14ac:dyDescent="0.2">
      <c r="F2427" s="93" t="str">
        <f>IF(ISBLANK(A2427),"",VLOOKUP(A2427,'Tabla de equipos'!$B$3:$D$107,3,FALSE))</f>
        <v/>
      </c>
      <c r="J2427" s="139" t="str">
        <f t="shared" si="38"/>
        <v/>
      </c>
    </row>
    <row r="2428" spans="6:10" x14ac:dyDescent="0.2">
      <c r="F2428" s="93" t="str">
        <f>IF(ISBLANK(A2428),"",VLOOKUP(A2428,'Tabla de equipos'!$B$3:$D$107,3,FALSE))</f>
        <v/>
      </c>
      <c r="J2428" s="139" t="str">
        <f t="shared" si="38"/>
        <v/>
      </c>
    </row>
    <row r="2429" spans="6:10" x14ac:dyDescent="0.2">
      <c r="F2429" s="93" t="str">
        <f>IF(ISBLANK(A2429),"",VLOOKUP(A2429,'Tabla de equipos'!$B$3:$D$107,3,FALSE))</f>
        <v/>
      </c>
      <c r="J2429" s="139" t="str">
        <f t="shared" si="38"/>
        <v/>
      </c>
    </row>
    <row r="2430" spans="6:10" x14ac:dyDescent="0.2">
      <c r="F2430" s="93" t="str">
        <f>IF(ISBLANK(A2430),"",VLOOKUP(A2430,'Tabla de equipos'!$B$3:$D$107,3,FALSE))</f>
        <v/>
      </c>
      <c r="J2430" s="139" t="str">
        <f t="shared" si="38"/>
        <v/>
      </c>
    </row>
    <row r="2431" spans="6:10" x14ac:dyDescent="0.2">
      <c r="F2431" s="93" t="str">
        <f>IF(ISBLANK(A2431),"",VLOOKUP(A2431,'Tabla de equipos'!$B$3:$D$107,3,FALSE))</f>
        <v/>
      </c>
      <c r="J2431" s="139" t="str">
        <f t="shared" si="38"/>
        <v/>
      </c>
    </row>
    <row r="2432" spans="6:10" x14ac:dyDescent="0.2">
      <c r="F2432" s="93" t="str">
        <f>IF(ISBLANK(A2432),"",VLOOKUP(A2432,'Tabla de equipos'!$B$3:$D$107,3,FALSE))</f>
        <v/>
      </c>
      <c r="J2432" s="139" t="str">
        <f t="shared" si="38"/>
        <v/>
      </c>
    </row>
    <row r="2433" spans="6:10" x14ac:dyDescent="0.2">
      <c r="F2433" s="93" t="str">
        <f>IF(ISBLANK(A2433),"",VLOOKUP(A2433,'Tabla de equipos'!$B$3:$D$107,3,FALSE))</f>
        <v/>
      </c>
      <c r="J2433" s="139" t="str">
        <f t="shared" si="38"/>
        <v/>
      </c>
    </row>
    <row r="2434" spans="6:10" x14ac:dyDescent="0.2">
      <c r="F2434" s="93" t="str">
        <f>IF(ISBLANK(A2434),"",VLOOKUP(A2434,'Tabla de equipos'!$B$3:$D$107,3,FALSE))</f>
        <v/>
      </c>
      <c r="J2434" s="139" t="str">
        <f t="shared" si="38"/>
        <v/>
      </c>
    </row>
    <row r="2435" spans="6:10" x14ac:dyDescent="0.2">
      <c r="F2435" s="93" t="str">
        <f>IF(ISBLANK(A2435),"",VLOOKUP(A2435,'Tabla de equipos'!$B$3:$D$107,3,FALSE))</f>
        <v/>
      </c>
      <c r="J2435" s="139" t="str">
        <f t="shared" si="38"/>
        <v/>
      </c>
    </row>
    <row r="2436" spans="6:10" x14ac:dyDescent="0.2">
      <c r="F2436" s="93" t="str">
        <f>IF(ISBLANK(A2436),"",VLOOKUP(A2436,'Tabla de equipos'!$B$3:$D$107,3,FALSE))</f>
        <v/>
      </c>
      <c r="J2436" s="139" t="str">
        <f t="shared" si="38"/>
        <v/>
      </c>
    </row>
    <row r="2437" spans="6:10" x14ac:dyDescent="0.2">
      <c r="F2437" s="93" t="str">
        <f>IF(ISBLANK(A2437),"",VLOOKUP(A2437,'Tabla de equipos'!$B$3:$D$107,3,FALSE))</f>
        <v/>
      </c>
      <c r="J2437" s="139" t="str">
        <f t="shared" si="38"/>
        <v/>
      </c>
    </row>
    <row r="2438" spans="6:10" x14ac:dyDescent="0.2">
      <c r="F2438" s="93" t="str">
        <f>IF(ISBLANK(A2438),"",VLOOKUP(A2438,'Tabla de equipos'!$B$3:$D$107,3,FALSE))</f>
        <v/>
      </c>
      <c r="J2438" s="139" t="str">
        <f t="shared" ref="J2438:J2501" si="39">IF(AND(G2438&gt;0,A2438=""),"Falta elegir equipo/producto",IF(AND(A2438="",G2438=""),"",IF(AND(A2438&lt;&gt;"",G2438=""),"Falta incluir numero de unidades",IF(AND(A2438&lt;&gt;"",G2438&gt;0,B2438=""),"Falta Incluir el Tipo de Exceptuación",IF(AND(A2438&lt;&gt;"",B2438&lt;&gt;"",C2438="",G2438&gt;0),"Falta incluir nombre del Beneficiario exceptuación","No olvidar adjuntar factura de la exceptuación")))))</f>
        <v/>
      </c>
    </row>
    <row r="2439" spans="6:10" x14ac:dyDescent="0.2">
      <c r="F2439" s="93" t="str">
        <f>IF(ISBLANK(A2439),"",VLOOKUP(A2439,'Tabla de equipos'!$B$3:$D$107,3,FALSE))</f>
        <v/>
      </c>
      <c r="J2439" s="139" t="str">
        <f t="shared" si="39"/>
        <v/>
      </c>
    </row>
    <row r="2440" spans="6:10" x14ac:dyDescent="0.2">
      <c r="F2440" s="93" t="str">
        <f>IF(ISBLANK(A2440),"",VLOOKUP(A2440,'Tabla de equipos'!$B$3:$D$107,3,FALSE))</f>
        <v/>
      </c>
      <c r="J2440" s="139" t="str">
        <f t="shared" si="39"/>
        <v/>
      </c>
    </row>
    <row r="2441" spans="6:10" x14ac:dyDescent="0.2">
      <c r="F2441" s="93" t="str">
        <f>IF(ISBLANK(A2441),"",VLOOKUP(A2441,'Tabla de equipos'!$B$3:$D$107,3,FALSE))</f>
        <v/>
      </c>
      <c r="J2441" s="139" t="str">
        <f t="shared" si="39"/>
        <v/>
      </c>
    </row>
    <row r="2442" spans="6:10" x14ac:dyDescent="0.2">
      <c r="F2442" s="93" t="str">
        <f>IF(ISBLANK(A2442),"",VLOOKUP(A2442,'Tabla de equipos'!$B$3:$D$107,3,FALSE))</f>
        <v/>
      </c>
      <c r="J2442" s="139" t="str">
        <f t="shared" si="39"/>
        <v/>
      </c>
    </row>
    <row r="2443" spans="6:10" x14ac:dyDescent="0.2">
      <c r="F2443" s="93" t="str">
        <f>IF(ISBLANK(A2443),"",VLOOKUP(A2443,'Tabla de equipos'!$B$3:$D$107,3,FALSE))</f>
        <v/>
      </c>
      <c r="J2443" s="139" t="str">
        <f t="shared" si="39"/>
        <v/>
      </c>
    </row>
    <row r="2444" spans="6:10" x14ac:dyDescent="0.2">
      <c r="F2444" s="93" t="str">
        <f>IF(ISBLANK(A2444),"",VLOOKUP(A2444,'Tabla de equipos'!$B$3:$D$107,3,FALSE))</f>
        <v/>
      </c>
      <c r="J2444" s="139" t="str">
        <f t="shared" si="39"/>
        <v/>
      </c>
    </row>
    <row r="2445" spans="6:10" x14ac:dyDescent="0.2">
      <c r="F2445" s="93" t="str">
        <f>IF(ISBLANK(A2445),"",VLOOKUP(A2445,'Tabla de equipos'!$B$3:$D$107,3,FALSE))</f>
        <v/>
      </c>
      <c r="J2445" s="139" t="str">
        <f t="shared" si="39"/>
        <v/>
      </c>
    </row>
    <row r="2446" spans="6:10" x14ac:dyDescent="0.2">
      <c r="F2446" s="93" t="str">
        <f>IF(ISBLANK(A2446),"",VLOOKUP(A2446,'Tabla de equipos'!$B$3:$D$107,3,FALSE))</f>
        <v/>
      </c>
      <c r="J2446" s="139" t="str">
        <f t="shared" si="39"/>
        <v/>
      </c>
    </row>
    <row r="2447" spans="6:10" x14ac:dyDescent="0.2">
      <c r="F2447" s="93" t="str">
        <f>IF(ISBLANK(A2447),"",VLOOKUP(A2447,'Tabla de equipos'!$B$3:$D$107,3,FALSE))</f>
        <v/>
      </c>
      <c r="J2447" s="139" t="str">
        <f t="shared" si="39"/>
        <v/>
      </c>
    </row>
    <row r="2448" spans="6:10" x14ac:dyDescent="0.2">
      <c r="F2448" s="93" t="str">
        <f>IF(ISBLANK(A2448),"",VLOOKUP(A2448,'Tabla de equipos'!$B$3:$D$107,3,FALSE))</f>
        <v/>
      </c>
      <c r="J2448" s="139" t="str">
        <f t="shared" si="39"/>
        <v/>
      </c>
    </row>
    <row r="2449" spans="6:10" x14ac:dyDescent="0.2">
      <c r="F2449" s="93" t="str">
        <f>IF(ISBLANK(A2449),"",VLOOKUP(A2449,'Tabla de equipos'!$B$3:$D$107,3,FALSE))</f>
        <v/>
      </c>
      <c r="J2449" s="139" t="str">
        <f t="shared" si="39"/>
        <v/>
      </c>
    </row>
    <row r="2450" spans="6:10" x14ac:dyDescent="0.2">
      <c r="F2450" s="93" t="str">
        <f>IF(ISBLANK(A2450),"",VLOOKUP(A2450,'Tabla de equipos'!$B$3:$D$107,3,FALSE))</f>
        <v/>
      </c>
      <c r="J2450" s="139" t="str">
        <f t="shared" si="39"/>
        <v/>
      </c>
    </row>
    <row r="2451" spans="6:10" x14ac:dyDescent="0.2">
      <c r="F2451" s="93" t="str">
        <f>IF(ISBLANK(A2451),"",VLOOKUP(A2451,'Tabla de equipos'!$B$3:$D$107,3,FALSE))</f>
        <v/>
      </c>
      <c r="J2451" s="139" t="str">
        <f t="shared" si="39"/>
        <v/>
      </c>
    </row>
    <row r="2452" spans="6:10" x14ac:dyDescent="0.2">
      <c r="F2452" s="93" t="str">
        <f>IF(ISBLANK(A2452),"",VLOOKUP(A2452,'Tabla de equipos'!$B$3:$D$107,3,FALSE))</f>
        <v/>
      </c>
      <c r="J2452" s="139" t="str">
        <f t="shared" si="39"/>
        <v/>
      </c>
    </row>
    <row r="2453" spans="6:10" x14ac:dyDescent="0.2">
      <c r="F2453" s="93" t="str">
        <f>IF(ISBLANK(A2453),"",VLOOKUP(A2453,'Tabla de equipos'!$B$3:$D$107,3,FALSE))</f>
        <v/>
      </c>
      <c r="J2453" s="139" t="str">
        <f t="shared" si="39"/>
        <v/>
      </c>
    </row>
    <row r="2454" spans="6:10" x14ac:dyDescent="0.2">
      <c r="F2454" s="93" t="str">
        <f>IF(ISBLANK(A2454),"",VLOOKUP(A2454,'Tabla de equipos'!$B$3:$D$107,3,FALSE))</f>
        <v/>
      </c>
      <c r="J2454" s="139" t="str">
        <f t="shared" si="39"/>
        <v/>
      </c>
    </row>
    <row r="2455" spans="6:10" x14ac:dyDescent="0.2">
      <c r="F2455" s="93" t="str">
        <f>IF(ISBLANK(A2455),"",VLOOKUP(A2455,'Tabla de equipos'!$B$3:$D$107,3,FALSE))</f>
        <v/>
      </c>
      <c r="J2455" s="139" t="str">
        <f t="shared" si="39"/>
        <v/>
      </c>
    </row>
    <row r="2456" spans="6:10" x14ac:dyDescent="0.2">
      <c r="F2456" s="93" t="str">
        <f>IF(ISBLANK(A2456),"",VLOOKUP(A2456,'Tabla de equipos'!$B$3:$D$107,3,FALSE))</f>
        <v/>
      </c>
      <c r="J2456" s="139" t="str">
        <f t="shared" si="39"/>
        <v/>
      </c>
    </row>
    <row r="2457" spans="6:10" x14ac:dyDescent="0.2">
      <c r="F2457" s="93" t="str">
        <f>IF(ISBLANK(A2457),"",VLOOKUP(A2457,'Tabla de equipos'!$B$3:$D$107,3,FALSE))</f>
        <v/>
      </c>
      <c r="J2457" s="139" t="str">
        <f t="shared" si="39"/>
        <v/>
      </c>
    </row>
    <row r="2458" spans="6:10" x14ac:dyDescent="0.2">
      <c r="F2458" s="93" t="str">
        <f>IF(ISBLANK(A2458),"",VLOOKUP(A2458,'Tabla de equipos'!$B$3:$D$107,3,FALSE))</f>
        <v/>
      </c>
      <c r="J2458" s="139" t="str">
        <f t="shared" si="39"/>
        <v/>
      </c>
    </row>
    <row r="2459" spans="6:10" x14ac:dyDescent="0.2">
      <c r="F2459" s="93" t="str">
        <f>IF(ISBLANK(A2459),"",VLOOKUP(A2459,'Tabla de equipos'!$B$3:$D$107,3,FALSE))</f>
        <v/>
      </c>
      <c r="J2459" s="139" t="str">
        <f t="shared" si="39"/>
        <v/>
      </c>
    </row>
    <row r="2460" spans="6:10" x14ac:dyDescent="0.2">
      <c r="F2460" s="93" t="str">
        <f>IF(ISBLANK(A2460),"",VLOOKUP(A2460,'Tabla de equipos'!$B$3:$D$107,3,FALSE))</f>
        <v/>
      </c>
      <c r="J2460" s="139" t="str">
        <f t="shared" si="39"/>
        <v/>
      </c>
    </row>
    <row r="2461" spans="6:10" x14ac:dyDescent="0.2">
      <c r="F2461" s="93" t="str">
        <f>IF(ISBLANK(A2461),"",VLOOKUP(A2461,'Tabla de equipos'!$B$3:$D$107,3,FALSE))</f>
        <v/>
      </c>
      <c r="J2461" s="139" t="str">
        <f t="shared" si="39"/>
        <v/>
      </c>
    </row>
    <row r="2462" spans="6:10" x14ac:dyDescent="0.2">
      <c r="F2462" s="93" t="str">
        <f>IF(ISBLANK(A2462),"",VLOOKUP(A2462,'Tabla de equipos'!$B$3:$D$107,3,FALSE))</f>
        <v/>
      </c>
      <c r="J2462" s="139" t="str">
        <f t="shared" si="39"/>
        <v/>
      </c>
    </row>
    <row r="2463" spans="6:10" x14ac:dyDescent="0.2">
      <c r="F2463" s="93" t="str">
        <f>IF(ISBLANK(A2463),"",VLOOKUP(A2463,'Tabla de equipos'!$B$3:$D$107,3,FALSE))</f>
        <v/>
      </c>
      <c r="J2463" s="139" t="str">
        <f t="shared" si="39"/>
        <v/>
      </c>
    </row>
    <row r="2464" spans="6:10" x14ac:dyDescent="0.2">
      <c r="F2464" s="93" t="str">
        <f>IF(ISBLANK(A2464),"",VLOOKUP(A2464,'Tabla de equipos'!$B$3:$D$107,3,FALSE))</f>
        <v/>
      </c>
      <c r="J2464" s="139" t="str">
        <f t="shared" si="39"/>
        <v/>
      </c>
    </row>
    <row r="2465" spans="6:10" x14ac:dyDescent="0.2">
      <c r="F2465" s="93" t="str">
        <f>IF(ISBLANK(A2465),"",VLOOKUP(A2465,'Tabla de equipos'!$B$3:$D$107,3,FALSE))</f>
        <v/>
      </c>
      <c r="J2465" s="139" t="str">
        <f t="shared" si="39"/>
        <v/>
      </c>
    </row>
    <row r="2466" spans="6:10" x14ac:dyDescent="0.2">
      <c r="F2466" s="93" t="str">
        <f>IF(ISBLANK(A2466),"",VLOOKUP(A2466,'Tabla de equipos'!$B$3:$D$107,3,FALSE))</f>
        <v/>
      </c>
      <c r="J2466" s="139" t="str">
        <f t="shared" si="39"/>
        <v/>
      </c>
    </row>
    <row r="2467" spans="6:10" x14ac:dyDescent="0.2">
      <c r="F2467" s="93" t="str">
        <f>IF(ISBLANK(A2467),"",VLOOKUP(A2467,'Tabla de equipos'!$B$3:$D$107,3,FALSE))</f>
        <v/>
      </c>
      <c r="J2467" s="139" t="str">
        <f t="shared" si="39"/>
        <v/>
      </c>
    </row>
    <row r="2468" spans="6:10" x14ac:dyDescent="0.2">
      <c r="F2468" s="93" t="str">
        <f>IF(ISBLANK(A2468),"",VLOOKUP(A2468,'Tabla de equipos'!$B$3:$D$107,3,FALSE))</f>
        <v/>
      </c>
      <c r="J2468" s="139" t="str">
        <f t="shared" si="39"/>
        <v/>
      </c>
    </row>
    <row r="2469" spans="6:10" x14ac:dyDescent="0.2">
      <c r="F2469" s="93" t="str">
        <f>IF(ISBLANK(A2469),"",VLOOKUP(A2469,'Tabla de equipos'!$B$3:$D$107,3,FALSE))</f>
        <v/>
      </c>
      <c r="J2469" s="139" t="str">
        <f t="shared" si="39"/>
        <v/>
      </c>
    </row>
    <row r="2470" spans="6:10" x14ac:dyDescent="0.2">
      <c r="F2470" s="93" t="str">
        <f>IF(ISBLANK(A2470),"",VLOOKUP(A2470,'Tabla de equipos'!$B$3:$D$107,3,FALSE))</f>
        <v/>
      </c>
      <c r="J2470" s="139" t="str">
        <f t="shared" si="39"/>
        <v/>
      </c>
    </row>
    <row r="2471" spans="6:10" x14ac:dyDescent="0.2">
      <c r="F2471" s="93" t="str">
        <f>IF(ISBLANK(A2471),"",VLOOKUP(A2471,'Tabla de equipos'!$B$3:$D$107,3,FALSE))</f>
        <v/>
      </c>
      <c r="J2471" s="139" t="str">
        <f t="shared" si="39"/>
        <v/>
      </c>
    </row>
    <row r="2472" spans="6:10" x14ac:dyDescent="0.2">
      <c r="F2472" s="93" t="str">
        <f>IF(ISBLANK(A2472),"",VLOOKUP(A2472,'Tabla de equipos'!$B$3:$D$107,3,FALSE))</f>
        <v/>
      </c>
      <c r="J2472" s="139" t="str">
        <f t="shared" si="39"/>
        <v/>
      </c>
    </row>
    <row r="2473" spans="6:10" x14ac:dyDescent="0.2">
      <c r="F2473" s="93" t="str">
        <f>IF(ISBLANK(A2473),"",VLOOKUP(A2473,'Tabla de equipos'!$B$3:$D$107,3,FALSE))</f>
        <v/>
      </c>
      <c r="J2473" s="139" t="str">
        <f t="shared" si="39"/>
        <v/>
      </c>
    </row>
    <row r="2474" spans="6:10" x14ac:dyDescent="0.2">
      <c r="F2474" s="93" t="str">
        <f>IF(ISBLANK(A2474),"",VLOOKUP(A2474,'Tabla de equipos'!$B$3:$D$107,3,FALSE))</f>
        <v/>
      </c>
      <c r="J2474" s="139" t="str">
        <f t="shared" si="39"/>
        <v/>
      </c>
    </row>
    <row r="2475" spans="6:10" x14ac:dyDescent="0.2">
      <c r="F2475" s="93" t="str">
        <f>IF(ISBLANK(A2475),"",VLOOKUP(A2475,'Tabla de equipos'!$B$3:$D$107,3,FALSE))</f>
        <v/>
      </c>
      <c r="J2475" s="139" t="str">
        <f t="shared" si="39"/>
        <v/>
      </c>
    </row>
    <row r="2476" spans="6:10" x14ac:dyDescent="0.2">
      <c r="F2476" s="93" t="str">
        <f>IF(ISBLANK(A2476),"",VLOOKUP(A2476,'Tabla de equipos'!$B$3:$D$107,3,FALSE))</f>
        <v/>
      </c>
      <c r="J2476" s="139" t="str">
        <f t="shared" si="39"/>
        <v/>
      </c>
    </row>
    <row r="2477" spans="6:10" x14ac:dyDescent="0.2">
      <c r="F2477" s="93" t="str">
        <f>IF(ISBLANK(A2477),"",VLOOKUP(A2477,'Tabla de equipos'!$B$3:$D$107,3,FALSE))</f>
        <v/>
      </c>
      <c r="J2477" s="139" t="str">
        <f t="shared" si="39"/>
        <v/>
      </c>
    </row>
    <row r="2478" spans="6:10" x14ac:dyDescent="0.2">
      <c r="F2478" s="93" t="str">
        <f>IF(ISBLANK(A2478),"",VLOOKUP(A2478,'Tabla de equipos'!$B$3:$D$107,3,FALSE))</f>
        <v/>
      </c>
      <c r="J2478" s="139" t="str">
        <f t="shared" si="39"/>
        <v/>
      </c>
    </row>
    <row r="2479" spans="6:10" x14ac:dyDescent="0.2">
      <c r="F2479" s="93" t="str">
        <f>IF(ISBLANK(A2479),"",VLOOKUP(A2479,'Tabla de equipos'!$B$3:$D$107,3,FALSE))</f>
        <v/>
      </c>
      <c r="J2479" s="139" t="str">
        <f t="shared" si="39"/>
        <v/>
      </c>
    </row>
    <row r="2480" spans="6:10" x14ac:dyDescent="0.2">
      <c r="F2480" s="93" t="str">
        <f>IF(ISBLANK(A2480),"",VLOOKUP(A2480,'Tabla de equipos'!$B$3:$D$107,3,FALSE))</f>
        <v/>
      </c>
      <c r="J2480" s="139" t="str">
        <f t="shared" si="39"/>
        <v/>
      </c>
    </row>
    <row r="2481" spans="6:10" x14ac:dyDescent="0.2">
      <c r="F2481" s="93" t="str">
        <f>IF(ISBLANK(A2481),"",VLOOKUP(A2481,'Tabla de equipos'!$B$3:$D$107,3,FALSE))</f>
        <v/>
      </c>
      <c r="J2481" s="139" t="str">
        <f t="shared" si="39"/>
        <v/>
      </c>
    </row>
    <row r="2482" spans="6:10" x14ac:dyDescent="0.2">
      <c r="F2482" s="93" t="str">
        <f>IF(ISBLANK(A2482),"",VLOOKUP(A2482,'Tabla de equipos'!$B$3:$D$107,3,FALSE))</f>
        <v/>
      </c>
      <c r="J2482" s="139" t="str">
        <f t="shared" si="39"/>
        <v/>
      </c>
    </row>
    <row r="2483" spans="6:10" x14ac:dyDescent="0.2">
      <c r="F2483" s="93" t="str">
        <f>IF(ISBLANK(A2483),"",VLOOKUP(A2483,'Tabla de equipos'!$B$3:$D$107,3,FALSE))</f>
        <v/>
      </c>
      <c r="J2483" s="139" t="str">
        <f t="shared" si="39"/>
        <v/>
      </c>
    </row>
    <row r="2484" spans="6:10" x14ac:dyDescent="0.2">
      <c r="F2484" s="93" t="str">
        <f>IF(ISBLANK(A2484),"",VLOOKUP(A2484,'Tabla de equipos'!$B$3:$D$107,3,FALSE))</f>
        <v/>
      </c>
      <c r="J2484" s="139" t="str">
        <f t="shared" si="39"/>
        <v/>
      </c>
    </row>
    <row r="2485" spans="6:10" x14ac:dyDescent="0.2">
      <c r="F2485" s="93" t="str">
        <f>IF(ISBLANK(A2485),"",VLOOKUP(A2485,'Tabla de equipos'!$B$3:$D$107,3,FALSE))</f>
        <v/>
      </c>
      <c r="J2485" s="139" t="str">
        <f t="shared" si="39"/>
        <v/>
      </c>
    </row>
    <row r="2486" spans="6:10" x14ac:dyDescent="0.2">
      <c r="F2486" s="93" t="str">
        <f>IF(ISBLANK(A2486),"",VLOOKUP(A2486,'Tabla de equipos'!$B$3:$D$107,3,FALSE))</f>
        <v/>
      </c>
      <c r="J2486" s="139" t="str">
        <f t="shared" si="39"/>
        <v/>
      </c>
    </row>
    <row r="2487" spans="6:10" x14ac:dyDescent="0.2">
      <c r="F2487" s="93" t="str">
        <f>IF(ISBLANK(A2487),"",VLOOKUP(A2487,'Tabla de equipos'!$B$3:$D$107,3,FALSE))</f>
        <v/>
      </c>
      <c r="J2487" s="139" t="str">
        <f t="shared" si="39"/>
        <v/>
      </c>
    </row>
    <row r="2488" spans="6:10" x14ac:dyDescent="0.2">
      <c r="F2488" s="93" t="str">
        <f>IF(ISBLANK(A2488),"",VLOOKUP(A2488,'Tabla de equipos'!$B$3:$D$107,3,FALSE))</f>
        <v/>
      </c>
      <c r="J2488" s="139" t="str">
        <f t="shared" si="39"/>
        <v/>
      </c>
    </row>
    <row r="2489" spans="6:10" x14ac:dyDescent="0.2">
      <c r="F2489" s="93" t="str">
        <f>IF(ISBLANK(A2489),"",VLOOKUP(A2489,'Tabla de equipos'!$B$3:$D$107,3,FALSE))</f>
        <v/>
      </c>
      <c r="J2489" s="139" t="str">
        <f t="shared" si="39"/>
        <v/>
      </c>
    </row>
    <row r="2490" spans="6:10" x14ac:dyDescent="0.2">
      <c r="F2490" s="93" t="str">
        <f>IF(ISBLANK(A2490),"",VLOOKUP(A2490,'Tabla de equipos'!$B$3:$D$107,3,FALSE))</f>
        <v/>
      </c>
      <c r="J2490" s="139" t="str">
        <f t="shared" si="39"/>
        <v/>
      </c>
    </row>
    <row r="2491" spans="6:10" x14ac:dyDescent="0.2">
      <c r="F2491" s="93" t="str">
        <f>IF(ISBLANK(A2491),"",VLOOKUP(A2491,'Tabla de equipos'!$B$3:$D$107,3,FALSE))</f>
        <v/>
      </c>
      <c r="J2491" s="139" t="str">
        <f t="shared" si="39"/>
        <v/>
      </c>
    </row>
    <row r="2492" spans="6:10" x14ac:dyDescent="0.2">
      <c r="F2492" s="93" t="str">
        <f>IF(ISBLANK(A2492),"",VLOOKUP(A2492,'Tabla de equipos'!$B$3:$D$107,3,FALSE))</f>
        <v/>
      </c>
      <c r="J2492" s="139" t="str">
        <f t="shared" si="39"/>
        <v/>
      </c>
    </row>
    <row r="2493" spans="6:10" x14ac:dyDescent="0.2">
      <c r="F2493" s="93" t="str">
        <f>IF(ISBLANK(A2493),"",VLOOKUP(A2493,'Tabla de equipos'!$B$3:$D$107,3,FALSE))</f>
        <v/>
      </c>
      <c r="J2493" s="139" t="str">
        <f t="shared" si="39"/>
        <v/>
      </c>
    </row>
    <row r="2494" spans="6:10" x14ac:dyDescent="0.2">
      <c r="F2494" s="93" t="str">
        <f>IF(ISBLANK(A2494),"",VLOOKUP(A2494,'Tabla de equipos'!$B$3:$D$107,3,FALSE))</f>
        <v/>
      </c>
      <c r="J2494" s="139" t="str">
        <f t="shared" si="39"/>
        <v/>
      </c>
    </row>
    <row r="2495" spans="6:10" x14ac:dyDescent="0.2">
      <c r="F2495" s="93" t="str">
        <f>IF(ISBLANK(A2495),"",VLOOKUP(A2495,'Tabla de equipos'!$B$3:$D$107,3,FALSE))</f>
        <v/>
      </c>
      <c r="J2495" s="139" t="str">
        <f t="shared" si="39"/>
        <v/>
      </c>
    </row>
    <row r="2496" spans="6:10" x14ac:dyDescent="0.2">
      <c r="F2496" s="93" t="str">
        <f>IF(ISBLANK(A2496),"",VLOOKUP(A2496,'Tabla de equipos'!$B$3:$D$107,3,FALSE))</f>
        <v/>
      </c>
      <c r="J2496" s="139" t="str">
        <f t="shared" si="39"/>
        <v/>
      </c>
    </row>
    <row r="2497" spans="6:10" x14ac:dyDescent="0.2">
      <c r="F2497" s="93" t="str">
        <f>IF(ISBLANK(A2497),"",VLOOKUP(A2497,'Tabla de equipos'!$B$3:$D$107,3,FALSE))</f>
        <v/>
      </c>
      <c r="J2497" s="139" t="str">
        <f t="shared" si="39"/>
        <v/>
      </c>
    </row>
    <row r="2498" spans="6:10" x14ac:dyDescent="0.2">
      <c r="F2498" s="93" t="str">
        <f>IF(ISBLANK(A2498),"",VLOOKUP(A2498,'Tabla de equipos'!$B$3:$D$107,3,FALSE))</f>
        <v/>
      </c>
      <c r="J2498" s="139" t="str">
        <f t="shared" si="39"/>
        <v/>
      </c>
    </row>
    <row r="2499" spans="6:10" x14ac:dyDescent="0.2">
      <c r="F2499" s="93" t="str">
        <f>IF(ISBLANK(A2499),"",VLOOKUP(A2499,'Tabla de equipos'!$B$3:$D$107,3,FALSE))</f>
        <v/>
      </c>
      <c r="J2499" s="139" t="str">
        <f t="shared" si="39"/>
        <v/>
      </c>
    </row>
    <row r="2500" spans="6:10" x14ac:dyDescent="0.2">
      <c r="F2500" s="93" t="str">
        <f>IF(ISBLANK(A2500),"",VLOOKUP(A2500,'Tabla de equipos'!$B$3:$D$107,3,FALSE))</f>
        <v/>
      </c>
      <c r="J2500" s="139" t="str">
        <f t="shared" si="39"/>
        <v/>
      </c>
    </row>
    <row r="2501" spans="6:10" x14ac:dyDescent="0.2">
      <c r="F2501" s="93" t="str">
        <f>IF(ISBLANK(A2501),"",VLOOKUP(A2501,'Tabla de equipos'!$B$3:$D$107,3,FALSE))</f>
        <v/>
      </c>
      <c r="J2501" s="139" t="str">
        <f t="shared" si="39"/>
        <v/>
      </c>
    </row>
    <row r="2502" spans="6:10" x14ac:dyDescent="0.2">
      <c r="F2502" s="93" t="str">
        <f>IF(ISBLANK(A2502),"",VLOOKUP(A2502,'Tabla de equipos'!$B$3:$D$107,3,FALSE))</f>
        <v/>
      </c>
      <c r="J2502" s="139" t="str">
        <f t="shared" ref="J2502:J2565" si="40">IF(AND(G2502&gt;0,A2502=""),"Falta elegir equipo/producto",IF(AND(A2502="",G2502=""),"",IF(AND(A2502&lt;&gt;"",G2502=""),"Falta incluir numero de unidades",IF(AND(A2502&lt;&gt;"",G2502&gt;0,B2502=""),"Falta Incluir el Tipo de Exceptuación",IF(AND(A2502&lt;&gt;"",B2502&lt;&gt;"",C2502="",G2502&gt;0),"Falta incluir nombre del Beneficiario exceptuación","No olvidar adjuntar factura de la exceptuación")))))</f>
        <v/>
      </c>
    </row>
    <row r="2503" spans="6:10" x14ac:dyDescent="0.2">
      <c r="F2503" s="93" t="str">
        <f>IF(ISBLANK(A2503),"",VLOOKUP(A2503,'Tabla de equipos'!$B$3:$D$107,3,FALSE))</f>
        <v/>
      </c>
      <c r="J2503" s="139" t="str">
        <f t="shared" si="40"/>
        <v/>
      </c>
    </row>
    <row r="2504" spans="6:10" x14ac:dyDescent="0.2">
      <c r="F2504" s="93" t="str">
        <f>IF(ISBLANK(A2504),"",VLOOKUP(A2504,'Tabla de equipos'!$B$3:$D$107,3,FALSE))</f>
        <v/>
      </c>
      <c r="J2504" s="139" t="str">
        <f t="shared" si="40"/>
        <v/>
      </c>
    </row>
    <row r="2505" spans="6:10" x14ac:dyDescent="0.2">
      <c r="F2505" s="93" t="str">
        <f>IF(ISBLANK(A2505),"",VLOOKUP(A2505,'Tabla de equipos'!$B$3:$D$107,3,FALSE))</f>
        <v/>
      </c>
      <c r="J2505" s="139" t="str">
        <f t="shared" si="40"/>
        <v/>
      </c>
    </row>
    <row r="2506" spans="6:10" x14ac:dyDescent="0.2">
      <c r="F2506" s="93" t="str">
        <f>IF(ISBLANK(A2506),"",VLOOKUP(A2506,'Tabla de equipos'!$B$3:$D$107,3,FALSE))</f>
        <v/>
      </c>
      <c r="J2506" s="139" t="str">
        <f t="shared" si="40"/>
        <v/>
      </c>
    </row>
    <row r="2507" spans="6:10" x14ac:dyDescent="0.2">
      <c r="F2507" s="93" t="str">
        <f>IF(ISBLANK(A2507),"",VLOOKUP(A2507,'Tabla de equipos'!$B$3:$D$107,3,FALSE))</f>
        <v/>
      </c>
      <c r="J2507" s="139" t="str">
        <f t="shared" si="40"/>
        <v/>
      </c>
    </row>
    <row r="2508" spans="6:10" x14ac:dyDescent="0.2">
      <c r="F2508" s="93" t="str">
        <f>IF(ISBLANK(A2508),"",VLOOKUP(A2508,'Tabla de equipos'!$B$3:$D$107,3,FALSE))</f>
        <v/>
      </c>
      <c r="J2508" s="139" t="str">
        <f t="shared" si="40"/>
        <v/>
      </c>
    </row>
    <row r="2509" spans="6:10" x14ac:dyDescent="0.2">
      <c r="F2509" s="93" t="str">
        <f>IF(ISBLANK(A2509),"",VLOOKUP(A2509,'Tabla de equipos'!$B$3:$D$107,3,FALSE))</f>
        <v/>
      </c>
      <c r="J2509" s="139" t="str">
        <f t="shared" si="40"/>
        <v/>
      </c>
    </row>
    <row r="2510" spans="6:10" x14ac:dyDescent="0.2">
      <c r="F2510" s="93" t="str">
        <f>IF(ISBLANK(A2510),"",VLOOKUP(A2510,'Tabla de equipos'!$B$3:$D$107,3,FALSE))</f>
        <v/>
      </c>
      <c r="J2510" s="139" t="str">
        <f t="shared" si="40"/>
        <v/>
      </c>
    </row>
    <row r="2511" spans="6:10" x14ac:dyDescent="0.2">
      <c r="F2511" s="93" t="str">
        <f>IF(ISBLANK(A2511),"",VLOOKUP(A2511,'Tabla de equipos'!$B$3:$D$107,3,FALSE))</f>
        <v/>
      </c>
      <c r="J2511" s="139" t="str">
        <f t="shared" si="40"/>
        <v/>
      </c>
    </row>
    <row r="2512" spans="6:10" x14ac:dyDescent="0.2">
      <c r="F2512" s="93" t="str">
        <f>IF(ISBLANK(A2512),"",VLOOKUP(A2512,'Tabla de equipos'!$B$3:$D$107,3,FALSE))</f>
        <v/>
      </c>
      <c r="J2512" s="139" t="str">
        <f t="shared" si="40"/>
        <v/>
      </c>
    </row>
    <row r="2513" spans="6:10" x14ac:dyDescent="0.2">
      <c r="F2513" s="93" t="str">
        <f>IF(ISBLANK(A2513),"",VLOOKUP(A2513,'Tabla de equipos'!$B$3:$D$107,3,FALSE))</f>
        <v/>
      </c>
      <c r="J2513" s="139" t="str">
        <f t="shared" si="40"/>
        <v/>
      </c>
    </row>
    <row r="2514" spans="6:10" x14ac:dyDescent="0.2">
      <c r="F2514" s="93" t="str">
        <f>IF(ISBLANK(A2514),"",VLOOKUP(A2514,'Tabla de equipos'!$B$3:$D$107,3,FALSE))</f>
        <v/>
      </c>
      <c r="J2514" s="139" t="str">
        <f t="shared" si="40"/>
        <v/>
      </c>
    </row>
    <row r="2515" spans="6:10" x14ac:dyDescent="0.2">
      <c r="F2515" s="93" t="str">
        <f>IF(ISBLANK(A2515),"",VLOOKUP(A2515,'Tabla de equipos'!$B$3:$D$107,3,FALSE))</f>
        <v/>
      </c>
      <c r="J2515" s="139" t="str">
        <f t="shared" si="40"/>
        <v/>
      </c>
    </row>
    <row r="2516" spans="6:10" x14ac:dyDescent="0.2">
      <c r="F2516" s="93" t="str">
        <f>IF(ISBLANK(A2516),"",VLOOKUP(A2516,'Tabla de equipos'!$B$3:$D$107,3,FALSE))</f>
        <v/>
      </c>
      <c r="J2516" s="139" t="str">
        <f t="shared" si="40"/>
        <v/>
      </c>
    </row>
    <row r="2517" spans="6:10" x14ac:dyDescent="0.2">
      <c r="F2517" s="93" t="str">
        <f>IF(ISBLANK(A2517),"",VLOOKUP(A2517,'Tabla de equipos'!$B$3:$D$107,3,FALSE))</f>
        <v/>
      </c>
      <c r="J2517" s="139" t="str">
        <f t="shared" si="40"/>
        <v/>
      </c>
    </row>
    <row r="2518" spans="6:10" x14ac:dyDescent="0.2">
      <c r="F2518" s="93" t="str">
        <f>IF(ISBLANK(A2518),"",VLOOKUP(A2518,'Tabla de equipos'!$B$3:$D$107,3,FALSE))</f>
        <v/>
      </c>
      <c r="J2518" s="139" t="str">
        <f t="shared" si="40"/>
        <v/>
      </c>
    </row>
    <row r="2519" spans="6:10" x14ac:dyDescent="0.2">
      <c r="F2519" s="93" t="str">
        <f>IF(ISBLANK(A2519),"",VLOOKUP(A2519,'Tabla de equipos'!$B$3:$D$107,3,FALSE))</f>
        <v/>
      </c>
      <c r="J2519" s="139" t="str">
        <f t="shared" si="40"/>
        <v/>
      </c>
    </row>
    <row r="2520" spans="6:10" x14ac:dyDescent="0.2">
      <c r="F2520" s="93" t="str">
        <f>IF(ISBLANK(A2520),"",VLOOKUP(A2520,'Tabla de equipos'!$B$3:$D$107,3,FALSE))</f>
        <v/>
      </c>
      <c r="J2520" s="139" t="str">
        <f t="shared" si="40"/>
        <v/>
      </c>
    </row>
    <row r="2521" spans="6:10" x14ac:dyDescent="0.2">
      <c r="F2521" s="93" t="str">
        <f>IF(ISBLANK(A2521),"",VLOOKUP(A2521,'Tabla de equipos'!$B$3:$D$107,3,FALSE))</f>
        <v/>
      </c>
      <c r="J2521" s="139" t="str">
        <f t="shared" si="40"/>
        <v/>
      </c>
    </row>
    <row r="2522" spans="6:10" x14ac:dyDescent="0.2">
      <c r="F2522" s="93" t="str">
        <f>IF(ISBLANK(A2522),"",VLOOKUP(A2522,'Tabla de equipos'!$B$3:$D$107,3,FALSE))</f>
        <v/>
      </c>
      <c r="J2522" s="139" t="str">
        <f t="shared" si="40"/>
        <v/>
      </c>
    </row>
    <row r="2523" spans="6:10" x14ac:dyDescent="0.2">
      <c r="F2523" s="93" t="str">
        <f>IF(ISBLANK(A2523),"",VLOOKUP(A2523,'Tabla de equipos'!$B$3:$D$107,3,FALSE))</f>
        <v/>
      </c>
      <c r="J2523" s="139" t="str">
        <f t="shared" si="40"/>
        <v/>
      </c>
    </row>
    <row r="2524" spans="6:10" x14ac:dyDescent="0.2">
      <c r="F2524" s="93" t="str">
        <f>IF(ISBLANK(A2524),"",VLOOKUP(A2524,'Tabla de equipos'!$B$3:$D$107,3,FALSE))</f>
        <v/>
      </c>
      <c r="J2524" s="139" t="str">
        <f t="shared" si="40"/>
        <v/>
      </c>
    </row>
    <row r="2525" spans="6:10" x14ac:dyDescent="0.2">
      <c r="F2525" s="93" t="str">
        <f>IF(ISBLANK(A2525),"",VLOOKUP(A2525,'Tabla de equipos'!$B$3:$D$107,3,FALSE))</f>
        <v/>
      </c>
      <c r="J2525" s="139" t="str">
        <f t="shared" si="40"/>
        <v/>
      </c>
    </row>
    <row r="2526" spans="6:10" x14ac:dyDescent="0.2">
      <c r="F2526" s="93" t="str">
        <f>IF(ISBLANK(A2526),"",VLOOKUP(A2526,'Tabla de equipos'!$B$3:$D$107,3,FALSE))</f>
        <v/>
      </c>
      <c r="J2526" s="139" t="str">
        <f t="shared" si="40"/>
        <v/>
      </c>
    </row>
    <row r="2527" spans="6:10" x14ac:dyDescent="0.2">
      <c r="F2527" s="93" t="str">
        <f>IF(ISBLANK(A2527),"",VLOOKUP(A2527,'Tabla de equipos'!$B$3:$D$107,3,FALSE))</f>
        <v/>
      </c>
      <c r="J2527" s="139" t="str">
        <f t="shared" si="40"/>
        <v/>
      </c>
    </row>
    <row r="2528" spans="6:10" x14ac:dyDescent="0.2">
      <c r="F2528" s="93" t="str">
        <f>IF(ISBLANK(A2528),"",VLOOKUP(A2528,'Tabla de equipos'!$B$3:$D$107,3,FALSE))</f>
        <v/>
      </c>
      <c r="J2528" s="139" t="str">
        <f t="shared" si="40"/>
        <v/>
      </c>
    </row>
    <row r="2529" spans="6:10" x14ac:dyDescent="0.2">
      <c r="F2529" s="93" t="str">
        <f>IF(ISBLANK(A2529),"",VLOOKUP(A2529,'Tabla de equipos'!$B$3:$D$107,3,FALSE))</f>
        <v/>
      </c>
      <c r="J2529" s="139" t="str">
        <f t="shared" si="40"/>
        <v/>
      </c>
    </row>
    <row r="2530" spans="6:10" x14ac:dyDescent="0.2">
      <c r="F2530" s="93" t="str">
        <f>IF(ISBLANK(A2530),"",VLOOKUP(A2530,'Tabla de equipos'!$B$3:$D$107,3,FALSE))</f>
        <v/>
      </c>
      <c r="J2530" s="139" t="str">
        <f t="shared" si="40"/>
        <v/>
      </c>
    </row>
    <row r="2531" spans="6:10" x14ac:dyDescent="0.2">
      <c r="F2531" s="93" t="str">
        <f>IF(ISBLANK(A2531),"",VLOOKUP(A2531,'Tabla de equipos'!$B$3:$D$107,3,FALSE))</f>
        <v/>
      </c>
      <c r="J2531" s="139" t="str">
        <f t="shared" si="40"/>
        <v/>
      </c>
    </row>
    <row r="2532" spans="6:10" x14ac:dyDescent="0.2">
      <c r="F2532" s="93" t="str">
        <f>IF(ISBLANK(A2532),"",VLOOKUP(A2532,'Tabla de equipos'!$B$3:$D$107,3,FALSE))</f>
        <v/>
      </c>
      <c r="J2532" s="139" t="str">
        <f t="shared" si="40"/>
        <v/>
      </c>
    </row>
    <row r="2533" spans="6:10" x14ac:dyDescent="0.2">
      <c r="F2533" s="93" t="str">
        <f>IF(ISBLANK(A2533),"",VLOOKUP(A2533,'Tabla de equipos'!$B$3:$D$107,3,FALSE))</f>
        <v/>
      </c>
      <c r="J2533" s="139" t="str">
        <f t="shared" si="40"/>
        <v/>
      </c>
    </row>
    <row r="2534" spans="6:10" x14ac:dyDescent="0.2">
      <c r="F2534" s="93" t="str">
        <f>IF(ISBLANK(A2534),"",VLOOKUP(A2534,'Tabla de equipos'!$B$3:$D$107,3,FALSE))</f>
        <v/>
      </c>
      <c r="J2534" s="139" t="str">
        <f t="shared" si="40"/>
        <v/>
      </c>
    </row>
    <row r="2535" spans="6:10" x14ac:dyDescent="0.2">
      <c r="F2535" s="93" t="str">
        <f>IF(ISBLANK(A2535),"",VLOOKUP(A2535,'Tabla de equipos'!$B$3:$D$107,3,FALSE))</f>
        <v/>
      </c>
      <c r="J2535" s="139" t="str">
        <f t="shared" si="40"/>
        <v/>
      </c>
    </row>
    <row r="2536" spans="6:10" x14ac:dyDescent="0.2">
      <c r="F2536" s="93" t="str">
        <f>IF(ISBLANK(A2536),"",VLOOKUP(A2536,'Tabla de equipos'!$B$3:$D$107,3,FALSE))</f>
        <v/>
      </c>
      <c r="J2536" s="139" t="str">
        <f t="shared" si="40"/>
        <v/>
      </c>
    </row>
    <row r="2537" spans="6:10" x14ac:dyDescent="0.2">
      <c r="F2537" s="93" t="str">
        <f>IF(ISBLANK(A2537),"",VLOOKUP(A2537,'Tabla de equipos'!$B$3:$D$107,3,FALSE))</f>
        <v/>
      </c>
      <c r="J2537" s="139" t="str">
        <f t="shared" si="40"/>
        <v/>
      </c>
    </row>
    <row r="2538" spans="6:10" x14ac:dyDescent="0.2">
      <c r="F2538" s="93" t="str">
        <f>IF(ISBLANK(A2538),"",VLOOKUP(A2538,'Tabla de equipos'!$B$3:$D$107,3,FALSE))</f>
        <v/>
      </c>
      <c r="J2538" s="139" t="str">
        <f t="shared" si="40"/>
        <v/>
      </c>
    </row>
    <row r="2539" spans="6:10" x14ac:dyDescent="0.2">
      <c r="F2539" s="93" t="str">
        <f>IF(ISBLANK(A2539),"",VLOOKUP(A2539,'Tabla de equipos'!$B$3:$D$107,3,FALSE))</f>
        <v/>
      </c>
      <c r="J2539" s="139" t="str">
        <f t="shared" si="40"/>
        <v/>
      </c>
    </row>
    <row r="2540" spans="6:10" x14ac:dyDescent="0.2">
      <c r="F2540" s="93" t="str">
        <f>IF(ISBLANK(A2540),"",VLOOKUP(A2540,'Tabla de equipos'!$B$3:$D$107,3,FALSE))</f>
        <v/>
      </c>
      <c r="J2540" s="139" t="str">
        <f t="shared" si="40"/>
        <v/>
      </c>
    </row>
    <row r="2541" spans="6:10" x14ac:dyDescent="0.2">
      <c r="F2541" s="93" t="str">
        <f>IF(ISBLANK(A2541),"",VLOOKUP(A2541,'Tabla de equipos'!$B$3:$D$107,3,FALSE))</f>
        <v/>
      </c>
      <c r="J2541" s="139" t="str">
        <f t="shared" si="40"/>
        <v/>
      </c>
    </row>
    <row r="2542" spans="6:10" x14ac:dyDescent="0.2">
      <c r="F2542" s="93" t="str">
        <f>IF(ISBLANK(A2542),"",VLOOKUP(A2542,'Tabla de equipos'!$B$3:$D$107,3,FALSE))</f>
        <v/>
      </c>
      <c r="J2542" s="139" t="str">
        <f t="shared" si="40"/>
        <v/>
      </c>
    </row>
    <row r="2543" spans="6:10" x14ac:dyDescent="0.2">
      <c r="F2543" s="93" t="str">
        <f>IF(ISBLANK(A2543),"",VLOOKUP(A2543,'Tabla de equipos'!$B$3:$D$107,3,FALSE))</f>
        <v/>
      </c>
      <c r="J2543" s="139" t="str">
        <f t="shared" si="40"/>
        <v/>
      </c>
    </row>
    <row r="2544" spans="6:10" x14ac:dyDescent="0.2">
      <c r="F2544" s="93" t="str">
        <f>IF(ISBLANK(A2544),"",VLOOKUP(A2544,'Tabla de equipos'!$B$3:$D$107,3,FALSE))</f>
        <v/>
      </c>
      <c r="J2544" s="139" t="str">
        <f t="shared" si="40"/>
        <v/>
      </c>
    </row>
    <row r="2545" spans="6:10" x14ac:dyDescent="0.2">
      <c r="F2545" s="93" t="str">
        <f>IF(ISBLANK(A2545),"",VLOOKUP(A2545,'Tabla de equipos'!$B$3:$D$107,3,FALSE))</f>
        <v/>
      </c>
      <c r="J2545" s="139" t="str">
        <f t="shared" si="40"/>
        <v/>
      </c>
    </row>
    <row r="2546" spans="6:10" x14ac:dyDescent="0.2">
      <c r="F2546" s="93" t="str">
        <f>IF(ISBLANK(A2546),"",VLOOKUP(A2546,'Tabla de equipos'!$B$3:$D$107,3,FALSE))</f>
        <v/>
      </c>
      <c r="J2546" s="139" t="str">
        <f t="shared" si="40"/>
        <v/>
      </c>
    </row>
    <row r="2547" spans="6:10" x14ac:dyDescent="0.2">
      <c r="F2547" s="93" t="str">
        <f>IF(ISBLANK(A2547),"",VLOOKUP(A2547,'Tabla de equipos'!$B$3:$D$107,3,FALSE))</f>
        <v/>
      </c>
      <c r="J2547" s="139" t="str">
        <f t="shared" si="40"/>
        <v/>
      </c>
    </row>
    <row r="2548" spans="6:10" x14ac:dyDescent="0.2">
      <c r="F2548" s="93" t="str">
        <f>IF(ISBLANK(A2548),"",VLOOKUP(A2548,'Tabla de equipos'!$B$3:$D$107,3,FALSE))</f>
        <v/>
      </c>
      <c r="J2548" s="139" t="str">
        <f t="shared" si="40"/>
        <v/>
      </c>
    </row>
    <row r="2549" spans="6:10" x14ac:dyDescent="0.2">
      <c r="F2549" s="93" t="str">
        <f>IF(ISBLANK(A2549),"",VLOOKUP(A2549,'Tabla de equipos'!$B$3:$D$107,3,FALSE))</f>
        <v/>
      </c>
      <c r="J2549" s="139" t="str">
        <f t="shared" si="40"/>
        <v/>
      </c>
    </row>
    <row r="2550" spans="6:10" x14ac:dyDescent="0.2">
      <c r="F2550" s="93" t="str">
        <f>IF(ISBLANK(A2550),"",VLOOKUP(A2550,'Tabla de equipos'!$B$3:$D$107,3,FALSE))</f>
        <v/>
      </c>
      <c r="J2550" s="139" t="str">
        <f t="shared" si="40"/>
        <v/>
      </c>
    </row>
    <row r="2551" spans="6:10" x14ac:dyDescent="0.2">
      <c r="F2551" s="93" t="str">
        <f>IF(ISBLANK(A2551),"",VLOOKUP(A2551,'Tabla de equipos'!$B$3:$D$107,3,FALSE))</f>
        <v/>
      </c>
      <c r="J2551" s="139" t="str">
        <f t="shared" si="40"/>
        <v/>
      </c>
    </row>
    <row r="2552" spans="6:10" x14ac:dyDescent="0.2">
      <c r="F2552" s="93" t="str">
        <f>IF(ISBLANK(A2552),"",VLOOKUP(A2552,'Tabla de equipos'!$B$3:$D$107,3,FALSE))</f>
        <v/>
      </c>
      <c r="J2552" s="139" t="str">
        <f t="shared" si="40"/>
        <v/>
      </c>
    </row>
    <row r="2553" spans="6:10" x14ac:dyDescent="0.2">
      <c r="F2553" s="93" t="str">
        <f>IF(ISBLANK(A2553),"",VLOOKUP(A2553,'Tabla de equipos'!$B$3:$D$107,3,FALSE))</f>
        <v/>
      </c>
      <c r="J2553" s="139" t="str">
        <f t="shared" si="40"/>
        <v/>
      </c>
    </row>
    <row r="2554" spans="6:10" x14ac:dyDescent="0.2">
      <c r="F2554" s="93" t="str">
        <f>IF(ISBLANK(A2554),"",VLOOKUP(A2554,'Tabla de equipos'!$B$3:$D$107,3,FALSE))</f>
        <v/>
      </c>
      <c r="J2554" s="139" t="str">
        <f t="shared" si="40"/>
        <v/>
      </c>
    </row>
    <row r="2555" spans="6:10" x14ac:dyDescent="0.2">
      <c r="F2555" s="93" t="str">
        <f>IF(ISBLANK(A2555),"",VLOOKUP(A2555,'Tabla de equipos'!$B$3:$D$107,3,FALSE))</f>
        <v/>
      </c>
      <c r="J2555" s="139" t="str">
        <f t="shared" si="40"/>
        <v/>
      </c>
    </row>
    <row r="2556" spans="6:10" x14ac:dyDescent="0.2">
      <c r="F2556" s="93" t="str">
        <f>IF(ISBLANK(A2556),"",VLOOKUP(A2556,'Tabla de equipos'!$B$3:$D$107,3,FALSE))</f>
        <v/>
      </c>
      <c r="J2556" s="139" t="str">
        <f t="shared" si="40"/>
        <v/>
      </c>
    </row>
    <row r="2557" spans="6:10" x14ac:dyDescent="0.2">
      <c r="F2557" s="93" t="str">
        <f>IF(ISBLANK(A2557),"",VLOOKUP(A2557,'Tabla de equipos'!$B$3:$D$107,3,FALSE))</f>
        <v/>
      </c>
      <c r="J2557" s="139" t="str">
        <f t="shared" si="40"/>
        <v/>
      </c>
    </row>
    <row r="2558" spans="6:10" x14ac:dyDescent="0.2">
      <c r="F2558" s="93" t="str">
        <f>IF(ISBLANK(A2558),"",VLOOKUP(A2558,'Tabla de equipos'!$B$3:$D$107,3,FALSE))</f>
        <v/>
      </c>
      <c r="J2558" s="139" t="str">
        <f t="shared" si="40"/>
        <v/>
      </c>
    </row>
    <row r="2559" spans="6:10" x14ac:dyDescent="0.2">
      <c r="F2559" s="93" t="str">
        <f>IF(ISBLANK(A2559),"",VLOOKUP(A2559,'Tabla de equipos'!$B$3:$D$107,3,FALSE))</f>
        <v/>
      </c>
      <c r="J2559" s="139" t="str">
        <f t="shared" si="40"/>
        <v/>
      </c>
    </row>
    <row r="2560" spans="6:10" x14ac:dyDescent="0.2">
      <c r="F2560" s="93" t="str">
        <f>IF(ISBLANK(A2560),"",VLOOKUP(A2560,'Tabla de equipos'!$B$3:$D$107,3,FALSE))</f>
        <v/>
      </c>
      <c r="J2560" s="139" t="str">
        <f t="shared" si="40"/>
        <v/>
      </c>
    </row>
    <row r="2561" spans="6:10" x14ac:dyDescent="0.2">
      <c r="F2561" s="93" t="str">
        <f>IF(ISBLANK(A2561),"",VLOOKUP(A2561,'Tabla de equipos'!$B$3:$D$107,3,FALSE))</f>
        <v/>
      </c>
      <c r="J2561" s="139" t="str">
        <f t="shared" si="40"/>
        <v/>
      </c>
    </row>
    <row r="2562" spans="6:10" x14ac:dyDescent="0.2">
      <c r="F2562" s="93" t="str">
        <f>IF(ISBLANK(A2562),"",VLOOKUP(A2562,'Tabla de equipos'!$B$3:$D$107,3,FALSE))</f>
        <v/>
      </c>
      <c r="J2562" s="139" t="str">
        <f t="shared" si="40"/>
        <v/>
      </c>
    </row>
    <row r="2563" spans="6:10" x14ac:dyDescent="0.2">
      <c r="F2563" s="93" t="str">
        <f>IF(ISBLANK(A2563),"",VLOOKUP(A2563,'Tabla de equipos'!$B$3:$D$107,3,FALSE))</f>
        <v/>
      </c>
      <c r="J2563" s="139" t="str">
        <f t="shared" si="40"/>
        <v/>
      </c>
    </row>
    <row r="2564" spans="6:10" x14ac:dyDescent="0.2">
      <c r="F2564" s="93" t="str">
        <f>IF(ISBLANK(A2564),"",VLOOKUP(A2564,'Tabla de equipos'!$B$3:$D$107,3,FALSE))</f>
        <v/>
      </c>
      <c r="J2564" s="139" t="str">
        <f t="shared" si="40"/>
        <v/>
      </c>
    </row>
    <row r="2565" spans="6:10" x14ac:dyDescent="0.2">
      <c r="F2565" s="93" t="str">
        <f>IF(ISBLANK(A2565),"",VLOOKUP(A2565,'Tabla de equipos'!$B$3:$D$107,3,FALSE))</f>
        <v/>
      </c>
      <c r="J2565" s="139" t="str">
        <f t="shared" si="40"/>
        <v/>
      </c>
    </row>
    <row r="2566" spans="6:10" x14ac:dyDescent="0.2">
      <c r="F2566" s="93" t="str">
        <f>IF(ISBLANK(A2566),"",VLOOKUP(A2566,'Tabla de equipos'!$B$3:$D$107,3,FALSE))</f>
        <v/>
      </c>
      <c r="J2566" s="139" t="str">
        <f t="shared" ref="J2566:J2629" si="41">IF(AND(G2566&gt;0,A2566=""),"Falta elegir equipo/producto",IF(AND(A2566="",G2566=""),"",IF(AND(A2566&lt;&gt;"",G2566=""),"Falta incluir numero de unidades",IF(AND(A2566&lt;&gt;"",G2566&gt;0,B2566=""),"Falta Incluir el Tipo de Exceptuación",IF(AND(A2566&lt;&gt;"",B2566&lt;&gt;"",C2566="",G2566&gt;0),"Falta incluir nombre del Beneficiario exceptuación","No olvidar adjuntar factura de la exceptuación")))))</f>
        <v/>
      </c>
    </row>
    <row r="2567" spans="6:10" x14ac:dyDescent="0.2">
      <c r="F2567" s="93" t="str">
        <f>IF(ISBLANK(A2567),"",VLOOKUP(A2567,'Tabla de equipos'!$B$3:$D$107,3,FALSE))</f>
        <v/>
      </c>
      <c r="J2567" s="139" t="str">
        <f t="shared" si="41"/>
        <v/>
      </c>
    </row>
    <row r="2568" spans="6:10" x14ac:dyDescent="0.2">
      <c r="F2568" s="93" t="str">
        <f>IF(ISBLANK(A2568),"",VLOOKUP(A2568,'Tabla de equipos'!$B$3:$D$107,3,FALSE))</f>
        <v/>
      </c>
      <c r="J2568" s="139" t="str">
        <f t="shared" si="41"/>
        <v/>
      </c>
    </row>
    <row r="2569" spans="6:10" x14ac:dyDescent="0.2">
      <c r="F2569" s="93" t="str">
        <f>IF(ISBLANK(A2569),"",VLOOKUP(A2569,'Tabla de equipos'!$B$3:$D$107,3,FALSE))</f>
        <v/>
      </c>
      <c r="J2569" s="139" t="str">
        <f t="shared" si="41"/>
        <v/>
      </c>
    </row>
    <row r="2570" spans="6:10" x14ac:dyDescent="0.2">
      <c r="F2570" s="93" t="str">
        <f>IF(ISBLANK(A2570),"",VLOOKUP(A2570,'Tabla de equipos'!$B$3:$D$107,3,FALSE))</f>
        <v/>
      </c>
      <c r="J2570" s="139" t="str">
        <f t="shared" si="41"/>
        <v/>
      </c>
    </row>
    <row r="2571" spans="6:10" x14ac:dyDescent="0.2">
      <c r="F2571" s="93" t="str">
        <f>IF(ISBLANK(A2571),"",VLOOKUP(A2571,'Tabla de equipos'!$B$3:$D$107,3,FALSE))</f>
        <v/>
      </c>
      <c r="J2571" s="139" t="str">
        <f t="shared" si="41"/>
        <v/>
      </c>
    </row>
    <row r="2572" spans="6:10" x14ac:dyDescent="0.2">
      <c r="F2572" s="93" t="str">
        <f>IF(ISBLANK(A2572),"",VLOOKUP(A2572,'Tabla de equipos'!$B$3:$D$107,3,FALSE))</f>
        <v/>
      </c>
      <c r="J2572" s="139" t="str">
        <f t="shared" si="41"/>
        <v/>
      </c>
    </row>
    <row r="2573" spans="6:10" x14ac:dyDescent="0.2">
      <c r="F2573" s="93" t="str">
        <f>IF(ISBLANK(A2573),"",VLOOKUP(A2573,'Tabla de equipos'!$B$3:$D$107,3,FALSE))</f>
        <v/>
      </c>
      <c r="J2573" s="139" t="str">
        <f t="shared" si="41"/>
        <v/>
      </c>
    </row>
    <row r="2574" spans="6:10" x14ac:dyDescent="0.2">
      <c r="F2574" s="93" t="str">
        <f>IF(ISBLANK(A2574),"",VLOOKUP(A2574,'Tabla de equipos'!$B$3:$D$107,3,FALSE))</f>
        <v/>
      </c>
      <c r="J2574" s="139" t="str">
        <f t="shared" si="41"/>
        <v/>
      </c>
    </row>
    <row r="2575" spans="6:10" x14ac:dyDescent="0.2">
      <c r="F2575" s="93" t="str">
        <f>IF(ISBLANK(A2575),"",VLOOKUP(A2575,'Tabla de equipos'!$B$3:$D$107,3,FALSE))</f>
        <v/>
      </c>
      <c r="J2575" s="139" t="str">
        <f t="shared" si="41"/>
        <v/>
      </c>
    </row>
    <row r="2576" spans="6:10" x14ac:dyDescent="0.2">
      <c r="F2576" s="93" t="str">
        <f>IF(ISBLANK(A2576),"",VLOOKUP(A2576,'Tabla de equipos'!$B$3:$D$107,3,FALSE))</f>
        <v/>
      </c>
      <c r="J2576" s="139" t="str">
        <f t="shared" si="41"/>
        <v/>
      </c>
    </row>
    <row r="2577" spans="6:10" x14ac:dyDescent="0.2">
      <c r="F2577" s="93" t="str">
        <f>IF(ISBLANK(A2577),"",VLOOKUP(A2577,'Tabla de equipos'!$B$3:$D$107,3,FALSE))</f>
        <v/>
      </c>
      <c r="J2577" s="139" t="str">
        <f t="shared" si="41"/>
        <v/>
      </c>
    </row>
    <row r="2578" spans="6:10" x14ac:dyDescent="0.2">
      <c r="F2578" s="93" t="str">
        <f>IF(ISBLANK(A2578),"",VLOOKUP(A2578,'Tabla de equipos'!$B$3:$D$107,3,FALSE))</f>
        <v/>
      </c>
      <c r="J2578" s="139" t="str">
        <f t="shared" si="41"/>
        <v/>
      </c>
    </row>
    <row r="2579" spans="6:10" x14ac:dyDescent="0.2">
      <c r="F2579" s="93" t="str">
        <f>IF(ISBLANK(A2579),"",VLOOKUP(A2579,'Tabla de equipos'!$B$3:$D$107,3,FALSE))</f>
        <v/>
      </c>
      <c r="J2579" s="139" t="str">
        <f t="shared" si="41"/>
        <v/>
      </c>
    </row>
    <row r="2580" spans="6:10" x14ac:dyDescent="0.2">
      <c r="F2580" s="93" t="str">
        <f>IF(ISBLANK(A2580),"",VLOOKUP(A2580,'Tabla de equipos'!$B$3:$D$107,3,FALSE))</f>
        <v/>
      </c>
      <c r="J2580" s="139" t="str">
        <f t="shared" si="41"/>
        <v/>
      </c>
    </row>
    <row r="2581" spans="6:10" x14ac:dyDescent="0.2">
      <c r="F2581" s="93" t="str">
        <f>IF(ISBLANK(A2581),"",VLOOKUP(A2581,'Tabla de equipos'!$B$3:$D$107,3,FALSE))</f>
        <v/>
      </c>
      <c r="J2581" s="139" t="str">
        <f t="shared" si="41"/>
        <v/>
      </c>
    </row>
    <row r="2582" spans="6:10" x14ac:dyDescent="0.2">
      <c r="F2582" s="93" t="str">
        <f>IF(ISBLANK(A2582),"",VLOOKUP(A2582,'Tabla de equipos'!$B$3:$D$107,3,FALSE))</f>
        <v/>
      </c>
      <c r="J2582" s="139" t="str">
        <f t="shared" si="41"/>
        <v/>
      </c>
    </row>
    <row r="2583" spans="6:10" x14ac:dyDescent="0.2">
      <c r="F2583" s="93" t="str">
        <f>IF(ISBLANK(A2583),"",VLOOKUP(A2583,'Tabla de equipos'!$B$3:$D$107,3,FALSE))</f>
        <v/>
      </c>
      <c r="J2583" s="139" t="str">
        <f t="shared" si="41"/>
        <v/>
      </c>
    </row>
    <row r="2584" spans="6:10" x14ac:dyDescent="0.2">
      <c r="F2584" s="93" t="str">
        <f>IF(ISBLANK(A2584),"",VLOOKUP(A2584,'Tabla de equipos'!$B$3:$D$107,3,FALSE))</f>
        <v/>
      </c>
      <c r="J2584" s="139" t="str">
        <f t="shared" si="41"/>
        <v/>
      </c>
    </row>
    <row r="2585" spans="6:10" x14ac:dyDescent="0.2">
      <c r="F2585" s="93" t="str">
        <f>IF(ISBLANK(A2585),"",VLOOKUP(A2585,'Tabla de equipos'!$B$3:$D$107,3,FALSE))</f>
        <v/>
      </c>
      <c r="J2585" s="139" t="str">
        <f t="shared" si="41"/>
        <v/>
      </c>
    </row>
    <row r="2586" spans="6:10" x14ac:dyDescent="0.2">
      <c r="F2586" s="93" t="str">
        <f>IF(ISBLANK(A2586),"",VLOOKUP(A2586,'Tabla de equipos'!$B$3:$D$107,3,FALSE))</f>
        <v/>
      </c>
      <c r="J2586" s="139" t="str">
        <f t="shared" si="41"/>
        <v/>
      </c>
    </row>
    <row r="2587" spans="6:10" x14ac:dyDescent="0.2">
      <c r="F2587" s="93" t="str">
        <f>IF(ISBLANK(A2587),"",VLOOKUP(A2587,'Tabla de equipos'!$B$3:$D$107,3,FALSE))</f>
        <v/>
      </c>
      <c r="J2587" s="139" t="str">
        <f t="shared" si="41"/>
        <v/>
      </c>
    </row>
    <row r="2588" spans="6:10" x14ac:dyDescent="0.2">
      <c r="F2588" s="93" t="str">
        <f>IF(ISBLANK(A2588),"",VLOOKUP(A2588,'Tabla de equipos'!$B$3:$D$107,3,FALSE))</f>
        <v/>
      </c>
      <c r="J2588" s="139" t="str">
        <f t="shared" si="41"/>
        <v/>
      </c>
    </row>
    <row r="2589" spans="6:10" x14ac:dyDescent="0.2">
      <c r="F2589" s="93" t="str">
        <f>IF(ISBLANK(A2589),"",VLOOKUP(A2589,'Tabla de equipos'!$B$3:$D$107,3,FALSE))</f>
        <v/>
      </c>
      <c r="J2589" s="139" t="str">
        <f t="shared" si="41"/>
        <v/>
      </c>
    </row>
    <row r="2590" spans="6:10" x14ac:dyDescent="0.2">
      <c r="F2590" s="93" t="str">
        <f>IF(ISBLANK(A2590),"",VLOOKUP(A2590,'Tabla de equipos'!$B$3:$D$107,3,FALSE))</f>
        <v/>
      </c>
      <c r="J2590" s="139" t="str">
        <f t="shared" si="41"/>
        <v/>
      </c>
    </row>
    <row r="2591" spans="6:10" x14ac:dyDescent="0.2">
      <c r="F2591" s="93" t="str">
        <f>IF(ISBLANK(A2591),"",VLOOKUP(A2591,'Tabla de equipos'!$B$3:$D$107,3,FALSE))</f>
        <v/>
      </c>
      <c r="J2591" s="139" t="str">
        <f t="shared" si="41"/>
        <v/>
      </c>
    </row>
    <row r="2592" spans="6:10" x14ac:dyDescent="0.2">
      <c r="F2592" s="93" t="str">
        <f>IF(ISBLANK(A2592),"",VLOOKUP(A2592,'Tabla de equipos'!$B$3:$D$107,3,FALSE))</f>
        <v/>
      </c>
      <c r="J2592" s="139" t="str">
        <f t="shared" si="41"/>
        <v/>
      </c>
    </row>
    <row r="2593" spans="6:10" x14ac:dyDescent="0.2">
      <c r="F2593" s="93" t="str">
        <f>IF(ISBLANK(A2593),"",VLOOKUP(A2593,'Tabla de equipos'!$B$3:$D$107,3,FALSE))</f>
        <v/>
      </c>
      <c r="J2593" s="139" t="str">
        <f t="shared" si="41"/>
        <v/>
      </c>
    </row>
    <row r="2594" spans="6:10" x14ac:dyDescent="0.2">
      <c r="F2594" s="93" t="str">
        <f>IF(ISBLANK(A2594),"",VLOOKUP(A2594,'Tabla de equipos'!$B$3:$D$107,3,FALSE))</f>
        <v/>
      </c>
      <c r="J2594" s="139" t="str">
        <f t="shared" si="41"/>
        <v/>
      </c>
    </row>
    <row r="2595" spans="6:10" x14ac:dyDescent="0.2">
      <c r="F2595" s="93" t="str">
        <f>IF(ISBLANK(A2595),"",VLOOKUP(A2595,'Tabla de equipos'!$B$3:$D$107,3,FALSE))</f>
        <v/>
      </c>
      <c r="J2595" s="139" t="str">
        <f t="shared" si="41"/>
        <v/>
      </c>
    </row>
    <row r="2596" spans="6:10" x14ac:dyDescent="0.2">
      <c r="F2596" s="93" t="str">
        <f>IF(ISBLANK(A2596),"",VLOOKUP(A2596,'Tabla de equipos'!$B$3:$D$107,3,FALSE))</f>
        <v/>
      </c>
      <c r="J2596" s="139" t="str">
        <f t="shared" si="41"/>
        <v/>
      </c>
    </row>
    <row r="2597" spans="6:10" x14ac:dyDescent="0.2">
      <c r="F2597" s="93" t="str">
        <f>IF(ISBLANK(A2597),"",VLOOKUP(A2597,'Tabla de equipos'!$B$3:$D$107,3,FALSE))</f>
        <v/>
      </c>
      <c r="J2597" s="139" t="str">
        <f t="shared" si="41"/>
        <v/>
      </c>
    </row>
    <row r="2598" spans="6:10" x14ac:dyDescent="0.2">
      <c r="F2598" s="93" t="str">
        <f>IF(ISBLANK(A2598),"",VLOOKUP(A2598,'Tabla de equipos'!$B$3:$D$107,3,FALSE))</f>
        <v/>
      </c>
      <c r="J2598" s="139" t="str">
        <f t="shared" si="41"/>
        <v/>
      </c>
    </row>
    <row r="2599" spans="6:10" x14ac:dyDescent="0.2">
      <c r="F2599" s="93" t="str">
        <f>IF(ISBLANK(A2599),"",VLOOKUP(A2599,'Tabla de equipos'!$B$3:$D$107,3,FALSE))</f>
        <v/>
      </c>
      <c r="J2599" s="139" t="str">
        <f t="shared" si="41"/>
        <v/>
      </c>
    </row>
    <row r="2600" spans="6:10" x14ac:dyDescent="0.2">
      <c r="F2600" s="93" t="str">
        <f>IF(ISBLANK(A2600),"",VLOOKUP(A2600,'Tabla de equipos'!$B$3:$D$107,3,FALSE))</f>
        <v/>
      </c>
      <c r="J2600" s="139" t="str">
        <f t="shared" si="41"/>
        <v/>
      </c>
    </row>
    <row r="2601" spans="6:10" x14ac:dyDescent="0.2">
      <c r="F2601" s="93" t="str">
        <f>IF(ISBLANK(A2601),"",VLOOKUP(A2601,'Tabla de equipos'!$B$3:$D$107,3,FALSE))</f>
        <v/>
      </c>
      <c r="J2601" s="139" t="str">
        <f t="shared" si="41"/>
        <v/>
      </c>
    </row>
    <row r="2602" spans="6:10" x14ac:dyDescent="0.2">
      <c r="F2602" s="93" t="str">
        <f>IF(ISBLANK(A2602),"",VLOOKUP(A2602,'Tabla de equipos'!$B$3:$D$107,3,FALSE))</f>
        <v/>
      </c>
      <c r="J2602" s="139" t="str">
        <f t="shared" si="41"/>
        <v/>
      </c>
    </row>
    <row r="2603" spans="6:10" x14ac:dyDescent="0.2">
      <c r="F2603" s="93" t="str">
        <f>IF(ISBLANK(A2603),"",VLOOKUP(A2603,'Tabla de equipos'!$B$3:$D$107,3,FALSE))</f>
        <v/>
      </c>
      <c r="J2603" s="139" t="str">
        <f t="shared" si="41"/>
        <v/>
      </c>
    </row>
    <row r="2604" spans="6:10" x14ac:dyDescent="0.2">
      <c r="F2604" s="93" t="str">
        <f>IF(ISBLANK(A2604),"",VLOOKUP(A2604,'Tabla de equipos'!$B$3:$D$107,3,FALSE))</f>
        <v/>
      </c>
      <c r="J2604" s="139" t="str">
        <f t="shared" si="41"/>
        <v/>
      </c>
    </row>
    <row r="2605" spans="6:10" x14ac:dyDescent="0.2">
      <c r="F2605" s="93" t="str">
        <f>IF(ISBLANK(A2605),"",VLOOKUP(A2605,'Tabla de equipos'!$B$3:$D$107,3,FALSE))</f>
        <v/>
      </c>
      <c r="J2605" s="139" t="str">
        <f t="shared" si="41"/>
        <v/>
      </c>
    </row>
    <row r="2606" spans="6:10" x14ac:dyDescent="0.2">
      <c r="F2606" s="93" t="str">
        <f>IF(ISBLANK(A2606),"",VLOOKUP(A2606,'Tabla de equipos'!$B$3:$D$107,3,FALSE))</f>
        <v/>
      </c>
      <c r="J2606" s="139" t="str">
        <f t="shared" si="41"/>
        <v/>
      </c>
    </row>
    <row r="2607" spans="6:10" x14ac:dyDescent="0.2">
      <c r="F2607" s="93" t="str">
        <f>IF(ISBLANK(A2607),"",VLOOKUP(A2607,'Tabla de equipos'!$B$3:$D$107,3,FALSE))</f>
        <v/>
      </c>
      <c r="J2607" s="139" t="str">
        <f t="shared" si="41"/>
        <v/>
      </c>
    </row>
    <row r="2608" spans="6:10" x14ac:dyDescent="0.2">
      <c r="F2608" s="93" t="str">
        <f>IF(ISBLANK(A2608),"",VLOOKUP(A2608,'Tabla de equipos'!$B$3:$D$107,3,FALSE))</f>
        <v/>
      </c>
      <c r="J2608" s="139" t="str">
        <f t="shared" si="41"/>
        <v/>
      </c>
    </row>
    <row r="2609" spans="6:10" x14ac:dyDescent="0.2">
      <c r="F2609" s="93" t="str">
        <f>IF(ISBLANK(A2609),"",VLOOKUP(A2609,'Tabla de equipos'!$B$3:$D$107,3,FALSE))</f>
        <v/>
      </c>
      <c r="J2609" s="139" t="str">
        <f t="shared" si="41"/>
        <v/>
      </c>
    </row>
    <row r="2610" spans="6:10" x14ac:dyDescent="0.2">
      <c r="F2610" s="93" t="str">
        <f>IF(ISBLANK(A2610),"",VLOOKUP(A2610,'Tabla de equipos'!$B$3:$D$107,3,FALSE))</f>
        <v/>
      </c>
      <c r="J2610" s="139" t="str">
        <f t="shared" si="41"/>
        <v/>
      </c>
    </row>
    <row r="2611" spans="6:10" x14ac:dyDescent="0.2">
      <c r="F2611" s="93" t="str">
        <f>IF(ISBLANK(A2611),"",VLOOKUP(A2611,'Tabla de equipos'!$B$3:$D$107,3,FALSE))</f>
        <v/>
      </c>
      <c r="J2611" s="139" t="str">
        <f t="shared" si="41"/>
        <v/>
      </c>
    </row>
    <row r="2612" spans="6:10" x14ac:dyDescent="0.2">
      <c r="F2612" s="93" t="str">
        <f>IF(ISBLANK(A2612),"",VLOOKUP(A2612,'Tabla de equipos'!$B$3:$D$107,3,FALSE))</f>
        <v/>
      </c>
      <c r="J2612" s="139" t="str">
        <f t="shared" si="41"/>
        <v/>
      </c>
    </row>
    <row r="2613" spans="6:10" x14ac:dyDescent="0.2">
      <c r="F2613" s="93" t="str">
        <f>IF(ISBLANK(A2613),"",VLOOKUP(A2613,'Tabla de equipos'!$B$3:$D$107,3,FALSE))</f>
        <v/>
      </c>
      <c r="J2613" s="139" t="str">
        <f t="shared" si="41"/>
        <v/>
      </c>
    </row>
    <row r="2614" spans="6:10" x14ac:dyDescent="0.2">
      <c r="F2614" s="93" t="str">
        <f>IF(ISBLANK(A2614),"",VLOOKUP(A2614,'Tabla de equipos'!$B$3:$D$107,3,FALSE))</f>
        <v/>
      </c>
      <c r="J2614" s="139" t="str">
        <f t="shared" si="41"/>
        <v/>
      </c>
    </row>
    <row r="2615" spans="6:10" x14ac:dyDescent="0.2">
      <c r="F2615" s="93" t="str">
        <f>IF(ISBLANK(A2615),"",VLOOKUP(A2615,'Tabla de equipos'!$B$3:$D$107,3,FALSE))</f>
        <v/>
      </c>
      <c r="J2615" s="139" t="str">
        <f t="shared" si="41"/>
        <v/>
      </c>
    </row>
    <row r="2616" spans="6:10" x14ac:dyDescent="0.2">
      <c r="F2616" s="93" t="str">
        <f>IF(ISBLANK(A2616),"",VLOOKUP(A2616,'Tabla de equipos'!$B$3:$D$107,3,FALSE))</f>
        <v/>
      </c>
      <c r="J2616" s="139" t="str">
        <f t="shared" si="41"/>
        <v/>
      </c>
    </row>
    <row r="2617" spans="6:10" x14ac:dyDescent="0.2">
      <c r="F2617" s="93" t="str">
        <f>IF(ISBLANK(A2617),"",VLOOKUP(A2617,'Tabla de equipos'!$B$3:$D$107,3,FALSE))</f>
        <v/>
      </c>
      <c r="J2617" s="139" t="str">
        <f t="shared" si="41"/>
        <v/>
      </c>
    </row>
    <row r="2618" spans="6:10" x14ac:dyDescent="0.2">
      <c r="F2618" s="93" t="str">
        <f>IF(ISBLANK(A2618),"",VLOOKUP(A2618,'Tabla de equipos'!$B$3:$D$107,3,FALSE))</f>
        <v/>
      </c>
      <c r="J2618" s="139" t="str">
        <f t="shared" si="41"/>
        <v/>
      </c>
    </row>
    <row r="2619" spans="6:10" x14ac:dyDescent="0.2">
      <c r="F2619" s="93" t="str">
        <f>IF(ISBLANK(A2619),"",VLOOKUP(A2619,'Tabla de equipos'!$B$3:$D$107,3,FALSE))</f>
        <v/>
      </c>
      <c r="J2619" s="139" t="str">
        <f t="shared" si="41"/>
        <v/>
      </c>
    </row>
    <row r="2620" spans="6:10" x14ac:dyDescent="0.2">
      <c r="F2620" s="93" t="str">
        <f>IF(ISBLANK(A2620),"",VLOOKUP(A2620,'Tabla de equipos'!$B$3:$D$107,3,FALSE))</f>
        <v/>
      </c>
      <c r="J2620" s="139" t="str">
        <f t="shared" si="41"/>
        <v/>
      </c>
    </row>
    <row r="2621" spans="6:10" x14ac:dyDescent="0.2">
      <c r="F2621" s="93" t="str">
        <f>IF(ISBLANK(A2621),"",VLOOKUP(A2621,'Tabla de equipos'!$B$3:$D$107,3,FALSE))</f>
        <v/>
      </c>
      <c r="J2621" s="139" t="str">
        <f t="shared" si="41"/>
        <v/>
      </c>
    </row>
    <row r="2622" spans="6:10" x14ac:dyDescent="0.2">
      <c r="F2622" s="93" t="str">
        <f>IF(ISBLANK(A2622),"",VLOOKUP(A2622,'Tabla de equipos'!$B$3:$D$107,3,FALSE))</f>
        <v/>
      </c>
      <c r="J2622" s="139" t="str">
        <f t="shared" si="41"/>
        <v/>
      </c>
    </row>
    <row r="2623" spans="6:10" x14ac:dyDescent="0.2">
      <c r="F2623" s="93" t="str">
        <f>IF(ISBLANK(A2623),"",VLOOKUP(A2623,'Tabla de equipos'!$B$3:$D$107,3,FALSE))</f>
        <v/>
      </c>
      <c r="J2623" s="139" t="str">
        <f t="shared" si="41"/>
        <v/>
      </c>
    </row>
    <row r="2624" spans="6:10" x14ac:dyDescent="0.2">
      <c r="F2624" s="93" t="str">
        <f>IF(ISBLANK(A2624),"",VLOOKUP(A2624,'Tabla de equipos'!$B$3:$D$107,3,FALSE))</f>
        <v/>
      </c>
      <c r="J2624" s="139" t="str">
        <f t="shared" si="41"/>
        <v/>
      </c>
    </row>
    <row r="2625" spans="6:10" x14ac:dyDescent="0.2">
      <c r="F2625" s="93" t="str">
        <f>IF(ISBLANK(A2625),"",VLOOKUP(A2625,'Tabla de equipos'!$B$3:$D$107,3,FALSE))</f>
        <v/>
      </c>
      <c r="J2625" s="139" t="str">
        <f t="shared" si="41"/>
        <v/>
      </c>
    </row>
    <row r="2626" spans="6:10" x14ac:dyDescent="0.2">
      <c r="F2626" s="93" t="str">
        <f>IF(ISBLANK(A2626),"",VLOOKUP(A2626,'Tabla de equipos'!$B$3:$D$107,3,FALSE))</f>
        <v/>
      </c>
      <c r="J2626" s="139" t="str">
        <f t="shared" si="41"/>
        <v/>
      </c>
    </row>
    <row r="2627" spans="6:10" x14ac:dyDescent="0.2">
      <c r="F2627" s="93" t="str">
        <f>IF(ISBLANK(A2627),"",VLOOKUP(A2627,'Tabla de equipos'!$B$3:$D$107,3,FALSE))</f>
        <v/>
      </c>
      <c r="J2627" s="139" t="str">
        <f t="shared" si="41"/>
        <v/>
      </c>
    </row>
    <row r="2628" spans="6:10" x14ac:dyDescent="0.2">
      <c r="F2628" s="93" t="str">
        <f>IF(ISBLANK(A2628),"",VLOOKUP(A2628,'Tabla de equipos'!$B$3:$D$107,3,FALSE))</f>
        <v/>
      </c>
      <c r="J2628" s="139" t="str">
        <f t="shared" si="41"/>
        <v/>
      </c>
    </row>
    <row r="2629" spans="6:10" x14ac:dyDescent="0.2">
      <c r="F2629" s="93" t="str">
        <f>IF(ISBLANK(A2629),"",VLOOKUP(A2629,'Tabla de equipos'!$B$3:$D$107,3,FALSE))</f>
        <v/>
      </c>
      <c r="J2629" s="139" t="str">
        <f t="shared" si="41"/>
        <v/>
      </c>
    </row>
    <row r="2630" spans="6:10" x14ac:dyDescent="0.2">
      <c r="F2630" s="93" t="str">
        <f>IF(ISBLANK(A2630),"",VLOOKUP(A2630,'Tabla de equipos'!$B$3:$D$107,3,FALSE))</f>
        <v/>
      </c>
      <c r="J2630" s="139" t="str">
        <f t="shared" ref="J2630:J2693" si="42">IF(AND(G2630&gt;0,A2630=""),"Falta elegir equipo/producto",IF(AND(A2630="",G2630=""),"",IF(AND(A2630&lt;&gt;"",G2630=""),"Falta incluir numero de unidades",IF(AND(A2630&lt;&gt;"",G2630&gt;0,B2630=""),"Falta Incluir el Tipo de Exceptuación",IF(AND(A2630&lt;&gt;"",B2630&lt;&gt;"",C2630="",G2630&gt;0),"Falta incluir nombre del Beneficiario exceptuación","No olvidar adjuntar factura de la exceptuación")))))</f>
        <v/>
      </c>
    </row>
    <row r="2631" spans="6:10" x14ac:dyDescent="0.2">
      <c r="F2631" s="93" t="str">
        <f>IF(ISBLANK(A2631),"",VLOOKUP(A2631,'Tabla de equipos'!$B$3:$D$107,3,FALSE))</f>
        <v/>
      </c>
      <c r="J2631" s="139" t="str">
        <f t="shared" si="42"/>
        <v/>
      </c>
    </row>
    <row r="2632" spans="6:10" x14ac:dyDescent="0.2">
      <c r="F2632" s="93" t="str">
        <f>IF(ISBLANK(A2632),"",VLOOKUP(A2632,'Tabla de equipos'!$B$3:$D$107,3,FALSE))</f>
        <v/>
      </c>
      <c r="J2632" s="139" t="str">
        <f t="shared" si="42"/>
        <v/>
      </c>
    </row>
    <row r="2633" spans="6:10" x14ac:dyDescent="0.2">
      <c r="F2633" s="93" t="str">
        <f>IF(ISBLANK(A2633),"",VLOOKUP(A2633,'Tabla de equipos'!$B$3:$D$107,3,FALSE))</f>
        <v/>
      </c>
      <c r="J2633" s="139" t="str">
        <f t="shared" si="42"/>
        <v/>
      </c>
    </row>
    <row r="2634" spans="6:10" x14ac:dyDescent="0.2">
      <c r="F2634" s="93" t="str">
        <f>IF(ISBLANK(A2634),"",VLOOKUP(A2634,'Tabla de equipos'!$B$3:$D$107,3,FALSE))</f>
        <v/>
      </c>
      <c r="J2634" s="139" t="str">
        <f t="shared" si="42"/>
        <v/>
      </c>
    </row>
    <row r="2635" spans="6:10" x14ac:dyDescent="0.2">
      <c r="F2635" s="93" t="str">
        <f>IF(ISBLANK(A2635),"",VLOOKUP(A2635,'Tabla de equipos'!$B$3:$D$107,3,FALSE))</f>
        <v/>
      </c>
      <c r="J2635" s="139" t="str">
        <f t="shared" si="42"/>
        <v/>
      </c>
    </row>
    <row r="2636" spans="6:10" x14ac:dyDescent="0.2">
      <c r="F2636" s="93" t="str">
        <f>IF(ISBLANK(A2636),"",VLOOKUP(A2636,'Tabla de equipos'!$B$3:$D$107,3,FALSE))</f>
        <v/>
      </c>
      <c r="J2636" s="139" t="str">
        <f t="shared" si="42"/>
        <v/>
      </c>
    </row>
    <row r="2637" spans="6:10" x14ac:dyDescent="0.2">
      <c r="F2637" s="93" t="str">
        <f>IF(ISBLANK(A2637),"",VLOOKUP(A2637,'Tabla de equipos'!$B$3:$D$107,3,FALSE))</f>
        <v/>
      </c>
      <c r="J2637" s="139" t="str">
        <f t="shared" si="42"/>
        <v/>
      </c>
    </row>
    <row r="2638" spans="6:10" x14ac:dyDescent="0.2">
      <c r="F2638" s="93" t="str">
        <f>IF(ISBLANK(A2638),"",VLOOKUP(A2638,'Tabla de equipos'!$B$3:$D$107,3,FALSE))</f>
        <v/>
      </c>
      <c r="J2638" s="139" t="str">
        <f t="shared" si="42"/>
        <v/>
      </c>
    </row>
    <row r="2639" spans="6:10" x14ac:dyDescent="0.2">
      <c r="F2639" s="93" t="str">
        <f>IF(ISBLANK(A2639),"",VLOOKUP(A2639,'Tabla de equipos'!$B$3:$D$107,3,FALSE))</f>
        <v/>
      </c>
      <c r="J2639" s="139" t="str">
        <f t="shared" si="42"/>
        <v/>
      </c>
    </row>
    <row r="2640" spans="6:10" x14ac:dyDescent="0.2">
      <c r="F2640" s="93" t="str">
        <f>IF(ISBLANK(A2640),"",VLOOKUP(A2640,'Tabla de equipos'!$B$3:$D$107,3,FALSE))</f>
        <v/>
      </c>
      <c r="J2640" s="139" t="str">
        <f t="shared" si="42"/>
        <v/>
      </c>
    </row>
    <row r="2641" spans="6:10" x14ac:dyDescent="0.2">
      <c r="F2641" s="93" t="str">
        <f>IF(ISBLANK(A2641),"",VLOOKUP(A2641,'Tabla de equipos'!$B$3:$D$107,3,FALSE))</f>
        <v/>
      </c>
      <c r="J2641" s="139" t="str">
        <f t="shared" si="42"/>
        <v/>
      </c>
    </row>
    <row r="2642" spans="6:10" x14ac:dyDescent="0.2">
      <c r="F2642" s="93" t="str">
        <f>IF(ISBLANK(A2642),"",VLOOKUP(A2642,'Tabla de equipos'!$B$3:$D$107,3,FALSE))</f>
        <v/>
      </c>
      <c r="J2642" s="139" t="str">
        <f t="shared" si="42"/>
        <v/>
      </c>
    </row>
    <row r="2643" spans="6:10" x14ac:dyDescent="0.2">
      <c r="F2643" s="93" t="str">
        <f>IF(ISBLANK(A2643),"",VLOOKUP(A2643,'Tabla de equipos'!$B$3:$D$107,3,FALSE))</f>
        <v/>
      </c>
      <c r="J2643" s="139" t="str">
        <f t="shared" si="42"/>
        <v/>
      </c>
    </row>
    <row r="2644" spans="6:10" x14ac:dyDescent="0.2">
      <c r="F2644" s="93" t="str">
        <f>IF(ISBLANK(A2644),"",VLOOKUP(A2644,'Tabla de equipos'!$B$3:$D$107,3,FALSE))</f>
        <v/>
      </c>
      <c r="J2644" s="139" t="str">
        <f t="shared" si="42"/>
        <v/>
      </c>
    </row>
    <row r="2645" spans="6:10" x14ac:dyDescent="0.2">
      <c r="F2645" s="93" t="str">
        <f>IF(ISBLANK(A2645),"",VLOOKUP(A2645,'Tabla de equipos'!$B$3:$D$107,3,FALSE))</f>
        <v/>
      </c>
      <c r="J2645" s="139" t="str">
        <f t="shared" si="42"/>
        <v/>
      </c>
    </row>
    <row r="2646" spans="6:10" x14ac:dyDescent="0.2">
      <c r="F2646" s="93" t="str">
        <f>IF(ISBLANK(A2646),"",VLOOKUP(A2646,'Tabla de equipos'!$B$3:$D$107,3,FALSE))</f>
        <v/>
      </c>
      <c r="J2646" s="139" t="str">
        <f t="shared" si="42"/>
        <v/>
      </c>
    </row>
    <row r="2647" spans="6:10" x14ac:dyDescent="0.2">
      <c r="F2647" s="93" t="str">
        <f>IF(ISBLANK(A2647),"",VLOOKUP(A2647,'Tabla de equipos'!$B$3:$D$107,3,FALSE))</f>
        <v/>
      </c>
      <c r="J2647" s="139" t="str">
        <f t="shared" si="42"/>
        <v/>
      </c>
    </row>
    <row r="2648" spans="6:10" x14ac:dyDescent="0.2">
      <c r="F2648" s="93" t="str">
        <f>IF(ISBLANK(A2648),"",VLOOKUP(A2648,'Tabla de equipos'!$B$3:$D$107,3,FALSE))</f>
        <v/>
      </c>
      <c r="J2648" s="139" t="str">
        <f t="shared" si="42"/>
        <v/>
      </c>
    </row>
    <row r="2649" spans="6:10" x14ac:dyDescent="0.2">
      <c r="F2649" s="93" t="str">
        <f>IF(ISBLANK(A2649),"",VLOOKUP(A2649,'Tabla de equipos'!$B$3:$D$107,3,FALSE))</f>
        <v/>
      </c>
      <c r="J2649" s="139" t="str">
        <f t="shared" si="42"/>
        <v/>
      </c>
    </row>
    <row r="2650" spans="6:10" x14ac:dyDescent="0.2">
      <c r="F2650" s="93" t="str">
        <f>IF(ISBLANK(A2650),"",VLOOKUP(A2650,'Tabla de equipos'!$B$3:$D$107,3,FALSE))</f>
        <v/>
      </c>
      <c r="J2650" s="139" t="str">
        <f t="shared" si="42"/>
        <v/>
      </c>
    </row>
    <row r="2651" spans="6:10" x14ac:dyDescent="0.2">
      <c r="F2651" s="93" t="str">
        <f>IF(ISBLANK(A2651),"",VLOOKUP(A2651,'Tabla de equipos'!$B$3:$D$107,3,FALSE))</f>
        <v/>
      </c>
      <c r="J2651" s="139" t="str">
        <f t="shared" si="42"/>
        <v/>
      </c>
    </row>
    <row r="2652" spans="6:10" x14ac:dyDescent="0.2">
      <c r="F2652" s="93" t="str">
        <f>IF(ISBLANK(A2652),"",VLOOKUP(A2652,'Tabla de equipos'!$B$3:$D$107,3,FALSE))</f>
        <v/>
      </c>
      <c r="J2652" s="139" t="str">
        <f t="shared" si="42"/>
        <v/>
      </c>
    </row>
    <row r="2653" spans="6:10" x14ac:dyDescent="0.2">
      <c r="F2653" s="93" t="str">
        <f>IF(ISBLANK(A2653),"",VLOOKUP(A2653,'Tabla de equipos'!$B$3:$D$107,3,FALSE))</f>
        <v/>
      </c>
      <c r="J2653" s="139" t="str">
        <f t="shared" si="42"/>
        <v/>
      </c>
    </row>
    <row r="2654" spans="6:10" x14ac:dyDescent="0.2">
      <c r="F2654" s="93" t="str">
        <f>IF(ISBLANK(A2654),"",VLOOKUP(A2654,'Tabla de equipos'!$B$3:$D$107,3,FALSE))</f>
        <v/>
      </c>
      <c r="J2654" s="139" t="str">
        <f t="shared" si="42"/>
        <v/>
      </c>
    </row>
    <row r="2655" spans="6:10" x14ac:dyDescent="0.2">
      <c r="F2655" s="93" t="str">
        <f>IF(ISBLANK(A2655),"",VLOOKUP(A2655,'Tabla de equipos'!$B$3:$D$107,3,FALSE))</f>
        <v/>
      </c>
      <c r="J2655" s="139" t="str">
        <f t="shared" si="42"/>
        <v/>
      </c>
    </row>
    <row r="2656" spans="6:10" x14ac:dyDescent="0.2">
      <c r="F2656" s="93" t="str">
        <f>IF(ISBLANK(A2656),"",VLOOKUP(A2656,'Tabla de equipos'!$B$3:$D$107,3,FALSE))</f>
        <v/>
      </c>
      <c r="J2656" s="139" t="str">
        <f t="shared" si="42"/>
        <v/>
      </c>
    </row>
    <row r="2657" spans="6:10" x14ac:dyDescent="0.2">
      <c r="F2657" s="93" t="str">
        <f>IF(ISBLANK(A2657),"",VLOOKUP(A2657,'Tabla de equipos'!$B$3:$D$107,3,FALSE))</f>
        <v/>
      </c>
      <c r="J2657" s="139" t="str">
        <f t="shared" si="42"/>
        <v/>
      </c>
    </row>
    <row r="2658" spans="6:10" x14ac:dyDescent="0.2">
      <c r="F2658" s="93" t="str">
        <f>IF(ISBLANK(A2658),"",VLOOKUP(A2658,'Tabla de equipos'!$B$3:$D$107,3,FALSE))</f>
        <v/>
      </c>
      <c r="J2658" s="139" t="str">
        <f t="shared" si="42"/>
        <v/>
      </c>
    </row>
    <row r="2659" spans="6:10" x14ac:dyDescent="0.2">
      <c r="F2659" s="93" t="str">
        <f>IF(ISBLANK(A2659),"",VLOOKUP(A2659,'Tabla de equipos'!$B$3:$D$107,3,FALSE))</f>
        <v/>
      </c>
      <c r="J2659" s="139" t="str">
        <f t="shared" si="42"/>
        <v/>
      </c>
    </row>
    <row r="2660" spans="6:10" x14ac:dyDescent="0.2">
      <c r="F2660" s="93" t="str">
        <f>IF(ISBLANK(A2660),"",VLOOKUP(A2660,'Tabla de equipos'!$B$3:$D$107,3,FALSE))</f>
        <v/>
      </c>
      <c r="J2660" s="139" t="str">
        <f t="shared" si="42"/>
        <v/>
      </c>
    </row>
    <row r="2661" spans="6:10" x14ac:dyDescent="0.2">
      <c r="F2661" s="93" t="str">
        <f>IF(ISBLANK(A2661),"",VLOOKUP(A2661,'Tabla de equipos'!$B$3:$D$107,3,FALSE))</f>
        <v/>
      </c>
      <c r="J2661" s="139" t="str">
        <f t="shared" si="42"/>
        <v/>
      </c>
    </row>
    <row r="2662" spans="6:10" x14ac:dyDescent="0.2">
      <c r="F2662" s="93" t="str">
        <f>IF(ISBLANK(A2662),"",VLOOKUP(A2662,'Tabla de equipos'!$B$3:$D$107,3,FALSE))</f>
        <v/>
      </c>
      <c r="J2662" s="139" t="str">
        <f t="shared" si="42"/>
        <v/>
      </c>
    </row>
    <row r="2663" spans="6:10" x14ac:dyDescent="0.2">
      <c r="F2663" s="93" t="str">
        <f>IF(ISBLANK(A2663),"",VLOOKUP(A2663,'Tabla de equipos'!$B$3:$D$107,3,FALSE))</f>
        <v/>
      </c>
      <c r="J2663" s="139" t="str">
        <f t="shared" si="42"/>
        <v/>
      </c>
    </row>
    <row r="2664" spans="6:10" x14ac:dyDescent="0.2">
      <c r="F2664" s="93" t="str">
        <f>IF(ISBLANK(A2664),"",VLOOKUP(A2664,'Tabla de equipos'!$B$3:$D$107,3,FALSE))</f>
        <v/>
      </c>
      <c r="J2664" s="139" t="str">
        <f t="shared" si="42"/>
        <v/>
      </c>
    </row>
    <row r="2665" spans="6:10" x14ac:dyDescent="0.2">
      <c r="F2665" s="93" t="str">
        <f>IF(ISBLANK(A2665),"",VLOOKUP(A2665,'Tabla de equipos'!$B$3:$D$107,3,FALSE))</f>
        <v/>
      </c>
      <c r="J2665" s="139" t="str">
        <f t="shared" si="42"/>
        <v/>
      </c>
    </row>
    <row r="2666" spans="6:10" x14ac:dyDescent="0.2">
      <c r="F2666" s="93" t="str">
        <f>IF(ISBLANK(A2666),"",VLOOKUP(A2666,'Tabla de equipos'!$B$3:$D$107,3,FALSE))</f>
        <v/>
      </c>
      <c r="J2666" s="139" t="str">
        <f t="shared" si="42"/>
        <v/>
      </c>
    </row>
    <row r="2667" spans="6:10" x14ac:dyDescent="0.2">
      <c r="F2667" s="93" t="str">
        <f>IF(ISBLANK(A2667),"",VLOOKUP(A2667,'Tabla de equipos'!$B$3:$D$107,3,FALSE))</f>
        <v/>
      </c>
      <c r="J2667" s="139" t="str">
        <f t="shared" si="42"/>
        <v/>
      </c>
    </row>
    <row r="2668" spans="6:10" x14ac:dyDescent="0.2">
      <c r="F2668" s="93" t="str">
        <f>IF(ISBLANK(A2668),"",VLOOKUP(A2668,'Tabla de equipos'!$B$3:$D$107,3,FALSE))</f>
        <v/>
      </c>
      <c r="J2668" s="139" t="str">
        <f t="shared" si="42"/>
        <v/>
      </c>
    </row>
    <row r="2669" spans="6:10" x14ac:dyDescent="0.2">
      <c r="F2669" s="93" t="str">
        <f>IF(ISBLANK(A2669),"",VLOOKUP(A2669,'Tabla de equipos'!$B$3:$D$107,3,FALSE))</f>
        <v/>
      </c>
      <c r="J2669" s="139" t="str">
        <f t="shared" si="42"/>
        <v/>
      </c>
    </row>
    <row r="2670" spans="6:10" x14ac:dyDescent="0.2">
      <c r="F2670" s="93" t="str">
        <f>IF(ISBLANK(A2670),"",VLOOKUP(A2670,'Tabla de equipos'!$B$3:$D$107,3,FALSE))</f>
        <v/>
      </c>
      <c r="J2670" s="139" t="str">
        <f t="shared" si="42"/>
        <v/>
      </c>
    </row>
    <row r="2671" spans="6:10" x14ac:dyDescent="0.2">
      <c r="F2671" s="93" t="str">
        <f>IF(ISBLANK(A2671),"",VLOOKUP(A2671,'Tabla de equipos'!$B$3:$D$107,3,FALSE))</f>
        <v/>
      </c>
      <c r="J2671" s="139" t="str">
        <f t="shared" si="42"/>
        <v/>
      </c>
    </row>
    <row r="2672" spans="6:10" x14ac:dyDescent="0.2">
      <c r="F2672" s="93" t="str">
        <f>IF(ISBLANK(A2672),"",VLOOKUP(A2672,'Tabla de equipos'!$B$3:$D$107,3,FALSE))</f>
        <v/>
      </c>
      <c r="J2672" s="139" t="str">
        <f t="shared" si="42"/>
        <v/>
      </c>
    </row>
    <row r="2673" spans="6:10" x14ac:dyDescent="0.2">
      <c r="F2673" s="93" t="str">
        <f>IF(ISBLANK(A2673),"",VLOOKUP(A2673,'Tabla de equipos'!$B$3:$D$107,3,FALSE))</f>
        <v/>
      </c>
      <c r="J2673" s="139" t="str">
        <f t="shared" si="42"/>
        <v/>
      </c>
    </row>
    <row r="2674" spans="6:10" x14ac:dyDescent="0.2">
      <c r="F2674" s="93" t="str">
        <f>IF(ISBLANK(A2674),"",VLOOKUP(A2674,'Tabla de equipos'!$B$3:$D$107,3,FALSE))</f>
        <v/>
      </c>
      <c r="J2674" s="139" t="str">
        <f t="shared" si="42"/>
        <v/>
      </c>
    </row>
    <row r="2675" spans="6:10" x14ac:dyDescent="0.2">
      <c r="F2675" s="93" t="str">
        <f>IF(ISBLANK(A2675),"",VLOOKUP(A2675,'Tabla de equipos'!$B$3:$D$107,3,FALSE))</f>
        <v/>
      </c>
      <c r="J2675" s="139" t="str">
        <f t="shared" si="42"/>
        <v/>
      </c>
    </row>
    <row r="2676" spans="6:10" x14ac:dyDescent="0.2">
      <c r="F2676" s="93" t="str">
        <f>IF(ISBLANK(A2676),"",VLOOKUP(A2676,'Tabla de equipos'!$B$3:$D$107,3,FALSE))</f>
        <v/>
      </c>
      <c r="J2676" s="139" t="str">
        <f t="shared" si="42"/>
        <v/>
      </c>
    </row>
    <row r="2677" spans="6:10" x14ac:dyDescent="0.2">
      <c r="F2677" s="93" t="str">
        <f>IF(ISBLANK(A2677),"",VLOOKUP(A2677,'Tabla de equipos'!$B$3:$D$107,3,FALSE))</f>
        <v/>
      </c>
      <c r="J2677" s="139" t="str">
        <f t="shared" si="42"/>
        <v/>
      </c>
    </row>
    <row r="2678" spans="6:10" x14ac:dyDescent="0.2">
      <c r="F2678" s="93" t="str">
        <f>IF(ISBLANK(A2678),"",VLOOKUP(A2678,'Tabla de equipos'!$B$3:$D$107,3,FALSE))</f>
        <v/>
      </c>
      <c r="J2678" s="139" t="str">
        <f t="shared" si="42"/>
        <v/>
      </c>
    </row>
    <row r="2679" spans="6:10" x14ac:dyDescent="0.2">
      <c r="F2679" s="93" t="str">
        <f>IF(ISBLANK(A2679),"",VLOOKUP(A2679,'Tabla de equipos'!$B$3:$D$107,3,FALSE))</f>
        <v/>
      </c>
      <c r="J2679" s="139" t="str">
        <f t="shared" si="42"/>
        <v/>
      </c>
    </row>
    <row r="2680" spans="6:10" x14ac:dyDescent="0.2">
      <c r="F2680" s="93" t="str">
        <f>IF(ISBLANK(A2680),"",VLOOKUP(A2680,'Tabla de equipos'!$B$3:$D$107,3,FALSE))</f>
        <v/>
      </c>
      <c r="J2680" s="139" t="str">
        <f t="shared" si="42"/>
        <v/>
      </c>
    </row>
    <row r="2681" spans="6:10" x14ac:dyDescent="0.2">
      <c r="F2681" s="93" t="str">
        <f>IF(ISBLANK(A2681),"",VLOOKUP(A2681,'Tabla de equipos'!$B$3:$D$107,3,FALSE))</f>
        <v/>
      </c>
      <c r="J2681" s="139" t="str">
        <f t="shared" si="42"/>
        <v/>
      </c>
    </row>
    <row r="2682" spans="6:10" x14ac:dyDescent="0.2">
      <c r="F2682" s="93" t="str">
        <f>IF(ISBLANK(A2682),"",VLOOKUP(A2682,'Tabla de equipos'!$B$3:$D$107,3,FALSE))</f>
        <v/>
      </c>
      <c r="J2682" s="139" t="str">
        <f t="shared" si="42"/>
        <v/>
      </c>
    </row>
    <row r="2683" spans="6:10" x14ac:dyDescent="0.2">
      <c r="F2683" s="93" t="str">
        <f>IF(ISBLANK(A2683),"",VLOOKUP(A2683,'Tabla de equipos'!$B$3:$D$107,3,FALSE))</f>
        <v/>
      </c>
      <c r="J2683" s="139" t="str">
        <f t="shared" si="42"/>
        <v/>
      </c>
    </row>
    <row r="2684" spans="6:10" x14ac:dyDescent="0.2">
      <c r="F2684" s="93" t="str">
        <f>IF(ISBLANK(A2684),"",VLOOKUP(A2684,'Tabla de equipos'!$B$3:$D$107,3,FALSE))</f>
        <v/>
      </c>
      <c r="J2684" s="139" t="str">
        <f t="shared" si="42"/>
        <v/>
      </c>
    </row>
    <row r="2685" spans="6:10" x14ac:dyDescent="0.2">
      <c r="F2685" s="93" t="str">
        <f>IF(ISBLANK(A2685),"",VLOOKUP(A2685,'Tabla de equipos'!$B$3:$D$107,3,FALSE))</f>
        <v/>
      </c>
      <c r="J2685" s="139" t="str">
        <f t="shared" si="42"/>
        <v/>
      </c>
    </row>
    <row r="2686" spans="6:10" x14ac:dyDescent="0.2">
      <c r="F2686" s="93" t="str">
        <f>IF(ISBLANK(A2686),"",VLOOKUP(A2686,'Tabla de equipos'!$B$3:$D$107,3,FALSE))</f>
        <v/>
      </c>
      <c r="J2686" s="139" t="str">
        <f t="shared" si="42"/>
        <v/>
      </c>
    </row>
    <row r="2687" spans="6:10" x14ac:dyDescent="0.2">
      <c r="F2687" s="93" t="str">
        <f>IF(ISBLANK(A2687),"",VLOOKUP(A2687,'Tabla de equipos'!$B$3:$D$107,3,FALSE))</f>
        <v/>
      </c>
      <c r="J2687" s="139" t="str">
        <f t="shared" si="42"/>
        <v/>
      </c>
    </row>
    <row r="2688" spans="6:10" x14ac:dyDescent="0.2">
      <c r="F2688" s="93" t="str">
        <f>IF(ISBLANK(A2688),"",VLOOKUP(A2688,'Tabla de equipos'!$B$3:$D$107,3,FALSE))</f>
        <v/>
      </c>
      <c r="J2688" s="139" t="str">
        <f t="shared" si="42"/>
        <v/>
      </c>
    </row>
    <row r="2689" spans="6:10" x14ac:dyDescent="0.2">
      <c r="F2689" s="93" t="str">
        <f>IF(ISBLANK(A2689),"",VLOOKUP(A2689,'Tabla de equipos'!$B$3:$D$107,3,FALSE))</f>
        <v/>
      </c>
      <c r="J2689" s="139" t="str">
        <f t="shared" si="42"/>
        <v/>
      </c>
    </row>
    <row r="2690" spans="6:10" x14ac:dyDescent="0.2">
      <c r="F2690" s="93" t="str">
        <f>IF(ISBLANK(A2690),"",VLOOKUP(A2690,'Tabla de equipos'!$B$3:$D$107,3,FALSE))</f>
        <v/>
      </c>
      <c r="J2690" s="139" t="str">
        <f t="shared" si="42"/>
        <v/>
      </c>
    </row>
    <row r="2691" spans="6:10" x14ac:dyDescent="0.2">
      <c r="F2691" s="93" t="str">
        <f>IF(ISBLANK(A2691),"",VLOOKUP(A2691,'Tabla de equipos'!$B$3:$D$107,3,FALSE))</f>
        <v/>
      </c>
      <c r="J2691" s="139" t="str">
        <f t="shared" si="42"/>
        <v/>
      </c>
    </row>
    <row r="2692" spans="6:10" x14ac:dyDescent="0.2">
      <c r="F2692" s="93" t="str">
        <f>IF(ISBLANK(A2692),"",VLOOKUP(A2692,'Tabla de equipos'!$B$3:$D$107,3,FALSE))</f>
        <v/>
      </c>
      <c r="J2692" s="139" t="str">
        <f t="shared" si="42"/>
        <v/>
      </c>
    </row>
    <row r="2693" spans="6:10" x14ac:dyDescent="0.2">
      <c r="F2693" s="93" t="str">
        <f>IF(ISBLANK(A2693),"",VLOOKUP(A2693,'Tabla de equipos'!$B$3:$D$107,3,FALSE))</f>
        <v/>
      </c>
      <c r="J2693" s="139" t="str">
        <f t="shared" si="42"/>
        <v/>
      </c>
    </row>
    <row r="2694" spans="6:10" x14ac:dyDescent="0.2">
      <c r="F2694" s="93" t="str">
        <f>IF(ISBLANK(A2694),"",VLOOKUP(A2694,'Tabla de equipos'!$B$3:$D$107,3,FALSE))</f>
        <v/>
      </c>
      <c r="J2694" s="139" t="str">
        <f t="shared" ref="J2694:J2757" si="43">IF(AND(G2694&gt;0,A2694=""),"Falta elegir equipo/producto",IF(AND(A2694="",G2694=""),"",IF(AND(A2694&lt;&gt;"",G2694=""),"Falta incluir numero de unidades",IF(AND(A2694&lt;&gt;"",G2694&gt;0,B2694=""),"Falta Incluir el Tipo de Exceptuación",IF(AND(A2694&lt;&gt;"",B2694&lt;&gt;"",C2694="",G2694&gt;0),"Falta incluir nombre del Beneficiario exceptuación","No olvidar adjuntar factura de la exceptuación")))))</f>
        <v/>
      </c>
    </row>
    <row r="2695" spans="6:10" x14ac:dyDescent="0.2">
      <c r="F2695" s="93" t="str">
        <f>IF(ISBLANK(A2695),"",VLOOKUP(A2695,'Tabla de equipos'!$B$3:$D$107,3,FALSE))</f>
        <v/>
      </c>
      <c r="J2695" s="139" t="str">
        <f t="shared" si="43"/>
        <v/>
      </c>
    </row>
    <row r="2696" spans="6:10" x14ac:dyDescent="0.2">
      <c r="F2696" s="93" t="str">
        <f>IF(ISBLANK(A2696),"",VLOOKUP(A2696,'Tabla de equipos'!$B$3:$D$107,3,FALSE))</f>
        <v/>
      </c>
      <c r="J2696" s="139" t="str">
        <f t="shared" si="43"/>
        <v/>
      </c>
    </row>
    <row r="2697" spans="6:10" x14ac:dyDescent="0.2">
      <c r="F2697" s="93" t="str">
        <f>IF(ISBLANK(A2697),"",VLOOKUP(A2697,'Tabla de equipos'!$B$3:$D$107,3,FALSE))</f>
        <v/>
      </c>
      <c r="J2697" s="139" t="str">
        <f t="shared" si="43"/>
        <v/>
      </c>
    </row>
    <row r="2698" spans="6:10" x14ac:dyDescent="0.2">
      <c r="F2698" s="93" t="str">
        <f>IF(ISBLANK(A2698),"",VLOOKUP(A2698,'Tabla de equipos'!$B$3:$D$107,3,FALSE))</f>
        <v/>
      </c>
      <c r="J2698" s="139" t="str">
        <f t="shared" si="43"/>
        <v/>
      </c>
    </row>
    <row r="2699" spans="6:10" x14ac:dyDescent="0.2">
      <c r="F2699" s="93" t="str">
        <f>IF(ISBLANK(A2699),"",VLOOKUP(A2699,'Tabla de equipos'!$B$3:$D$107,3,FALSE))</f>
        <v/>
      </c>
      <c r="J2699" s="139" t="str">
        <f t="shared" si="43"/>
        <v/>
      </c>
    </row>
    <row r="2700" spans="6:10" x14ac:dyDescent="0.2">
      <c r="F2700" s="93" t="str">
        <f>IF(ISBLANK(A2700),"",VLOOKUP(A2700,'Tabla de equipos'!$B$3:$D$107,3,FALSE))</f>
        <v/>
      </c>
      <c r="J2700" s="139" t="str">
        <f t="shared" si="43"/>
        <v/>
      </c>
    </row>
    <row r="2701" spans="6:10" x14ac:dyDescent="0.2">
      <c r="F2701" s="93" t="str">
        <f>IF(ISBLANK(A2701),"",VLOOKUP(A2701,'Tabla de equipos'!$B$3:$D$107,3,FALSE))</f>
        <v/>
      </c>
      <c r="J2701" s="139" t="str">
        <f t="shared" si="43"/>
        <v/>
      </c>
    </row>
    <row r="2702" spans="6:10" x14ac:dyDescent="0.2">
      <c r="F2702" s="93" t="str">
        <f>IF(ISBLANK(A2702),"",VLOOKUP(A2702,'Tabla de equipos'!$B$3:$D$107,3,FALSE))</f>
        <v/>
      </c>
      <c r="J2702" s="139" t="str">
        <f t="shared" si="43"/>
        <v/>
      </c>
    </row>
    <row r="2703" spans="6:10" x14ac:dyDescent="0.2">
      <c r="F2703" s="93" t="str">
        <f>IF(ISBLANK(A2703),"",VLOOKUP(A2703,'Tabla de equipos'!$B$3:$D$107,3,FALSE))</f>
        <v/>
      </c>
      <c r="J2703" s="139" t="str">
        <f t="shared" si="43"/>
        <v/>
      </c>
    </row>
    <row r="2704" spans="6:10" x14ac:dyDescent="0.2">
      <c r="F2704" s="93" t="str">
        <f>IF(ISBLANK(A2704),"",VLOOKUP(A2704,'Tabla de equipos'!$B$3:$D$107,3,FALSE))</f>
        <v/>
      </c>
      <c r="J2704" s="139" t="str">
        <f t="shared" si="43"/>
        <v/>
      </c>
    </row>
    <row r="2705" spans="6:10" x14ac:dyDescent="0.2">
      <c r="F2705" s="93" t="str">
        <f>IF(ISBLANK(A2705),"",VLOOKUP(A2705,'Tabla de equipos'!$B$3:$D$107,3,FALSE))</f>
        <v/>
      </c>
      <c r="J2705" s="139" t="str">
        <f t="shared" si="43"/>
        <v/>
      </c>
    </row>
    <row r="2706" spans="6:10" x14ac:dyDescent="0.2">
      <c r="F2706" s="93" t="str">
        <f>IF(ISBLANK(A2706),"",VLOOKUP(A2706,'Tabla de equipos'!$B$3:$D$107,3,FALSE))</f>
        <v/>
      </c>
      <c r="J2706" s="139" t="str">
        <f t="shared" si="43"/>
        <v/>
      </c>
    </row>
    <row r="2707" spans="6:10" x14ac:dyDescent="0.2">
      <c r="F2707" s="93" t="str">
        <f>IF(ISBLANK(A2707),"",VLOOKUP(A2707,'Tabla de equipos'!$B$3:$D$107,3,FALSE))</f>
        <v/>
      </c>
      <c r="J2707" s="139" t="str">
        <f t="shared" si="43"/>
        <v/>
      </c>
    </row>
    <row r="2708" spans="6:10" x14ac:dyDescent="0.2">
      <c r="F2708" s="93" t="str">
        <f>IF(ISBLANK(A2708),"",VLOOKUP(A2708,'Tabla de equipos'!$B$3:$D$107,3,FALSE))</f>
        <v/>
      </c>
      <c r="J2708" s="139" t="str">
        <f t="shared" si="43"/>
        <v/>
      </c>
    </row>
    <row r="2709" spans="6:10" x14ac:dyDescent="0.2">
      <c r="F2709" s="93" t="str">
        <f>IF(ISBLANK(A2709),"",VLOOKUP(A2709,'Tabla de equipos'!$B$3:$D$107,3,FALSE))</f>
        <v/>
      </c>
      <c r="J2709" s="139" t="str">
        <f t="shared" si="43"/>
        <v/>
      </c>
    </row>
    <row r="2710" spans="6:10" x14ac:dyDescent="0.2">
      <c r="F2710" s="93" t="str">
        <f>IF(ISBLANK(A2710),"",VLOOKUP(A2710,'Tabla de equipos'!$B$3:$D$107,3,FALSE))</f>
        <v/>
      </c>
      <c r="J2710" s="139" t="str">
        <f t="shared" si="43"/>
        <v/>
      </c>
    </row>
    <row r="2711" spans="6:10" x14ac:dyDescent="0.2">
      <c r="F2711" s="93" t="str">
        <f>IF(ISBLANK(A2711),"",VLOOKUP(A2711,'Tabla de equipos'!$B$3:$D$107,3,FALSE))</f>
        <v/>
      </c>
      <c r="J2711" s="139" t="str">
        <f t="shared" si="43"/>
        <v/>
      </c>
    </row>
    <row r="2712" spans="6:10" x14ac:dyDescent="0.2">
      <c r="F2712" s="93" t="str">
        <f>IF(ISBLANK(A2712),"",VLOOKUP(A2712,'Tabla de equipos'!$B$3:$D$107,3,FALSE))</f>
        <v/>
      </c>
      <c r="J2712" s="139" t="str">
        <f t="shared" si="43"/>
        <v/>
      </c>
    </row>
    <row r="2713" spans="6:10" x14ac:dyDescent="0.2">
      <c r="F2713" s="93" t="str">
        <f>IF(ISBLANK(A2713),"",VLOOKUP(A2713,'Tabla de equipos'!$B$3:$D$107,3,FALSE))</f>
        <v/>
      </c>
      <c r="J2713" s="139" t="str">
        <f t="shared" si="43"/>
        <v/>
      </c>
    </row>
    <row r="2714" spans="6:10" x14ac:dyDescent="0.2">
      <c r="F2714" s="93" t="str">
        <f>IF(ISBLANK(A2714),"",VLOOKUP(A2714,'Tabla de equipos'!$B$3:$D$107,3,FALSE))</f>
        <v/>
      </c>
      <c r="J2714" s="139" t="str">
        <f t="shared" si="43"/>
        <v/>
      </c>
    </row>
    <row r="2715" spans="6:10" x14ac:dyDescent="0.2">
      <c r="F2715" s="93" t="str">
        <f>IF(ISBLANK(A2715),"",VLOOKUP(A2715,'Tabla de equipos'!$B$3:$D$107,3,FALSE))</f>
        <v/>
      </c>
      <c r="J2715" s="139" t="str">
        <f t="shared" si="43"/>
        <v/>
      </c>
    </row>
    <row r="2716" spans="6:10" x14ac:dyDescent="0.2">
      <c r="F2716" s="93" t="str">
        <f>IF(ISBLANK(A2716),"",VLOOKUP(A2716,'Tabla de equipos'!$B$3:$D$107,3,FALSE))</f>
        <v/>
      </c>
      <c r="J2716" s="139" t="str">
        <f t="shared" si="43"/>
        <v/>
      </c>
    </row>
    <row r="2717" spans="6:10" x14ac:dyDescent="0.2">
      <c r="F2717" s="93" t="str">
        <f>IF(ISBLANK(A2717),"",VLOOKUP(A2717,'Tabla de equipos'!$B$3:$D$107,3,FALSE))</f>
        <v/>
      </c>
      <c r="J2717" s="139" t="str">
        <f t="shared" si="43"/>
        <v/>
      </c>
    </row>
    <row r="2718" spans="6:10" x14ac:dyDescent="0.2">
      <c r="F2718" s="93" t="str">
        <f>IF(ISBLANK(A2718),"",VLOOKUP(A2718,'Tabla de equipos'!$B$3:$D$107,3,FALSE))</f>
        <v/>
      </c>
      <c r="J2718" s="139" t="str">
        <f t="shared" si="43"/>
        <v/>
      </c>
    </row>
    <row r="2719" spans="6:10" x14ac:dyDescent="0.2">
      <c r="F2719" s="93" t="str">
        <f>IF(ISBLANK(A2719),"",VLOOKUP(A2719,'Tabla de equipos'!$B$3:$D$107,3,FALSE))</f>
        <v/>
      </c>
      <c r="J2719" s="139" t="str">
        <f t="shared" si="43"/>
        <v/>
      </c>
    </row>
    <row r="2720" spans="6:10" x14ac:dyDescent="0.2">
      <c r="F2720" s="93" t="str">
        <f>IF(ISBLANK(A2720),"",VLOOKUP(A2720,'Tabla de equipos'!$B$3:$D$107,3,FALSE))</f>
        <v/>
      </c>
      <c r="J2720" s="139" t="str">
        <f t="shared" si="43"/>
        <v/>
      </c>
    </row>
    <row r="2721" spans="6:10" x14ac:dyDescent="0.2">
      <c r="F2721" s="93" t="str">
        <f>IF(ISBLANK(A2721),"",VLOOKUP(A2721,'Tabla de equipos'!$B$3:$D$107,3,FALSE))</f>
        <v/>
      </c>
      <c r="J2721" s="139" t="str">
        <f t="shared" si="43"/>
        <v/>
      </c>
    </row>
    <row r="2722" spans="6:10" x14ac:dyDescent="0.2">
      <c r="F2722" s="93" t="str">
        <f>IF(ISBLANK(A2722),"",VLOOKUP(A2722,'Tabla de equipos'!$B$3:$D$107,3,FALSE))</f>
        <v/>
      </c>
      <c r="J2722" s="139" t="str">
        <f t="shared" si="43"/>
        <v/>
      </c>
    </row>
    <row r="2723" spans="6:10" x14ac:dyDescent="0.2">
      <c r="F2723" s="93" t="str">
        <f>IF(ISBLANK(A2723),"",VLOOKUP(A2723,'Tabla de equipos'!$B$3:$D$107,3,FALSE))</f>
        <v/>
      </c>
      <c r="J2723" s="139" t="str">
        <f t="shared" si="43"/>
        <v/>
      </c>
    </row>
    <row r="2724" spans="6:10" x14ac:dyDescent="0.2">
      <c r="F2724" s="93" t="str">
        <f>IF(ISBLANK(A2724),"",VLOOKUP(A2724,'Tabla de equipos'!$B$3:$D$107,3,FALSE))</f>
        <v/>
      </c>
      <c r="J2724" s="139" t="str">
        <f t="shared" si="43"/>
        <v/>
      </c>
    </row>
    <row r="2725" spans="6:10" x14ac:dyDescent="0.2">
      <c r="F2725" s="93" t="str">
        <f>IF(ISBLANK(A2725),"",VLOOKUP(A2725,'Tabla de equipos'!$B$3:$D$107,3,FALSE))</f>
        <v/>
      </c>
      <c r="J2725" s="139" t="str">
        <f t="shared" si="43"/>
        <v/>
      </c>
    </row>
    <row r="2726" spans="6:10" x14ac:dyDescent="0.2">
      <c r="F2726" s="93" t="str">
        <f>IF(ISBLANK(A2726),"",VLOOKUP(A2726,'Tabla de equipos'!$B$3:$D$107,3,FALSE))</f>
        <v/>
      </c>
      <c r="J2726" s="139" t="str">
        <f t="shared" si="43"/>
        <v/>
      </c>
    </row>
    <row r="2727" spans="6:10" x14ac:dyDescent="0.2">
      <c r="F2727" s="93" t="str">
        <f>IF(ISBLANK(A2727),"",VLOOKUP(A2727,'Tabla de equipos'!$B$3:$D$107,3,FALSE))</f>
        <v/>
      </c>
      <c r="J2727" s="139" t="str">
        <f t="shared" si="43"/>
        <v/>
      </c>
    </row>
    <row r="2728" spans="6:10" x14ac:dyDescent="0.2">
      <c r="F2728" s="93" t="str">
        <f>IF(ISBLANK(A2728),"",VLOOKUP(A2728,'Tabla de equipos'!$B$3:$D$107,3,FALSE))</f>
        <v/>
      </c>
      <c r="J2728" s="139" t="str">
        <f t="shared" si="43"/>
        <v/>
      </c>
    </row>
    <row r="2729" spans="6:10" x14ac:dyDescent="0.2">
      <c r="F2729" s="93" t="str">
        <f>IF(ISBLANK(A2729),"",VLOOKUP(A2729,'Tabla de equipos'!$B$3:$D$107,3,FALSE))</f>
        <v/>
      </c>
      <c r="J2729" s="139" t="str">
        <f t="shared" si="43"/>
        <v/>
      </c>
    </row>
    <row r="2730" spans="6:10" x14ac:dyDescent="0.2">
      <c r="F2730" s="93" t="str">
        <f>IF(ISBLANK(A2730),"",VLOOKUP(A2730,'Tabla de equipos'!$B$3:$D$107,3,FALSE))</f>
        <v/>
      </c>
      <c r="J2730" s="139" t="str">
        <f t="shared" si="43"/>
        <v/>
      </c>
    </row>
    <row r="2731" spans="6:10" x14ac:dyDescent="0.2">
      <c r="F2731" s="93" t="str">
        <f>IF(ISBLANK(A2731),"",VLOOKUP(A2731,'Tabla de equipos'!$B$3:$D$107,3,FALSE))</f>
        <v/>
      </c>
      <c r="J2731" s="139" t="str">
        <f t="shared" si="43"/>
        <v/>
      </c>
    </row>
    <row r="2732" spans="6:10" x14ac:dyDescent="0.2">
      <c r="F2732" s="93" t="str">
        <f>IF(ISBLANK(A2732),"",VLOOKUP(A2732,'Tabla de equipos'!$B$3:$D$107,3,FALSE))</f>
        <v/>
      </c>
      <c r="J2732" s="139" t="str">
        <f t="shared" si="43"/>
        <v/>
      </c>
    </row>
    <row r="2733" spans="6:10" x14ac:dyDescent="0.2">
      <c r="F2733" s="93" t="str">
        <f>IF(ISBLANK(A2733),"",VLOOKUP(A2733,'Tabla de equipos'!$B$3:$D$107,3,FALSE))</f>
        <v/>
      </c>
      <c r="J2733" s="139" t="str">
        <f t="shared" si="43"/>
        <v/>
      </c>
    </row>
    <row r="2734" spans="6:10" x14ac:dyDescent="0.2">
      <c r="F2734" s="93" t="str">
        <f>IF(ISBLANK(A2734),"",VLOOKUP(A2734,'Tabla de equipos'!$B$3:$D$107,3,FALSE))</f>
        <v/>
      </c>
      <c r="J2734" s="139" t="str">
        <f t="shared" si="43"/>
        <v/>
      </c>
    </row>
    <row r="2735" spans="6:10" x14ac:dyDescent="0.2">
      <c r="F2735" s="93" t="str">
        <f>IF(ISBLANK(A2735),"",VLOOKUP(A2735,'Tabla de equipos'!$B$3:$D$107,3,FALSE))</f>
        <v/>
      </c>
      <c r="J2735" s="139" t="str">
        <f t="shared" si="43"/>
        <v/>
      </c>
    </row>
    <row r="2736" spans="6:10" x14ac:dyDescent="0.2">
      <c r="F2736" s="93" t="str">
        <f>IF(ISBLANK(A2736),"",VLOOKUP(A2736,'Tabla de equipos'!$B$3:$D$107,3,FALSE))</f>
        <v/>
      </c>
      <c r="J2736" s="139" t="str">
        <f t="shared" si="43"/>
        <v/>
      </c>
    </row>
    <row r="2737" spans="6:10" x14ac:dyDescent="0.2">
      <c r="F2737" s="93" t="str">
        <f>IF(ISBLANK(A2737),"",VLOOKUP(A2737,'Tabla de equipos'!$B$3:$D$107,3,FALSE))</f>
        <v/>
      </c>
      <c r="J2737" s="139" t="str">
        <f t="shared" si="43"/>
        <v/>
      </c>
    </row>
    <row r="2738" spans="6:10" x14ac:dyDescent="0.2">
      <c r="F2738" s="93" t="str">
        <f>IF(ISBLANK(A2738),"",VLOOKUP(A2738,'Tabla de equipos'!$B$3:$D$107,3,FALSE))</f>
        <v/>
      </c>
      <c r="J2738" s="139" t="str">
        <f t="shared" si="43"/>
        <v/>
      </c>
    </row>
    <row r="2739" spans="6:10" x14ac:dyDescent="0.2">
      <c r="F2739" s="93" t="str">
        <f>IF(ISBLANK(A2739),"",VLOOKUP(A2739,'Tabla de equipos'!$B$3:$D$107,3,FALSE))</f>
        <v/>
      </c>
      <c r="J2739" s="139" t="str">
        <f t="shared" si="43"/>
        <v/>
      </c>
    </row>
    <row r="2740" spans="6:10" x14ac:dyDescent="0.2">
      <c r="F2740" s="93" t="str">
        <f>IF(ISBLANK(A2740),"",VLOOKUP(A2740,'Tabla de equipos'!$B$3:$D$107,3,FALSE))</f>
        <v/>
      </c>
      <c r="J2740" s="139" t="str">
        <f t="shared" si="43"/>
        <v/>
      </c>
    </row>
    <row r="2741" spans="6:10" x14ac:dyDescent="0.2">
      <c r="F2741" s="93" t="str">
        <f>IF(ISBLANK(A2741),"",VLOOKUP(A2741,'Tabla de equipos'!$B$3:$D$107,3,FALSE))</f>
        <v/>
      </c>
      <c r="J2741" s="139" t="str">
        <f t="shared" si="43"/>
        <v/>
      </c>
    </row>
    <row r="2742" spans="6:10" x14ac:dyDescent="0.2">
      <c r="F2742" s="93" t="str">
        <f>IF(ISBLANK(A2742),"",VLOOKUP(A2742,'Tabla de equipos'!$B$3:$D$107,3,FALSE))</f>
        <v/>
      </c>
      <c r="J2742" s="139" t="str">
        <f t="shared" si="43"/>
        <v/>
      </c>
    </row>
    <row r="2743" spans="6:10" x14ac:dyDescent="0.2">
      <c r="F2743" s="93" t="str">
        <f>IF(ISBLANK(A2743),"",VLOOKUP(A2743,'Tabla de equipos'!$B$3:$D$107,3,FALSE))</f>
        <v/>
      </c>
      <c r="J2743" s="139" t="str">
        <f t="shared" si="43"/>
        <v/>
      </c>
    </row>
    <row r="2744" spans="6:10" x14ac:dyDescent="0.2">
      <c r="F2744" s="93" t="str">
        <f>IF(ISBLANK(A2744),"",VLOOKUP(A2744,'Tabla de equipos'!$B$3:$D$107,3,FALSE))</f>
        <v/>
      </c>
      <c r="J2744" s="139" t="str">
        <f t="shared" si="43"/>
        <v/>
      </c>
    </row>
    <row r="2745" spans="6:10" x14ac:dyDescent="0.2">
      <c r="F2745" s="93" t="str">
        <f>IF(ISBLANK(A2745),"",VLOOKUP(A2745,'Tabla de equipos'!$B$3:$D$107,3,FALSE))</f>
        <v/>
      </c>
      <c r="J2745" s="139" t="str">
        <f t="shared" si="43"/>
        <v/>
      </c>
    </row>
    <row r="2746" spans="6:10" x14ac:dyDescent="0.2">
      <c r="F2746" s="93" t="str">
        <f>IF(ISBLANK(A2746),"",VLOOKUP(A2746,'Tabla de equipos'!$B$3:$D$107,3,FALSE))</f>
        <v/>
      </c>
      <c r="J2746" s="139" t="str">
        <f t="shared" si="43"/>
        <v/>
      </c>
    </row>
    <row r="2747" spans="6:10" x14ac:dyDescent="0.2">
      <c r="F2747" s="93" t="str">
        <f>IF(ISBLANK(A2747),"",VLOOKUP(A2747,'Tabla de equipos'!$B$3:$D$107,3,FALSE))</f>
        <v/>
      </c>
      <c r="J2747" s="139" t="str">
        <f t="shared" si="43"/>
        <v/>
      </c>
    </row>
    <row r="2748" spans="6:10" x14ac:dyDescent="0.2">
      <c r="F2748" s="93" t="str">
        <f>IF(ISBLANK(A2748),"",VLOOKUP(A2748,'Tabla de equipos'!$B$3:$D$107,3,FALSE))</f>
        <v/>
      </c>
      <c r="J2748" s="139" t="str">
        <f t="shared" si="43"/>
        <v/>
      </c>
    </row>
    <row r="2749" spans="6:10" x14ac:dyDescent="0.2">
      <c r="F2749" s="93" t="str">
        <f>IF(ISBLANK(A2749),"",VLOOKUP(A2749,'Tabla de equipos'!$B$3:$D$107,3,FALSE))</f>
        <v/>
      </c>
      <c r="J2749" s="139" t="str">
        <f t="shared" si="43"/>
        <v/>
      </c>
    </row>
    <row r="2750" spans="6:10" x14ac:dyDescent="0.2">
      <c r="F2750" s="93" t="str">
        <f>IF(ISBLANK(A2750),"",VLOOKUP(A2750,'Tabla de equipos'!$B$3:$D$107,3,FALSE))</f>
        <v/>
      </c>
      <c r="J2750" s="139" t="str">
        <f t="shared" si="43"/>
        <v/>
      </c>
    </row>
    <row r="2751" spans="6:10" x14ac:dyDescent="0.2">
      <c r="F2751" s="93" t="str">
        <f>IF(ISBLANK(A2751),"",VLOOKUP(A2751,'Tabla de equipos'!$B$3:$D$107,3,FALSE))</f>
        <v/>
      </c>
      <c r="J2751" s="139" t="str">
        <f t="shared" si="43"/>
        <v/>
      </c>
    </row>
    <row r="2752" spans="6:10" x14ac:dyDescent="0.2">
      <c r="F2752" s="93" t="str">
        <f>IF(ISBLANK(A2752),"",VLOOKUP(A2752,'Tabla de equipos'!$B$3:$D$107,3,FALSE))</f>
        <v/>
      </c>
      <c r="J2752" s="139" t="str">
        <f t="shared" si="43"/>
        <v/>
      </c>
    </row>
    <row r="2753" spans="6:10" x14ac:dyDescent="0.2">
      <c r="F2753" s="93" t="str">
        <f>IF(ISBLANK(A2753),"",VLOOKUP(A2753,'Tabla de equipos'!$B$3:$D$107,3,FALSE))</f>
        <v/>
      </c>
      <c r="J2753" s="139" t="str">
        <f t="shared" si="43"/>
        <v/>
      </c>
    </row>
    <row r="2754" spans="6:10" x14ac:dyDescent="0.2">
      <c r="F2754" s="93" t="str">
        <f>IF(ISBLANK(A2754),"",VLOOKUP(A2754,'Tabla de equipos'!$B$3:$D$107,3,FALSE))</f>
        <v/>
      </c>
      <c r="J2754" s="139" t="str">
        <f t="shared" si="43"/>
        <v/>
      </c>
    </row>
    <row r="2755" spans="6:10" x14ac:dyDescent="0.2">
      <c r="F2755" s="93" t="str">
        <f>IF(ISBLANK(A2755),"",VLOOKUP(A2755,'Tabla de equipos'!$B$3:$D$107,3,FALSE))</f>
        <v/>
      </c>
      <c r="J2755" s="139" t="str">
        <f t="shared" si="43"/>
        <v/>
      </c>
    </row>
    <row r="2756" spans="6:10" x14ac:dyDescent="0.2">
      <c r="F2756" s="93" t="str">
        <f>IF(ISBLANK(A2756),"",VLOOKUP(A2756,'Tabla de equipos'!$B$3:$D$107,3,FALSE))</f>
        <v/>
      </c>
      <c r="J2756" s="139" t="str">
        <f t="shared" si="43"/>
        <v/>
      </c>
    </row>
    <row r="2757" spans="6:10" x14ac:dyDescent="0.2">
      <c r="F2757" s="93" t="str">
        <f>IF(ISBLANK(A2757),"",VLOOKUP(A2757,'Tabla de equipos'!$B$3:$D$107,3,FALSE))</f>
        <v/>
      </c>
      <c r="J2757" s="139" t="str">
        <f t="shared" si="43"/>
        <v/>
      </c>
    </row>
    <row r="2758" spans="6:10" x14ac:dyDescent="0.2">
      <c r="F2758" s="93" t="str">
        <f>IF(ISBLANK(A2758),"",VLOOKUP(A2758,'Tabla de equipos'!$B$3:$D$107,3,FALSE))</f>
        <v/>
      </c>
      <c r="J2758" s="139" t="str">
        <f t="shared" ref="J2758:J2821" si="44">IF(AND(G2758&gt;0,A2758=""),"Falta elegir equipo/producto",IF(AND(A2758="",G2758=""),"",IF(AND(A2758&lt;&gt;"",G2758=""),"Falta incluir numero de unidades",IF(AND(A2758&lt;&gt;"",G2758&gt;0,B2758=""),"Falta Incluir el Tipo de Exceptuación",IF(AND(A2758&lt;&gt;"",B2758&lt;&gt;"",C2758="",G2758&gt;0),"Falta incluir nombre del Beneficiario exceptuación","No olvidar adjuntar factura de la exceptuación")))))</f>
        <v/>
      </c>
    </row>
    <row r="2759" spans="6:10" x14ac:dyDescent="0.2">
      <c r="F2759" s="93" t="str">
        <f>IF(ISBLANK(A2759),"",VLOOKUP(A2759,'Tabla de equipos'!$B$3:$D$107,3,FALSE))</f>
        <v/>
      </c>
      <c r="J2759" s="139" t="str">
        <f t="shared" si="44"/>
        <v/>
      </c>
    </row>
    <row r="2760" spans="6:10" x14ac:dyDescent="0.2">
      <c r="F2760" s="93" t="str">
        <f>IF(ISBLANK(A2760),"",VLOOKUP(A2760,'Tabla de equipos'!$B$3:$D$107,3,FALSE))</f>
        <v/>
      </c>
      <c r="J2760" s="139" t="str">
        <f t="shared" si="44"/>
        <v/>
      </c>
    </row>
    <row r="2761" spans="6:10" x14ac:dyDescent="0.2">
      <c r="F2761" s="93" t="str">
        <f>IF(ISBLANK(A2761),"",VLOOKUP(A2761,'Tabla de equipos'!$B$3:$D$107,3,FALSE))</f>
        <v/>
      </c>
      <c r="J2761" s="139" t="str">
        <f t="shared" si="44"/>
        <v/>
      </c>
    </row>
    <row r="2762" spans="6:10" x14ac:dyDescent="0.2">
      <c r="F2762" s="93" t="str">
        <f>IF(ISBLANK(A2762),"",VLOOKUP(A2762,'Tabla de equipos'!$B$3:$D$107,3,FALSE))</f>
        <v/>
      </c>
      <c r="J2762" s="139" t="str">
        <f t="shared" si="44"/>
        <v/>
      </c>
    </row>
    <row r="2763" spans="6:10" x14ac:dyDescent="0.2">
      <c r="F2763" s="93" t="str">
        <f>IF(ISBLANK(A2763),"",VLOOKUP(A2763,'Tabla de equipos'!$B$3:$D$107,3,FALSE))</f>
        <v/>
      </c>
      <c r="J2763" s="139" t="str">
        <f t="shared" si="44"/>
        <v/>
      </c>
    </row>
    <row r="2764" spans="6:10" x14ac:dyDescent="0.2">
      <c r="F2764" s="93" t="str">
        <f>IF(ISBLANK(A2764),"",VLOOKUP(A2764,'Tabla de equipos'!$B$3:$D$107,3,FALSE))</f>
        <v/>
      </c>
      <c r="J2764" s="139" t="str">
        <f t="shared" si="44"/>
        <v/>
      </c>
    </row>
    <row r="2765" spans="6:10" x14ac:dyDescent="0.2">
      <c r="F2765" s="93" t="str">
        <f>IF(ISBLANK(A2765),"",VLOOKUP(A2765,'Tabla de equipos'!$B$3:$D$107,3,FALSE))</f>
        <v/>
      </c>
      <c r="J2765" s="139" t="str">
        <f t="shared" si="44"/>
        <v/>
      </c>
    </row>
    <row r="2766" spans="6:10" x14ac:dyDescent="0.2">
      <c r="F2766" s="93" t="str">
        <f>IF(ISBLANK(A2766),"",VLOOKUP(A2766,'Tabla de equipos'!$B$3:$D$107,3,FALSE))</f>
        <v/>
      </c>
      <c r="J2766" s="139" t="str">
        <f t="shared" si="44"/>
        <v/>
      </c>
    </row>
    <row r="2767" spans="6:10" x14ac:dyDescent="0.2">
      <c r="F2767" s="93" t="str">
        <f>IF(ISBLANK(A2767),"",VLOOKUP(A2767,'Tabla de equipos'!$B$3:$D$107,3,FALSE))</f>
        <v/>
      </c>
      <c r="J2767" s="139" t="str">
        <f t="shared" si="44"/>
        <v/>
      </c>
    </row>
    <row r="2768" spans="6:10" x14ac:dyDescent="0.2">
      <c r="F2768" s="93" t="str">
        <f>IF(ISBLANK(A2768),"",VLOOKUP(A2768,'Tabla de equipos'!$B$3:$D$107,3,FALSE))</f>
        <v/>
      </c>
      <c r="J2768" s="139" t="str">
        <f t="shared" si="44"/>
        <v/>
      </c>
    </row>
    <row r="2769" spans="6:10" x14ac:dyDescent="0.2">
      <c r="F2769" s="93" t="str">
        <f>IF(ISBLANK(A2769),"",VLOOKUP(A2769,'Tabla de equipos'!$B$3:$D$107,3,FALSE))</f>
        <v/>
      </c>
      <c r="J2769" s="139" t="str">
        <f t="shared" si="44"/>
        <v/>
      </c>
    </row>
    <row r="2770" spans="6:10" x14ac:dyDescent="0.2">
      <c r="F2770" s="93" t="str">
        <f>IF(ISBLANK(A2770),"",VLOOKUP(A2770,'Tabla de equipos'!$B$3:$D$107,3,FALSE))</f>
        <v/>
      </c>
      <c r="J2770" s="139" t="str">
        <f t="shared" si="44"/>
        <v/>
      </c>
    </row>
    <row r="2771" spans="6:10" x14ac:dyDescent="0.2">
      <c r="F2771" s="93" t="str">
        <f>IF(ISBLANK(A2771),"",VLOOKUP(A2771,'Tabla de equipos'!$B$3:$D$107,3,FALSE))</f>
        <v/>
      </c>
      <c r="J2771" s="139" t="str">
        <f t="shared" si="44"/>
        <v/>
      </c>
    </row>
    <row r="2772" spans="6:10" x14ac:dyDescent="0.2">
      <c r="F2772" s="93" t="str">
        <f>IF(ISBLANK(A2772),"",VLOOKUP(A2772,'Tabla de equipos'!$B$3:$D$107,3,FALSE))</f>
        <v/>
      </c>
      <c r="J2772" s="139" t="str">
        <f t="shared" si="44"/>
        <v/>
      </c>
    </row>
    <row r="2773" spans="6:10" x14ac:dyDescent="0.2">
      <c r="F2773" s="93" t="str">
        <f>IF(ISBLANK(A2773),"",VLOOKUP(A2773,'Tabla de equipos'!$B$3:$D$107,3,FALSE))</f>
        <v/>
      </c>
      <c r="J2773" s="139" t="str">
        <f t="shared" si="44"/>
        <v/>
      </c>
    </row>
    <row r="2774" spans="6:10" x14ac:dyDescent="0.2">
      <c r="F2774" s="93" t="str">
        <f>IF(ISBLANK(A2774),"",VLOOKUP(A2774,'Tabla de equipos'!$B$3:$D$107,3,FALSE))</f>
        <v/>
      </c>
      <c r="J2774" s="139" t="str">
        <f t="shared" si="44"/>
        <v/>
      </c>
    </row>
    <row r="2775" spans="6:10" x14ac:dyDescent="0.2">
      <c r="F2775" s="93" t="str">
        <f>IF(ISBLANK(A2775),"",VLOOKUP(A2775,'Tabla de equipos'!$B$3:$D$107,3,FALSE))</f>
        <v/>
      </c>
      <c r="J2775" s="139" t="str">
        <f t="shared" si="44"/>
        <v/>
      </c>
    </row>
    <row r="2776" spans="6:10" x14ac:dyDescent="0.2">
      <c r="F2776" s="93" t="str">
        <f>IF(ISBLANK(A2776),"",VLOOKUP(A2776,'Tabla de equipos'!$B$3:$D$107,3,FALSE))</f>
        <v/>
      </c>
      <c r="J2776" s="139" t="str">
        <f t="shared" si="44"/>
        <v/>
      </c>
    </row>
    <row r="2777" spans="6:10" x14ac:dyDescent="0.2">
      <c r="F2777" s="93" t="str">
        <f>IF(ISBLANK(A2777),"",VLOOKUP(A2777,'Tabla de equipos'!$B$3:$D$107,3,FALSE))</f>
        <v/>
      </c>
      <c r="J2777" s="139" t="str">
        <f t="shared" si="44"/>
        <v/>
      </c>
    </row>
    <row r="2778" spans="6:10" x14ac:dyDescent="0.2">
      <c r="F2778" s="93" t="str">
        <f>IF(ISBLANK(A2778),"",VLOOKUP(A2778,'Tabla de equipos'!$B$3:$D$107,3,FALSE))</f>
        <v/>
      </c>
      <c r="J2778" s="139" t="str">
        <f t="shared" si="44"/>
        <v/>
      </c>
    </row>
    <row r="2779" spans="6:10" x14ac:dyDescent="0.2">
      <c r="F2779" s="93" t="str">
        <f>IF(ISBLANK(A2779),"",VLOOKUP(A2779,'Tabla de equipos'!$B$3:$D$107,3,FALSE))</f>
        <v/>
      </c>
      <c r="J2779" s="139" t="str">
        <f t="shared" si="44"/>
        <v/>
      </c>
    </row>
    <row r="2780" spans="6:10" x14ac:dyDescent="0.2">
      <c r="F2780" s="93" t="str">
        <f>IF(ISBLANK(A2780),"",VLOOKUP(A2780,'Tabla de equipos'!$B$3:$D$107,3,FALSE))</f>
        <v/>
      </c>
      <c r="J2780" s="139" t="str">
        <f t="shared" si="44"/>
        <v/>
      </c>
    </row>
    <row r="2781" spans="6:10" x14ac:dyDescent="0.2">
      <c r="F2781" s="93" t="str">
        <f>IF(ISBLANK(A2781),"",VLOOKUP(A2781,'Tabla de equipos'!$B$3:$D$107,3,FALSE))</f>
        <v/>
      </c>
      <c r="J2781" s="139" t="str">
        <f t="shared" si="44"/>
        <v/>
      </c>
    </row>
    <row r="2782" spans="6:10" x14ac:dyDescent="0.2">
      <c r="F2782" s="93" t="str">
        <f>IF(ISBLANK(A2782),"",VLOOKUP(A2782,'Tabla de equipos'!$B$3:$D$107,3,FALSE))</f>
        <v/>
      </c>
      <c r="J2782" s="139" t="str">
        <f t="shared" si="44"/>
        <v/>
      </c>
    </row>
    <row r="2783" spans="6:10" x14ac:dyDescent="0.2">
      <c r="F2783" s="93" t="str">
        <f>IF(ISBLANK(A2783),"",VLOOKUP(A2783,'Tabla de equipos'!$B$3:$D$107,3,FALSE))</f>
        <v/>
      </c>
      <c r="J2783" s="139" t="str">
        <f t="shared" si="44"/>
        <v/>
      </c>
    </row>
    <row r="2784" spans="6:10" x14ac:dyDescent="0.2">
      <c r="F2784" s="93" t="str">
        <f>IF(ISBLANK(A2784),"",VLOOKUP(A2784,'Tabla de equipos'!$B$3:$D$107,3,FALSE))</f>
        <v/>
      </c>
      <c r="J2784" s="139" t="str">
        <f t="shared" si="44"/>
        <v/>
      </c>
    </row>
    <row r="2785" spans="6:10" x14ac:dyDescent="0.2">
      <c r="F2785" s="93" t="str">
        <f>IF(ISBLANK(A2785),"",VLOOKUP(A2785,'Tabla de equipos'!$B$3:$D$107,3,FALSE))</f>
        <v/>
      </c>
      <c r="J2785" s="139" t="str">
        <f t="shared" si="44"/>
        <v/>
      </c>
    </row>
    <row r="2786" spans="6:10" x14ac:dyDescent="0.2">
      <c r="F2786" s="93" t="str">
        <f>IF(ISBLANK(A2786),"",VLOOKUP(A2786,'Tabla de equipos'!$B$3:$D$107,3,FALSE))</f>
        <v/>
      </c>
      <c r="J2786" s="139" t="str">
        <f t="shared" si="44"/>
        <v/>
      </c>
    </row>
    <row r="2787" spans="6:10" x14ac:dyDescent="0.2">
      <c r="F2787" s="93" t="str">
        <f>IF(ISBLANK(A2787),"",VLOOKUP(A2787,'Tabla de equipos'!$B$3:$D$107,3,FALSE))</f>
        <v/>
      </c>
      <c r="J2787" s="139" t="str">
        <f t="shared" si="44"/>
        <v/>
      </c>
    </row>
    <row r="2788" spans="6:10" x14ac:dyDescent="0.2">
      <c r="F2788" s="93" t="str">
        <f>IF(ISBLANK(A2788),"",VLOOKUP(A2788,'Tabla de equipos'!$B$3:$D$107,3,FALSE))</f>
        <v/>
      </c>
      <c r="J2788" s="139" t="str">
        <f t="shared" si="44"/>
        <v/>
      </c>
    </row>
    <row r="2789" spans="6:10" x14ac:dyDescent="0.2">
      <c r="F2789" s="93" t="str">
        <f>IF(ISBLANK(A2789),"",VLOOKUP(A2789,'Tabla de equipos'!$B$3:$D$107,3,FALSE))</f>
        <v/>
      </c>
      <c r="J2789" s="139" t="str">
        <f t="shared" si="44"/>
        <v/>
      </c>
    </row>
    <row r="2790" spans="6:10" x14ac:dyDescent="0.2">
      <c r="F2790" s="93" t="str">
        <f>IF(ISBLANK(A2790),"",VLOOKUP(A2790,'Tabla de equipos'!$B$3:$D$107,3,FALSE))</f>
        <v/>
      </c>
      <c r="J2790" s="139" t="str">
        <f t="shared" si="44"/>
        <v/>
      </c>
    </row>
    <row r="2791" spans="6:10" x14ac:dyDescent="0.2">
      <c r="F2791" s="93" t="str">
        <f>IF(ISBLANK(A2791),"",VLOOKUP(A2791,'Tabla de equipos'!$B$3:$D$107,3,FALSE))</f>
        <v/>
      </c>
      <c r="J2791" s="139" t="str">
        <f t="shared" si="44"/>
        <v/>
      </c>
    </row>
    <row r="2792" spans="6:10" x14ac:dyDescent="0.2">
      <c r="F2792" s="93" t="str">
        <f>IF(ISBLANK(A2792),"",VLOOKUP(A2792,'Tabla de equipos'!$B$3:$D$107,3,FALSE))</f>
        <v/>
      </c>
      <c r="J2792" s="139" t="str">
        <f t="shared" si="44"/>
        <v/>
      </c>
    </row>
    <row r="2793" spans="6:10" x14ac:dyDescent="0.2">
      <c r="F2793" s="93" t="str">
        <f>IF(ISBLANK(A2793),"",VLOOKUP(A2793,'Tabla de equipos'!$B$3:$D$107,3,FALSE))</f>
        <v/>
      </c>
      <c r="J2793" s="139" t="str">
        <f t="shared" si="44"/>
        <v/>
      </c>
    </row>
    <row r="2794" spans="6:10" x14ac:dyDescent="0.2">
      <c r="F2794" s="93" t="str">
        <f>IF(ISBLANK(A2794),"",VLOOKUP(A2794,'Tabla de equipos'!$B$3:$D$107,3,FALSE))</f>
        <v/>
      </c>
      <c r="J2794" s="139" t="str">
        <f t="shared" si="44"/>
        <v/>
      </c>
    </row>
    <row r="2795" spans="6:10" x14ac:dyDescent="0.2">
      <c r="F2795" s="93" t="str">
        <f>IF(ISBLANK(A2795),"",VLOOKUP(A2795,'Tabla de equipos'!$B$3:$D$107,3,FALSE))</f>
        <v/>
      </c>
      <c r="J2795" s="139" t="str">
        <f t="shared" si="44"/>
        <v/>
      </c>
    </row>
    <row r="2796" spans="6:10" x14ac:dyDescent="0.2">
      <c r="F2796" s="93" t="str">
        <f>IF(ISBLANK(A2796),"",VLOOKUP(A2796,'Tabla de equipos'!$B$3:$D$107,3,FALSE))</f>
        <v/>
      </c>
      <c r="J2796" s="139" t="str">
        <f t="shared" si="44"/>
        <v/>
      </c>
    </row>
    <row r="2797" spans="6:10" x14ac:dyDescent="0.2">
      <c r="F2797" s="93" t="str">
        <f>IF(ISBLANK(A2797),"",VLOOKUP(A2797,'Tabla de equipos'!$B$3:$D$107,3,FALSE))</f>
        <v/>
      </c>
      <c r="J2797" s="139" t="str">
        <f t="shared" si="44"/>
        <v/>
      </c>
    </row>
    <row r="2798" spans="6:10" x14ac:dyDescent="0.2">
      <c r="F2798" s="93" t="str">
        <f>IF(ISBLANK(A2798),"",VLOOKUP(A2798,'Tabla de equipos'!$B$3:$D$107,3,FALSE))</f>
        <v/>
      </c>
      <c r="J2798" s="139" t="str">
        <f t="shared" si="44"/>
        <v/>
      </c>
    </row>
    <row r="2799" spans="6:10" x14ac:dyDescent="0.2">
      <c r="F2799" s="93" t="str">
        <f>IF(ISBLANK(A2799),"",VLOOKUP(A2799,'Tabla de equipos'!$B$3:$D$107,3,FALSE))</f>
        <v/>
      </c>
      <c r="J2799" s="139" t="str">
        <f t="shared" si="44"/>
        <v/>
      </c>
    </row>
    <row r="2800" spans="6:10" x14ac:dyDescent="0.2">
      <c r="F2800" s="93" t="str">
        <f>IF(ISBLANK(A2800),"",VLOOKUP(A2800,'Tabla de equipos'!$B$3:$D$107,3,FALSE))</f>
        <v/>
      </c>
      <c r="J2800" s="139" t="str">
        <f t="shared" si="44"/>
        <v/>
      </c>
    </row>
    <row r="2801" spans="6:10" x14ac:dyDescent="0.2">
      <c r="F2801" s="93" t="str">
        <f>IF(ISBLANK(A2801),"",VLOOKUP(A2801,'Tabla de equipos'!$B$3:$D$107,3,FALSE))</f>
        <v/>
      </c>
      <c r="J2801" s="139" t="str">
        <f t="shared" si="44"/>
        <v/>
      </c>
    </row>
    <row r="2802" spans="6:10" x14ac:dyDescent="0.2">
      <c r="F2802" s="93" t="str">
        <f>IF(ISBLANK(A2802),"",VLOOKUP(A2802,'Tabla de equipos'!$B$3:$D$107,3,FALSE))</f>
        <v/>
      </c>
      <c r="J2802" s="139" t="str">
        <f t="shared" si="44"/>
        <v/>
      </c>
    </row>
    <row r="2803" spans="6:10" x14ac:dyDescent="0.2">
      <c r="F2803" s="93" t="str">
        <f>IF(ISBLANK(A2803),"",VLOOKUP(A2803,'Tabla de equipos'!$B$3:$D$107,3,FALSE))</f>
        <v/>
      </c>
      <c r="J2803" s="139" t="str">
        <f t="shared" si="44"/>
        <v/>
      </c>
    </row>
    <row r="2804" spans="6:10" x14ac:dyDescent="0.2">
      <c r="F2804" s="93" t="str">
        <f>IF(ISBLANK(A2804),"",VLOOKUP(A2804,'Tabla de equipos'!$B$3:$D$107,3,FALSE))</f>
        <v/>
      </c>
      <c r="J2804" s="139" t="str">
        <f t="shared" si="44"/>
        <v/>
      </c>
    </row>
    <row r="2805" spans="6:10" x14ac:dyDescent="0.2">
      <c r="F2805" s="93" t="str">
        <f>IF(ISBLANK(A2805),"",VLOOKUP(A2805,'Tabla de equipos'!$B$3:$D$107,3,FALSE))</f>
        <v/>
      </c>
      <c r="J2805" s="139" t="str">
        <f t="shared" si="44"/>
        <v/>
      </c>
    </row>
    <row r="2806" spans="6:10" x14ac:dyDescent="0.2">
      <c r="F2806" s="93" t="str">
        <f>IF(ISBLANK(A2806),"",VLOOKUP(A2806,'Tabla de equipos'!$B$3:$D$107,3,FALSE))</f>
        <v/>
      </c>
      <c r="J2806" s="139" t="str">
        <f t="shared" si="44"/>
        <v/>
      </c>
    </row>
    <row r="2807" spans="6:10" x14ac:dyDescent="0.2">
      <c r="F2807" s="93" t="str">
        <f>IF(ISBLANK(A2807),"",VLOOKUP(A2807,'Tabla de equipos'!$B$3:$D$107,3,FALSE))</f>
        <v/>
      </c>
      <c r="J2807" s="139" t="str">
        <f t="shared" si="44"/>
        <v/>
      </c>
    </row>
    <row r="2808" spans="6:10" x14ac:dyDescent="0.2">
      <c r="F2808" s="93" t="str">
        <f>IF(ISBLANK(A2808),"",VLOOKUP(A2808,'Tabla de equipos'!$B$3:$D$107,3,FALSE))</f>
        <v/>
      </c>
      <c r="J2808" s="139" t="str">
        <f t="shared" si="44"/>
        <v/>
      </c>
    </row>
    <row r="2809" spans="6:10" x14ac:dyDescent="0.2">
      <c r="F2809" s="93" t="str">
        <f>IF(ISBLANK(A2809),"",VLOOKUP(A2809,'Tabla de equipos'!$B$3:$D$107,3,FALSE))</f>
        <v/>
      </c>
      <c r="J2809" s="139" t="str">
        <f t="shared" si="44"/>
        <v/>
      </c>
    </row>
    <row r="2810" spans="6:10" x14ac:dyDescent="0.2">
      <c r="F2810" s="93" t="str">
        <f>IF(ISBLANK(A2810),"",VLOOKUP(A2810,'Tabla de equipos'!$B$3:$D$107,3,FALSE))</f>
        <v/>
      </c>
      <c r="J2810" s="139" t="str">
        <f t="shared" si="44"/>
        <v/>
      </c>
    </row>
    <row r="2811" spans="6:10" x14ac:dyDescent="0.2">
      <c r="F2811" s="93" t="str">
        <f>IF(ISBLANK(A2811),"",VLOOKUP(A2811,'Tabla de equipos'!$B$3:$D$107,3,FALSE))</f>
        <v/>
      </c>
      <c r="J2811" s="139" t="str">
        <f t="shared" si="44"/>
        <v/>
      </c>
    </row>
    <row r="2812" spans="6:10" x14ac:dyDescent="0.2">
      <c r="F2812" s="93" t="str">
        <f>IF(ISBLANK(A2812),"",VLOOKUP(A2812,'Tabla de equipos'!$B$3:$D$107,3,FALSE))</f>
        <v/>
      </c>
      <c r="J2812" s="139" t="str">
        <f t="shared" si="44"/>
        <v/>
      </c>
    </row>
    <row r="2813" spans="6:10" x14ac:dyDescent="0.2">
      <c r="F2813" s="93" t="str">
        <f>IF(ISBLANK(A2813),"",VLOOKUP(A2813,'Tabla de equipos'!$B$3:$D$107,3,FALSE))</f>
        <v/>
      </c>
      <c r="J2813" s="139" t="str">
        <f t="shared" si="44"/>
        <v/>
      </c>
    </row>
    <row r="2814" spans="6:10" x14ac:dyDescent="0.2">
      <c r="F2814" s="93" t="str">
        <f>IF(ISBLANK(A2814),"",VLOOKUP(A2814,'Tabla de equipos'!$B$3:$D$107,3,FALSE))</f>
        <v/>
      </c>
      <c r="J2814" s="139" t="str">
        <f t="shared" si="44"/>
        <v/>
      </c>
    </row>
    <row r="2815" spans="6:10" x14ac:dyDescent="0.2">
      <c r="F2815" s="93" t="str">
        <f>IF(ISBLANK(A2815),"",VLOOKUP(A2815,'Tabla de equipos'!$B$3:$D$107,3,FALSE))</f>
        <v/>
      </c>
      <c r="J2815" s="139" t="str">
        <f t="shared" si="44"/>
        <v/>
      </c>
    </row>
    <row r="2816" spans="6:10" x14ac:dyDescent="0.2">
      <c r="F2816" s="93" t="str">
        <f>IF(ISBLANK(A2816),"",VLOOKUP(A2816,'Tabla de equipos'!$B$3:$D$107,3,FALSE))</f>
        <v/>
      </c>
      <c r="J2816" s="139" t="str">
        <f t="shared" si="44"/>
        <v/>
      </c>
    </row>
    <row r="2817" spans="6:10" x14ac:dyDescent="0.2">
      <c r="F2817" s="93" t="str">
        <f>IF(ISBLANK(A2817),"",VLOOKUP(A2817,'Tabla de equipos'!$B$3:$D$107,3,FALSE))</f>
        <v/>
      </c>
      <c r="J2817" s="139" t="str">
        <f t="shared" si="44"/>
        <v/>
      </c>
    </row>
    <row r="2818" spans="6:10" x14ac:dyDescent="0.2">
      <c r="F2818" s="93" t="str">
        <f>IF(ISBLANK(A2818),"",VLOOKUP(A2818,'Tabla de equipos'!$B$3:$D$107,3,FALSE))</f>
        <v/>
      </c>
      <c r="J2818" s="139" t="str">
        <f t="shared" si="44"/>
        <v/>
      </c>
    </row>
    <row r="2819" spans="6:10" x14ac:dyDescent="0.2">
      <c r="F2819" s="93" t="str">
        <f>IF(ISBLANK(A2819),"",VLOOKUP(A2819,'Tabla de equipos'!$B$3:$D$107,3,FALSE))</f>
        <v/>
      </c>
      <c r="J2819" s="139" t="str">
        <f t="shared" si="44"/>
        <v/>
      </c>
    </row>
    <row r="2820" spans="6:10" x14ac:dyDescent="0.2">
      <c r="F2820" s="93" t="str">
        <f>IF(ISBLANK(A2820),"",VLOOKUP(A2820,'Tabla de equipos'!$B$3:$D$107,3,FALSE))</f>
        <v/>
      </c>
      <c r="J2820" s="139" t="str">
        <f t="shared" si="44"/>
        <v/>
      </c>
    </row>
    <row r="2821" spans="6:10" x14ac:dyDescent="0.2">
      <c r="F2821" s="93" t="str">
        <f>IF(ISBLANK(A2821),"",VLOOKUP(A2821,'Tabla de equipos'!$B$3:$D$107,3,FALSE))</f>
        <v/>
      </c>
      <c r="J2821" s="139" t="str">
        <f t="shared" si="44"/>
        <v/>
      </c>
    </row>
    <row r="2822" spans="6:10" x14ac:dyDescent="0.2">
      <c r="F2822" s="93" t="str">
        <f>IF(ISBLANK(A2822),"",VLOOKUP(A2822,'Tabla de equipos'!$B$3:$D$107,3,FALSE))</f>
        <v/>
      </c>
      <c r="J2822" s="139" t="str">
        <f t="shared" ref="J2822:J2885" si="45">IF(AND(G2822&gt;0,A2822=""),"Falta elegir equipo/producto",IF(AND(A2822="",G2822=""),"",IF(AND(A2822&lt;&gt;"",G2822=""),"Falta incluir numero de unidades",IF(AND(A2822&lt;&gt;"",G2822&gt;0,B2822=""),"Falta Incluir el Tipo de Exceptuación",IF(AND(A2822&lt;&gt;"",B2822&lt;&gt;"",C2822="",G2822&gt;0),"Falta incluir nombre del Beneficiario exceptuación","No olvidar adjuntar factura de la exceptuación")))))</f>
        <v/>
      </c>
    </row>
    <row r="2823" spans="6:10" x14ac:dyDescent="0.2">
      <c r="F2823" s="93" t="str">
        <f>IF(ISBLANK(A2823),"",VLOOKUP(A2823,'Tabla de equipos'!$B$3:$D$107,3,FALSE))</f>
        <v/>
      </c>
      <c r="J2823" s="139" t="str">
        <f t="shared" si="45"/>
        <v/>
      </c>
    </row>
    <row r="2824" spans="6:10" x14ac:dyDescent="0.2">
      <c r="F2824" s="93" t="str">
        <f>IF(ISBLANK(A2824),"",VLOOKUP(A2824,'Tabla de equipos'!$B$3:$D$107,3,FALSE))</f>
        <v/>
      </c>
      <c r="J2824" s="139" t="str">
        <f t="shared" si="45"/>
        <v/>
      </c>
    </row>
    <row r="2825" spans="6:10" x14ac:dyDescent="0.2">
      <c r="F2825" s="93" t="str">
        <f>IF(ISBLANK(A2825),"",VLOOKUP(A2825,'Tabla de equipos'!$B$3:$D$107,3,FALSE))</f>
        <v/>
      </c>
      <c r="J2825" s="139" t="str">
        <f t="shared" si="45"/>
        <v/>
      </c>
    </row>
    <row r="2826" spans="6:10" x14ac:dyDescent="0.2">
      <c r="F2826" s="93" t="str">
        <f>IF(ISBLANK(A2826),"",VLOOKUP(A2826,'Tabla de equipos'!$B$3:$D$107,3,FALSE))</f>
        <v/>
      </c>
      <c r="J2826" s="139" t="str">
        <f t="shared" si="45"/>
        <v/>
      </c>
    </row>
    <row r="2827" spans="6:10" x14ac:dyDescent="0.2">
      <c r="F2827" s="93" t="str">
        <f>IF(ISBLANK(A2827),"",VLOOKUP(A2827,'Tabla de equipos'!$B$3:$D$107,3,FALSE))</f>
        <v/>
      </c>
      <c r="J2827" s="139" t="str">
        <f t="shared" si="45"/>
        <v/>
      </c>
    </row>
    <row r="2828" spans="6:10" x14ac:dyDescent="0.2">
      <c r="F2828" s="93" t="str">
        <f>IF(ISBLANK(A2828),"",VLOOKUP(A2828,'Tabla de equipos'!$B$3:$D$107,3,FALSE))</f>
        <v/>
      </c>
      <c r="J2828" s="139" t="str">
        <f t="shared" si="45"/>
        <v/>
      </c>
    </row>
    <row r="2829" spans="6:10" x14ac:dyDescent="0.2">
      <c r="F2829" s="93" t="str">
        <f>IF(ISBLANK(A2829),"",VLOOKUP(A2829,'Tabla de equipos'!$B$3:$D$107,3,FALSE))</f>
        <v/>
      </c>
      <c r="J2829" s="139" t="str">
        <f t="shared" si="45"/>
        <v/>
      </c>
    </row>
    <row r="2830" spans="6:10" x14ac:dyDescent="0.2">
      <c r="F2830" s="93" t="str">
        <f>IF(ISBLANK(A2830),"",VLOOKUP(A2830,'Tabla de equipos'!$B$3:$D$107,3,FALSE))</f>
        <v/>
      </c>
      <c r="J2830" s="139" t="str">
        <f t="shared" si="45"/>
        <v/>
      </c>
    </row>
    <row r="2831" spans="6:10" x14ac:dyDescent="0.2">
      <c r="F2831" s="93" t="str">
        <f>IF(ISBLANK(A2831),"",VLOOKUP(A2831,'Tabla de equipos'!$B$3:$D$107,3,FALSE))</f>
        <v/>
      </c>
      <c r="J2831" s="139" t="str">
        <f t="shared" si="45"/>
        <v/>
      </c>
    </row>
    <row r="2832" spans="6:10" x14ac:dyDescent="0.2">
      <c r="F2832" s="93" t="str">
        <f>IF(ISBLANK(A2832),"",VLOOKUP(A2832,'Tabla de equipos'!$B$3:$D$107,3,FALSE))</f>
        <v/>
      </c>
      <c r="J2832" s="139" t="str">
        <f t="shared" si="45"/>
        <v/>
      </c>
    </row>
    <row r="2833" spans="6:10" x14ac:dyDescent="0.2">
      <c r="F2833" s="93" t="str">
        <f>IF(ISBLANK(A2833),"",VLOOKUP(A2833,'Tabla de equipos'!$B$3:$D$107,3,FALSE))</f>
        <v/>
      </c>
      <c r="J2833" s="139" t="str">
        <f t="shared" si="45"/>
        <v/>
      </c>
    </row>
    <row r="2834" spans="6:10" x14ac:dyDescent="0.2">
      <c r="F2834" s="93" t="str">
        <f>IF(ISBLANK(A2834),"",VLOOKUP(A2834,'Tabla de equipos'!$B$3:$D$107,3,FALSE))</f>
        <v/>
      </c>
      <c r="J2834" s="139" t="str">
        <f t="shared" si="45"/>
        <v/>
      </c>
    </row>
    <row r="2835" spans="6:10" x14ac:dyDescent="0.2">
      <c r="F2835" s="93" t="str">
        <f>IF(ISBLANK(A2835),"",VLOOKUP(A2835,'Tabla de equipos'!$B$3:$D$107,3,FALSE))</f>
        <v/>
      </c>
      <c r="J2835" s="139" t="str">
        <f t="shared" si="45"/>
        <v/>
      </c>
    </row>
    <row r="2836" spans="6:10" x14ac:dyDescent="0.2">
      <c r="F2836" s="93" t="str">
        <f>IF(ISBLANK(A2836),"",VLOOKUP(A2836,'Tabla de equipos'!$B$3:$D$107,3,FALSE))</f>
        <v/>
      </c>
      <c r="J2836" s="139" t="str">
        <f t="shared" si="45"/>
        <v/>
      </c>
    </row>
    <row r="2837" spans="6:10" x14ac:dyDescent="0.2">
      <c r="F2837" s="93" t="str">
        <f>IF(ISBLANK(A2837),"",VLOOKUP(A2837,'Tabla de equipos'!$B$3:$D$107,3,FALSE))</f>
        <v/>
      </c>
      <c r="J2837" s="139" t="str">
        <f t="shared" si="45"/>
        <v/>
      </c>
    </row>
    <row r="2838" spans="6:10" x14ac:dyDescent="0.2">
      <c r="F2838" s="93" t="str">
        <f>IF(ISBLANK(A2838),"",VLOOKUP(A2838,'Tabla de equipos'!$B$3:$D$107,3,FALSE))</f>
        <v/>
      </c>
      <c r="J2838" s="139" t="str">
        <f t="shared" si="45"/>
        <v/>
      </c>
    </row>
    <row r="2839" spans="6:10" x14ac:dyDescent="0.2">
      <c r="F2839" s="93" t="str">
        <f>IF(ISBLANK(A2839),"",VLOOKUP(A2839,'Tabla de equipos'!$B$3:$D$107,3,FALSE))</f>
        <v/>
      </c>
      <c r="J2839" s="139" t="str">
        <f t="shared" si="45"/>
        <v/>
      </c>
    </row>
    <row r="2840" spans="6:10" x14ac:dyDescent="0.2">
      <c r="F2840" s="93" t="str">
        <f>IF(ISBLANK(A2840),"",VLOOKUP(A2840,'Tabla de equipos'!$B$3:$D$107,3,FALSE))</f>
        <v/>
      </c>
      <c r="J2840" s="139" t="str">
        <f t="shared" si="45"/>
        <v/>
      </c>
    </row>
    <row r="2841" spans="6:10" x14ac:dyDescent="0.2">
      <c r="F2841" s="93" t="str">
        <f>IF(ISBLANK(A2841),"",VLOOKUP(A2841,'Tabla de equipos'!$B$3:$D$107,3,FALSE))</f>
        <v/>
      </c>
      <c r="J2841" s="139" t="str">
        <f t="shared" si="45"/>
        <v/>
      </c>
    </row>
    <row r="2842" spans="6:10" x14ac:dyDescent="0.2">
      <c r="F2842" s="93" t="str">
        <f>IF(ISBLANK(A2842),"",VLOOKUP(A2842,'Tabla de equipos'!$B$3:$D$107,3,FALSE))</f>
        <v/>
      </c>
      <c r="J2842" s="139" t="str">
        <f t="shared" si="45"/>
        <v/>
      </c>
    </row>
    <row r="2843" spans="6:10" x14ac:dyDescent="0.2">
      <c r="F2843" s="93" t="str">
        <f>IF(ISBLANK(A2843),"",VLOOKUP(A2843,'Tabla de equipos'!$B$3:$D$107,3,FALSE))</f>
        <v/>
      </c>
      <c r="J2843" s="139" t="str">
        <f t="shared" si="45"/>
        <v/>
      </c>
    </row>
    <row r="2844" spans="6:10" x14ac:dyDescent="0.2">
      <c r="F2844" s="93" t="str">
        <f>IF(ISBLANK(A2844),"",VLOOKUP(A2844,'Tabla de equipos'!$B$3:$D$107,3,FALSE))</f>
        <v/>
      </c>
      <c r="J2844" s="139" t="str">
        <f t="shared" si="45"/>
        <v/>
      </c>
    </row>
    <row r="2845" spans="6:10" x14ac:dyDescent="0.2">
      <c r="F2845" s="93" t="str">
        <f>IF(ISBLANK(A2845),"",VLOOKUP(A2845,'Tabla de equipos'!$B$3:$D$107,3,FALSE))</f>
        <v/>
      </c>
      <c r="J2845" s="139" t="str">
        <f t="shared" si="45"/>
        <v/>
      </c>
    </row>
    <row r="2846" spans="6:10" x14ac:dyDescent="0.2">
      <c r="F2846" s="93" t="str">
        <f>IF(ISBLANK(A2846),"",VLOOKUP(A2846,'Tabla de equipos'!$B$3:$D$107,3,FALSE))</f>
        <v/>
      </c>
      <c r="J2846" s="139" t="str">
        <f t="shared" si="45"/>
        <v/>
      </c>
    </row>
    <row r="2847" spans="6:10" x14ac:dyDescent="0.2">
      <c r="F2847" s="93" t="str">
        <f>IF(ISBLANK(A2847),"",VLOOKUP(A2847,'Tabla de equipos'!$B$3:$D$107,3,FALSE))</f>
        <v/>
      </c>
      <c r="J2847" s="139" t="str">
        <f t="shared" si="45"/>
        <v/>
      </c>
    </row>
    <row r="2848" spans="6:10" x14ac:dyDescent="0.2">
      <c r="F2848" s="93" t="str">
        <f>IF(ISBLANK(A2848),"",VLOOKUP(A2848,'Tabla de equipos'!$B$3:$D$107,3,FALSE))</f>
        <v/>
      </c>
      <c r="J2848" s="139" t="str">
        <f t="shared" si="45"/>
        <v/>
      </c>
    </row>
    <row r="2849" spans="6:10" x14ac:dyDescent="0.2">
      <c r="F2849" s="93" t="str">
        <f>IF(ISBLANK(A2849),"",VLOOKUP(A2849,'Tabla de equipos'!$B$3:$D$107,3,FALSE))</f>
        <v/>
      </c>
      <c r="J2849" s="139" t="str">
        <f t="shared" si="45"/>
        <v/>
      </c>
    </row>
    <row r="2850" spans="6:10" x14ac:dyDescent="0.2">
      <c r="F2850" s="93" t="str">
        <f>IF(ISBLANK(A2850),"",VLOOKUP(A2850,'Tabla de equipos'!$B$3:$D$107,3,FALSE))</f>
        <v/>
      </c>
      <c r="J2850" s="139" t="str">
        <f t="shared" si="45"/>
        <v/>
      </c>
    </row>
    <row r="2851" spans="6:10" x14ac:dyDescent="0.2">
      <c r="F2851" s="93" t="str">
        <f>IF(ISBLANK(A2851),"",VLOOKUP(A2851,'Tabla de equipos'!$B$3:$D$107,3,FALSE))</f>
        <v/>
      </c>
      <c r="J2851" s="139" t="str">
        <f t="shared" si="45"/>
        <v/>
      </c>
    </row>
    <row r="2852" spans="6:10" x14ac:dyDescent="0.2">
      <c r="F2852" s="93" t="str">
        <f>IF(ISBLANK(A2852),"",VLOOKUP(A2852,'Tabla de equipos'!$B$3:$D$107,3,FALSE))</f>
        <v/>
      </c>
      <c r="J2852" s="139" t="str">
        <f t="shared" si="45"/>
        <v/>
      </c>
    </row>
    <row r="2853" spans="6:10" x14ac:dyDescent="0.2">
      <c r="F2853" s="93" t="str">
        <f>IF(ISBLANK(A2853),"",VLOOKUP(A2853,'Tabla de equipos'!$B$3:$D$107,3,FALSE))</f>
        <v/>
      </c>
      <c r="J2853" s="139" t="str">
        <f t="shared" si="45"/>
        <v/>
      </c>
    </row>
    <row r="2854" spans="6:10" x14ac:dyDescent="0.2">
      <c r="F2854" s="93" t="str">
        <f>IF(ISBLANK(A2854),"",VLOOKUP(A2854,'Tabla de equipos'!$B$3:$D$107,3,FALSE))</f>
        <v/>
      </c>
      <c r="J2854" s="139" t="str">
        <f t="shared" si="45"/>
        <v/>
      </c>
    </row>
    <row r="2855" spans="6:10" x14ac:dyDescent="0.2">
      <c r="F2855" s="93" t="str">
        <f>IF(ISBLANK(A2855),"",VLOOKUP(A2855,'Tabla de equipos'!$B$3:$D$107,3,FALSE))</f>
        <v/>
      </c>
      <c r="J2855" s="139" t="str">
        <f t="shared" si="45"/>
        <v/>
      </c>
    </row>
    <row r="2856" spans="6:10" x14ac:dyDescent="0.2">
      <c r="F2856" s="93" t="str">
        <f>IF(ISBLANK(A2856),"",VLOOKUP(A2856,'Tabla de equipos'!$B$3:$D$107,3,FALSE))</f>
        <v/>
      </c>
      <c r="J2856" s="139" t="str">
        <f t="shared" si="45"/>
        <v/>
      </c>
    </row>
    <row r="2857" spans="6:10" x14ac:dyDescent="0.2">
      <c r="F2857" s="93" t="str">
        <f>IF(ISBLANK(A2857),"",VLOOKUP(A2857,'Tabla de equipos'!$B$3:$D$107,3,FALSE))</f>
        <v/>
      </c>
      <c r="J2857" s="139" t="str">
        <f t="shared" si="45"/>
        <v/>
      </c>
    </row>
    <row r="2858" spans="6:10" x14ac:dyDescent="0.2">
      <c r="F2858" s="93" t="str">
        <f>IF(ISBLANK(A2858),"",VLOOKUP(A2858,'Tabla de equipos'!$B$3:$D$107,3,FALSE))</f>
        <v/>
      </c>
      <c r="J2858" s="139" t="str">
        <f t="shared" si="45"/>
        <v/>
      </c>
    </row>
    <row r="2859" spans="6:10" x14ac:dyDescent="0.2">
      <c r="F2859" s="93" t="str">
        <f>IF(ISBLANK(A2859),"",VLOOKUP(A2859,'Tabla de equipos'!$B$3:$D$107,3,FALSE))</f>
        <v/>
      </c>
      <c r="J2859" s="139" t="str">
        <f t="shared" si="45"/>
        <v/>
      </c>
    </row>
    <row r="2860" spans="6:10" x14ac:dyDescent="0.2">
      <c r="F2860" s="93" t="str">
        <f>IF(ISBLANK(A2860),"",VLOOKUP(A2860,'Tabla de equipos'!$B$3:$D$107,3,FALSE))</f>
        <v/>
      </c>
      <c r="J2860" s="139" t="str">
        <f t="shared" si="45"/>
        <v/>
      </c>
    </row>
    <row r="2861" spans="6:10" x14ac:dyDescent="0.2">
      <c r="F2861" s="93" t="str">
        <f>IF(ISBLANK(A2861),"",VLOOKUP(A2861,'Tabla de equipos'!$B$3:$D$107,3,FALSE))</f>
        <v/>
      </c>
      <c r="J2861" s="139" t="str">
        <f t="shared" si="45"/>
        <v/>
      </c>
    </row>
    <row r="2862" spans="6:10" x14ac:dyDescent="0.2">
      <c r="F2862" s="93" t="str">
        <f>IF(ISBLANK(A2862),"",VLOOKUP(A2862,'Tabla de equipos'!$B$3:$D$107,3,FALSE))</f>
        <v/>
      </c>
      <c r="J2862" s="139" t="str">
        <f t="shared" si="45"/>
        <v/>
      </c>
    </row>
    <row r="2863" spans="6:10" x14ac:dyDescent="0.2">
      <c r="F2863" s="93" t="str">
        <f>IF(ISBLANK(A2863),"",VLOOKUP(A2863,'Tabla de equipos'!$B$3:$D$107,3,FALSE))</f>
        <v/>
      </c>
      <c r="J2863" s="139" t="str">
        <f t="shared" si="45"/>
        <v/>
      </c>
    </row>
    <row r="2864" spans="6:10" x14ac:dyDescent="0.2">
      <c r="F2864" s="93" t="str">
        <f>IF(ISBLANK(A2864),"",VLOOKUP(A2864,'Tabla de equipos'!$B$3:$D$107,3,FALSE))</f>
        <v/>
      </c>
      <c r="J2864" s="139" t="str">
        <f t="shared" si="45"/>
        <v/>
      </c>
    </row>
    <row r="2865" spans="6:10" x14ac:dyDescent="0.2">
      <c r="F2865" s="93" t="str">
        <f>IF(ISBLANK(A2865),"",VLOOKUP(A2865,'Tabla de equipos'!$B$3:$D$107,3,FALSE))</f>
        <v/>
      </c>
      <c r="J2865" s="139" t="str">
        <f t="shared" si="45"/>
        <v/>
      </c>
    </row>
    <row r="2866" spans="6:10" x14ac:dyDescent="0.2">
      <c r="F2866" s="93" t="str">
        <f>IF(ISBLANK(A2866),"",VLOOKUP(A2866,'Tabla de equipos'!$B$3:$D$107,3,FALSE))</f>
        <v/>
      </c>
      <c r="J2866" s="139" t="str">
        <f t="shared" si="45"/>
        <v/>
      </c>
    </row>
    <row r="2867" spans="6:10" x14ac:dyDescent="0.2">
      <c r="F2867" s="93" t="str">
        <f>IF(ISBLANK(A2867),"",VLOOKUP(A2867,'Tabla de equipos'!$B$3:$D$107,3,FALSE))</f>
        <v/>
      </c>
      <c r="J2867" s="139" t="str">
        <f t="shared" si="45"/>
        <v/>
      </c>
    </row>
    <row r="2868" spans="6:10" x14ac:dyDescent="0.2">
      <c r="F2868" s="93" t="str">
        <f>IF(ISBLANK(A2868),"",VLOOKUP(A2868,'Tabla de equipos'!$B$3:$D$107,3,FALSE))</f>
        <v/>
      </c>
      <c r="J2868" s="139" t="str">
        <f t="shared" si="45"/>
        <v/>
      </c>
    </row>
    <row r="2869" spans="6:10" x14ac:dyDescent="0.2">
      <c r="F2869" s="93" t="str">
        <f>IF(ISBLANK(A2869),"",VLOOKUP(A2869,'Tabla de equipos'!$B$3:$D$107,3,FALSE))</f>
        <v/>
      </c>
      <c r="J2869" s="139" t="str">
        <f t="shared" si="45"/>
        <v/>
      </c>
    </row>
    <row r="2870" spans="6:10" x14ac:dyDescent="0.2">
      <c r="F2870" s="93" t="str">
        <f>IF(ISBLANK(A2870),"",VLOOKUP(A2870,'Tabla de equipos'!$B$3:$D$107,3,FALSE))</f>
        <v/>
      </c>
      <c r="J2870" s="139" t="str">
        <f t="shared" si="45"/>
        <v/>
      </c>
    </row>
    <row r="2871" spans="6:10" x14ac:dyDescent="0.2">
      <c r="F2871" s="93" t="str">
        <f>IF(ISBLANK(A2871),"",VLOOKUP(A2871,'Tabla de equipos'!$B$3:$D$107,3,FALSE))</f>
        <v/>
      </c>
      <c r="J2871" s="139" t="str">
        <f t="shared" si="45"/>
        <v/>
      </c>
    </row>
    <row r="2872" spans="6:10" x14ac:dyDescent="0.2">
      <c r="F2872" s="93" t="str">
        <f>IF(ISBLANK(A2872),"",VLOOKUP(A2872,'Tabla de equipos'!$B$3:$D$107,3,FALSE))</f>
        <v/>
      </c>
      <c r="J2872" s="139" t="str">
        <f t="shared" si="45"/>
        <v/>
      </c>
    </row>
    <row r="2873" spans="6:10" x14ac:dyDescent="0.2">
      <c r="F2873" s="93" t="str">
        <f>IF(ISBLANK(A2873),"",VLOOKUP(A2873,'Tabla de equipos'!$B$3:$D$107,3,FALSE))</f>
        <v/>
      </c>
      <c r="J2873" s="139" t="str">
        <f t="shared" si="45"/>
        <v/>
      </c>
    </row>
    <row r="2874" spans="6:10" x14ac:dyDescent="0.2">
      <c r="F2874" s="93" t="str">
        <f>IF(ISBLANK(A2874),"",VLOOKUP(A2874,'Tabla de equipos'!$B$3:$D$107,3,FALSE))</f>
        <v/>
      </c>
      <c r="J2874" s="139" t="str">
        <f t="shared" si="45"/>
        <v/>
      </c>
    </row>
    <row r="2875" spans="6:10" x14ac:dyDescent="0.2">
      <c r="F2875" s="93" t="str">
        <f>IF(ISBLANK(A2875),"",VLOOKUP(A2875,'Tabla de equipos'!$B$3:$D$107,3,FALSE))</f>
        <v/>
      </c>
      <c r="J2875" s="139" t="str">
        <f t="shared" si="45"/>
        <v/>
      </c>
    </row>
    <row r="2876" spans="6:10" x14ac:dyDescent="0.2">
      <c r="F2876" s="93" t="str">
        <f>IF(ISBLANK(A2876),"",VLOOKUP(A2876,'Tabla de equipos'!$B$3:$D$107,3,FALSE))</f>
        <v/>
      </c>
      <c r="J2876" s="139" t="str">
        <f t="shared" si="45"/>
        <v/>
      </c>
    </row>
    <row r="2877" spans="6:10" x14ac:dyDescent="0.2">
      <c r="F2877" s="93" t="str">
        <f>IF(ISBLANK(A2877),"",VLOOKUP(A2877,'Tabla de equipos'!$B$3:$D$107,3,FALSE))</f>
        <v/>
      </c>
      <c r="J2877" s="139" t="str">
        <f t="shared" si="45"/>
        <v/>
      </c>
    </row>
    <row r="2878" spans="6:10" x14ac:dyDescent="0.2">
      <c r="F2878" s="93" t="str">
        <f>IF(ISBLANK(A2878),"",VLOOKUP(A2878,'Tabla de equipos'!$B$3:$D$107,3,FALSE))</f>
        <v/>
      </c>
      <c r="J2878" s="139" t="str">
        <f t="shared" si="45"/>
        <v/>
      </c>
    </row>
    <row r="2879" spans="6:10" x14ac:dyDescent="0.2">
      <c r="F2879" s="93" t="str">
        <f>IF(ISBLANK(A2879),"",VLOOKUP(A2879,'Tabla de equipos'!$B$3:$D$107,3,FALSE))</f>
        <v/>
      </c>
      <c r="J2879" s="139" t="str">
        <f t="shared" si="45"/>
        <v/>
      </c>
    </row>
    <row r="2880" spans="6:10" x14ac:dyDescent="0.2">
      <c r="F2880" s="93" t="str">
        <f>IF(ISBLANK(A2880),"",VLOOKUP(A2880,'Tabla de equipos'!$B$3:$D$107,3,FALSE))</f>
        <v/>
      </c>
      <c r="J2880" s="139" t="str">
        <f t="shared" si="45"/>
        <v/>
      </c>
    </row>
    <row r="2881" spans="6:10" x14ac:dyDescent="0.2">
      <c r="F2881" s="93" t="str">
        <f>IF(ISBLANK(A2881),"",VLOOKUP(A2881,'Tabla de equipos'!$B$3:$D$107,3,FALSE))</f>
        <v/>
      </c>
      <c r="J2881" s="139" t="str">
        <f t="shared" si="45"/>
        <v/>
      </c>
    </row>
    <row r="2882" spans="6:10" x14ac:dyDescent="0.2">
      <c r="F2882" s="93" t="str">
        <f>IF(ISBLANK(A2882),"",VLOOKUP(A2882,'Tabla de equipos'!$B$3:$D$107,3,FALSE))</f>
        <v/>
      </c>
      <c r="J2882" s="139" t="str">
        <f t="shared" si="45"/>
        <v/>
      </c>
    </row>
    <row r="2883" spans="6:10" x14ac:dyDescent="0.2">
      <c r="F2883" s="93" t="str">
        <f>IF(ISBLANK(A2883),"",VLOOKUP(A2883,'Tabla de equipos'!$B$3:$D$107,3,FALSE))</f>
        <v/>
      </c>
      <c r="J2883" s="139" t="str">
        <f t="shared" si="45"/>
        <v/>
      </c>
    </row>
    <row r="2884" spans="6:10" x14ac:dyDescent="0.2">
      <c r="F2884" s="93" t="str">
        <f>IF(ISBLANK(A2884),"",VLOOKUP(A2884,'Tabla de equipos'!$B$3:$D$107,3,FALSE))</f>
        <v/>
      </c>
      <c r="J2884" s="139" t="str">
        <f t="shared" si="45"/>
        <v/>
      </c>
    </row>
    <row r="2885" spans="6:10" x14ac:dyDescent="0.2">
      <c r="F2885" s="93" t="str">
        <f>IF(ISBLANK(A2885),"",VLOOKUP(A2885,'Tabla de equipos'!$B$3:$D$107,3,FALSE))</f>
        <v/>
      </c>
      <c r="J2885" s="139" t="str">
        <f t="shared" si="45"/>
        <v/>
      </c>
    </row>
    <row r="2886" spans="6:10" x14ac:dyDescent="0.2">
      <c r="F2886" s="93" t="str">
        <f>IF(ISBLANK(A2886),"",VLOOKUP(A2886,'Tabla de equipos'!$B$3:$D$107,3,FALSE))</f>
        <v/>
      </c>
      <c r="J2886" s="139" t="str">
        <f t="shared" ref="J2886:J2949" si="46">IF(AND(G2886&gt;0,A2886=""),"Falta elegir equipo/producto",IF(AND(A2886="",G2886=""),"",IF(AND(A2886&lt;&gt;"",G2886=""),"Falta incluir numero de unidades",IF(AND(A2886&lt;&gt;"",G2886&gt;0,B2886=""),"Falta Incluir el Tipo de Exceptuación",IF(AND(A2886&lt;&gt;"",B2886&lt;&gt;"",C2886="",G2886&gt;0),"Falta incluir nombre del Beneficiario exceptuación","No olvidar adjuntar factura de la exceptuación")))))</f>
        <v/>
      </c>
    </row>
    <row r="2887" spans="6:10" x14ac:dyDescent="0.2">
      <c r="F2887" s="93" t="str">
        <f>IF(ISBLANK(A2887),"",VLOOKUP(A2887,'Tabla de equipos'!$B$3:$D$107,3,FALSE))</f>
        <v/>
      </c>
      <c r="J2887" s="139" t="str">
        <f t="shared" si="46"/>
        <v/>
      </c>
    </row>
    <row r="2888" spans="6:10" x14ac:dyDescent="0.2">
      <c r="F2888" s="93" t="str">
        <f>IF(ISBLANK(A2888),"",VLOOKUP(A2888,'Tabla de equipos'!$B$3:$D$107,3,FALSE))</f>
        <v/>
      </c>
      <c r="J2888" s="139" t="str">
        <f t="shared" si="46"/>
        <v/>
      </c>
    </row>
    <row r="2889" spans="6:10" x14ac:dyDescent="0.2">
      <c r="F2889" s="93" t="str">
        <f>IF(ISBLANK(A2889),"",VLOOKUP(A2889,'Tabla de equipos'!$B$3:$D$107,3,FALSE))</f>
        <v/>
      </c>
      <c r="J2889" s="139" t="str">
        <f t="shared" si="46"/>
        <v/>
      </c>
    </row>
    <row r="2890" spans="6:10" x14ac:dyDescent="0.2">
      <c r="F2890" s="93" t="str">
        <f>IF(ISBLANK(A2890),"",VLOOKUP(A2890,'Tabla de equipos'!$B$3:$D$107,3,FALSE))</f>
        <v/>
      </c>
      <c r="J2890" s="139" t="str">
        <f t="shared" si="46"/>
        <v/>
      </c>
    </row>
    <row r="2891" spans="6:10" x14ac:dyDescent="0.2">
      <c r="F2891" s="93" t="str">
        <f>IF(ISBLANK(A2891),"",VLOOKUP(A2891,'Tabla de equipos'!$B$3:$D$107,3,FALSE))</f>
        <v/>
      </c>
      <c r="J2891" s="139" t="str">
        <f t="shared" si="46"/>
        <v/>
      </c>
    </row>
    <row r="2892" spans="6:10" x14ac:dyDescent="0.2">
      <c r="F2892" s="93" t="str">
        <f>IF(ISBLANK(A2892),"",VLOOKUP(A2892,'Tabla de equipos'!$B$3:$D$107,3,FALSE))</f>
        <v/>
      </c>
      <c r="J2892" s="139" t="str">
        <f t="shared" si="46"/>
        <v/>
      </c>
    </row>
    <row r="2893" spans="6:10" x14ac:dyDescent="0.2">
      <c r="F2893" s="93" t="str">
        <f>IF(ISBLANK(A2893),"",VLOOKUP(A2893,'Tabla de equipos'!$B$3:$D$107,3,FALSE))</f>
        <v/>
      </c>
      <c r="J2893" s="139" t="str">
        <f t="shared" si="46"/>
        <v/>
      </c>
    </row>
    <row r="2894" spans="6:10" x14ac:dyDescent="0.2">
      <c r="F2894" s="93" t="str">
        <f>IF(ISBLANK(A2894),"",VLOOKUP(A2894,'Tabla de equipos'!$B$3:$D$107,3,FALSE))</f>
        <v/>
      </c>
      <c r="J2894" s="139" t="str">
        <f t="shared" si="46"/>
        <v/>
      </c>
    </row>
    <row r="2895" spans="6:10" x14ac:dyDescent="0.2">
      <c r="F2895" s="93" t="str">
        <f>IF(ISBLANK(A2895),"",VLOOKUP(A2895,'Tabla de equipos'!$B$3:$D$107,3,FALSE))</f>
        <v/>
      </c>
      <c r="J2895" s="139" t="str">
        <f t="shared" si="46"/>
        <v/>
      </c>
    </row>
    <row r="2896" spans="6:10" x14ac:dyDescent="0.2">
      <c r="F2896" s="93" t="str">
        <f>IF(ISBLANK(A2896),"",VLOOKUP(A2896,'Tabla de equipos'!$B$3:$D$107,3,FALSE))</f>
        <v/>
      </c>
      <c r="J2896" s="139" t="str">
        <f t="shared" si="46"/>
        <v/>
      </c>
    </row>
    <row r="2897" spans="6:10" x14ac:dyDescent="0.2">
      <c r="F2897" s="93" t="str">
        <f>IF(ISBLANK(A2897),"",VLOOKUP(A2897,'Tabla de equipos'!$B$3:$D$107,3,FALSE))</f>
        <v/>
      </c>
      <c r="J2897" s="139" t="str">
        <f t="shared" si="46"/>
        <v/>
      </c>
    </row>
    <row r="2898" spans="6:10" x14ac:dyDescent="0.2">
      <c r="F2898" s="93" t="str">
        <f>IF(ISBLANK(A2898),"",VLOOKUP(A2898,'Tabla de equipos'!$B$3:$D$107,3,FALSE))</f>
        <v/>
      </c>
      <c r="J2898" s="139" t="str">
        <f t="shared" si="46"/>
        <v/>
      </c>
    </row>
    <row r="2899" spans="6:10" x14ac:dyDescent="0.2">
      <c r="F2899" s="93" t="str">
        <f>IF(ISBLANK(A2899),"",VLOOKUP(A2899,'Tabla de equipos'!$B$3:$D$107,3,FALSE))</f>
        <v/>
      </c>
      <c r="J2899" s="139" t="str">
        <f t="shared" si="46"/>
        <v/>
      </c>
    </row>
    <row r="2900" spans="6:10" x14ac:dyDescent="0.2">
      <c r="F2900" s="93" t="str">
        <f>IF(ISBLANK(A2900),"",VLOOKUP(A2900,'Tabla de equipos'!$B$3:$D$107,3,FALSE))</f>
        <v/>
      </c>
      <c r="J2900" s="139" t="str">
        <f t="shared" si="46"/>
        <v/>
      </c>
    </row>
    <row r="2901" spans="6:10" x14ac:dyDescent="0.2">
      <c r="F2901" s="93" t="str">
        <f>IF(ISBLANK(A2901),"",VLOOKUP(A2901,'Tabla de equipos'!$B$3:$D$107,3,FALSE))</f>
        <v/>
      </c>
      <c r="J2901" s="139" t="str">
        <f t="shared" si="46"/>
        <v/>
      </c>
    </row>
    <row r="2902" spans="6:10" x14ac:dyDescent="0.2">
      <c r="F2902" s="93" t="str">
        <f>IF(ISBLANK(A2902),"",VLOOKUP(A2902,'Tabla de equipos'!$B$3:$D$107,3,FALSE))</f>
        <v/>
      </c>
      <c r="J2902" s="139" t="str">
        <f t="shared" si="46"/>
        <v/>
      </c>
    </row>
    <row r="2903" spans="6:10" x14ac:dyDescent="0.2">
      <c r="F2903" s="93" t="str">
        <f>IF(ISBLANK(A2903),"",VLOOKUP(A2903,'Tabla de equipos'!$B$3:$D$107,3,FALSE))</f>
        <v/>
      </c>
      <c r="J2903" s="139" t="str">
        <f t="shared" si="46"/>
        <v/>
      </c>
    </row>
    <row r="2904" spans="6:10" x14ac:dyDescent="0.2">
      <c r="F2904" s="93" t="str">
        <f>IF(ISBLANK(A2904),"",VLOOKUP(A2904,'Tabla de equipos'!$B$3:$D$107,3,FALSE))</f>
        <v/>
      </c>
      <c r="J2904" s="139" t="str">
        <f t="shared" si="46"/>
        <v/>
      </c>
    </row>
    <row r="2905" spans="6:10" x14ac:dyDescent="0.2">
      <c r="F2905" s="93" t="str">
        <f>IF(ISBLANK(A2905),"",VLOOKUP(A2905,'Tabla de equipos'!$B$3:$D$107,3,FALSE))</f>
        <v/>
      </c>
      <c r="J2905" s="139" t="str">
        <f t="shared" si="46"/>
        <v/>
      </c>
    </row>
    <row r="2906" spans="6:10" x14ac:dyDescent="0.2">
      <c r="F2906" s="93" t="str">
        <f>IF(ISBLANK(A2906),"",VLOOKUP(A2906,'Tabla de equipos'!$B$3:$D$107,3,FALSE))</f>
        <v/>
      </c>
      <c r="J2906" s="139" t="str">
        <f t="shared" si="46"/>
        <v/>
      </c>
    </row>
    <row r="2907" spans="6:10" x14ac:dyDescent="0.2">
      <c r="F2907" s="93" t="str">
        <f>IF(ISBLANK(A2907),"",VLOOKUP(A2907,'Tabla de equipos'!$B$3:$D$107,3,FALSE))</f>
        <v/>
      </c>
      <c r="J2907" s="139" t="str">
        <f t="shared" si="46"/>
        <v/>
      </c>
    </row>
    <row r="2908" spans="6:10" x14ac:dyDescent="0.2">
      <c r="F2908" s="93" t="str">
        <f>IF(ISBLANK(A2908),"",VLOOKUP(A2908,'Tabla de equipos'!$B$3:$D$107,3,FALSE))</f>
        <v/>
      </c>
      <c r="J2908" s="139" t="str">
        <f t="shared" si="46"/>
        <v/>
      </c>
    </row>
    <row r="2909" spans="6:10" x14ac:dyDescent="0.2">
      <c r="F2909" s="93" t="str">
        <f>IF(ISBLANK(A2909),"",VLOOKUP(A2909,'Tabla de equipos'!$B$3:$D$107,3,FALSE))</f>
        <v/>
      </c>
      <c r="J2909" s="139" t="str">
        <f t="shared" si="46"/>
        <v/>
      </c>
    </row>
    <row r="2910" spans="6:10" x14ac:dyDescent="0.2">
      <c r="F2910" s="93" t="str">
        <f>IF(ISBLANK(A2910),"",VLOOKUP(A2910,'Tabla de equipos'!$B$3:$D$107,3,FALSE))</f>
        <v/>
      </c>
      <c r="J2910" s="139" t="str">
        <f t="shared" si="46"/>
        <v/>
      </c>
    </row>
    <row r="2911" spans="6:10" x14ac:dyDescent="0.2">
      <c r="F2911" s="93" t="str">
        <f>IF(ISBLANK(A2911),"",VLOOKUP(A2911,'Tabla de equipos'!$B$3:$D$107,3,FALSE))</f>
        <v/>
      </c>
      <c r="J2911" s="139" t="str">
        <f t="shared" si="46"/>
        <v/>
      </c>
    </row>
    <row r="2912" spans="6:10" x14ac:dyDescent="0.2">
      <c r="F2912" s="93" t="str">
        <f>IF(ISBLANK(A2912),"",VLOOKUP(A2912,'Tabla de equipos'!$B$3:$D$107,3,FALSE))</f>
        <v/>
      </c>
      <c r="J2912" s="139" t="str">
        <f t="shared" si="46"/>
        <v/>
      </c>
    </row>
    <row r="2913" spans="6:10" x14ac:dyDescent="0.2">
      <c r="F2913" s="93" t="str">
        <f>IF(ISBLANK(A2913),"",VLOOKUP(A2913,'Tabla de equipos'!$B$3:$D$107,3,FALSE))</f>
        <v/>
      </c>
      <c r="J2913" s="139" t="str">
        <f t="shared" si="46"/>
        <v/>
      </c>
    </row>
    <row r="2914" spans="6:10" x14ac:dyDescent="0.2">
      <c r="F2914" s="93" t="str">
        <f>IF(ISBLANK(A2914),"",VLOOKUP(A2914,'Tabla de equipos'!$B$3:$D$107,3,FALSE))</f>
        <v/>
      </c>
      <c r="J2914" s="139" t="str">
        <f t="shared" si="46"/>
        <v/>
      </c>
    </row>
    <row r="2915" spans="6:10" x14ac:dyDescent="0.2">
      <c r="F2915" s="93" t="str">
        <f>IF(ISBLANK(A2915),"",VLOOKUP(A2915,'Tabla de equipos'!$B$3:$D$107,3,FALSE))</f>
        <v/>
      </c>
      <c r="J2915" s="139" t="str">
        <f t="shared" si="46"/>
        <v/>
      </c>
    </row>
    <row r="2916" spans="6:10" x14ac:dyDescent="0.2">
      <c r="F2916" s="93" t="str">
        <f>IF(ISBLANK(A2916),"",VLOOKUP(A2916,'Tabla de equipos'!$B$3:$D$107,3,FALSE))</f>
        <v/>
      </c>
      <c r="J2916" s="139" t="str">
        <f t="shared" si="46"/>
        <v/>
      </c>
    </row>
    <row r="2917" spans="6:10" x14ac:dyDescent="0.2">
      <c r="F2917" s="93" t="str">
        <f>IF(ISBLANK(A2917),"",VLOOKUP(A2917,'Tabla de equipos'!$B$3:$D$107,3,FALSE))</f>
        <v/>
      </c>
      <c r="J2917" s="139" t="str">
        <f t="shared" si="46"/>
        <v/>
      </c>
    </row>
    <row r="2918" spans="6:10" x14ac:dyDescent="0.2">
      <c r="F2918" s="93" t="str">
        <f>IF(ISBLANK(A2918),"",VLOOKUP(A2918,'Tabla de equipos'!$B$3:$D$107,3,FALSE))</f>
        <v/>
      </c>
      <c r="J2918" s="139" t="str">
        <f t="shared" si="46"/>
        <v/>
      </c>
    </row>
    <row r="2919" spans="6:10" x14ac:dyDescent="0.2">
      <c r="F2919" s="93" t="str">
        <f>IF(ISBLANK(A2919),"",VLOOKUP(A2919,'Tabla de equipos'!$B$3:$D$107,3,FALSE))</f>
        <v/>
      </c>
      <c r="J2919" s="139" t="str">
        <f t="shared" si="46"/>
        <v/>
      </c>
    </row>
    <row r="2920" spans="6:10" x14ac:dyDescent="0.2">
      <c r="F2920" s="93" t="str">
        <f>IF(ISBLANK(A2920),"",VLOOKUP(A2920,'Tabla de equipos'!$B$3:$D$107,3,FALSE))</f>
        <v/>
      </c>
      <c r="J2920" s="139" t="str">
        <f t="shared" si="46"/>
        <v/>
      </c>
    </row>
    <row r="2921" spans="6:10" x14ac:dyDescent="0.2">
      <c r="F2921" s="93" t="str">
        <f>IF(ISBLANK(A2921),"",VLOOKUP(A2921,'Tabla de equipos'!$B$3:$D$107,3,FALSE))</f>
        <v/>
      </c>
      <c r="J2921" s="139" t="str">
        <f t="shared" si="46"/>
        <v/>
      </c>
    </row>
    <row r="2922" spans="6:10" x14ac:dyDescent="0.2">
      <c r="F2922" s="93" t="str">
        <f>IF(ISBLANK(A2922),"",VLOOKUP(A2922,'Tabla de equipos'!$B$3:$D$107,3,FALSE))</f>
        <v/>
      </c>
      <c r="J2922" s="139" t="str">
        <f t="shared" si="46"/>
        <v/>
      </c>
    </row>
    <row r="2923" spans="6:10" x14ac:dyDescent="0.2">
      <c r="F2923" s="93" t="str">
        <f>IF(ISBLANK(A2923),"",VLOOKUP(A2923,'Tabla de equipos'!$B$3:$D$107,3,FALSE))</f>
        <v/>
      </c>
      <c r="J2923" s="139" t="str">
        <f t="shared" si="46"/>
        <v/>
      </c>
    </row>
    <row r="2924" spans="6:10" x14ac:dyDescent="0.2">
      <c r="F2924" s="93" t="str">
        <f>IF(ISBLANK(A2924),"",VLOOKUP(A2924,'Tabla de equipos'!$B$3:$D$107,3,FALSE))</f>
        <v/>
      </c>
      <c r="J2924" s="139" t="str">
        <f t="shared" si="46"/>
        <v/>
      </c>
    </row>
    <row r="2925" spans="6:10" x14ac:dyDescent="0.2">
      <c r="F2925" s="93" t="str">
        <f>IF(ISBLANK(A2925),"",VLOOKUP(A2925,'Tabla de equipos'!$B$3:$D$107,3,FALSE))</f>
        <v/>
      </c>
      <c r="J2925" s="139" t="str">
        <f t="shared" si="46"/>
        <v/>
      </c>
    </row>
    <row r="2926" spans="6:10" x14ac:dyDescent="0.2">
      <c r="F2926" s="93" t="str">
        <f>IF(ISBLANK(A2926),"",VLOOKUP(A2926,'Tabla de equipos'!$B$3:$D$107,3,FALSE))</f>
        <v/>
      </c>
      <c r="J2926" s="139" t="str">
        <f t="shared" si="46"/>
        <v/>
      </c>
    </row>
    <row r="2927" spans="6:10" x14ac:dyDescent="0.2">
      <c r="F2927" s="93" t="str">
        <f>IF(ISBLANK(A2927),"",VLOOKUP(A2927,'Tabla de equipos'!$B$3:$D$107,3,FALSE))</f>
        <v/>
      </c>
      <c r="J2927" s="139" t="str">
        <f t="shared" si="46"/>
        <v/>
      </c>
    </row>
    <row r="2928" spans="6:10" x14ac:dyDescent="0.2">
      <c r="F2928" s="93" t="str">
        <f>IF(ISBLANK(A2928),"",VLOOKUP(A2928,'Tabla de equipos'!$B$3:$D$107,3,FALSE))</f>
        <v/>
      </c>
      <c r="J2928" s="139" t="str">
        <f t="shared" si="46"/>
        <v/>
      </c>
    </row>
    <row r="2929" spans="6:10" x14ac:dyDescent="0.2">
      <c r="F2929" s="93" t="str">
        <f>IF(ISBLANK(A2929),"",VLOOKUP(A2929,'Tabla de equipos'!$B$3:$D$107,3,FALSE))</f>
        <v/>
      </c>
      <c r="J2929" s="139" t="str">
        <f t="shared" si="46"/>
        <v/>
      </c>
    </row>
    <row r="2930" spans="6:10" x14ac:dyDescent="0.2">
      <c r="F2930" s="93" t="str">
        <f>IF(ISBLANK(A2930),"",VLOOKUP(A2930,'Tabla de equipos'!$B$3:$D$107,3,FALSE))</f>
        <v/>
      </c>
      <c r="J2930" s="139" t="str">
        <f t="shared" si="46"/>
        <v/>
      </c>
    </row>
    <row r="2931" spans="6:10" x14ac:dyDescent="0.2">
      <c r="F2931" s="93" t="str">
        <f>IF(ISBLANK(A2931),"",VLOOKUP(A2931,'Tabla de equipos'!$B$3:$D$107,3,FALSE))</f>
        <v/>
      </c>
      <c r="J2931" s="139" t="str">
        <f t="shared" si="46"/>
        <v/>
      </c>
    </row>
    <row r="2932" spans="6:10" x14ac:dyDescent="0.2">
      <c r="F2932" s="93" t="str">
        <f>IF(ISBLANK(A2932),"",VLOOKUP(A2932,'Tabla de equipos'!$B$3:$D$107,3,FALSE))</f>
        <v/>
      </c>
      <c r="J2932" s="139" t="str">
        <f t="shared" si="46"/>
        <v/>
      </c>
    </row>
    <row r="2933" spans="6:10" x14ac:dyDescent="0.2">
      <c r="F2933" s="93" t="str">
        <f>IF(ISBLANK(A2933),"",VLOOKUP(A2933,'Tabla de equipos'!$B$3:$D$107,3,FALSE))</f>
        <v/>
      </c>
      <c r="J2933" s="139" t="str">
        <f t="shared" si="46"/>
        <v/>
      </c>
    </row>
    <row r="2934" spans="6:10" x14ac:dyDescent="0.2">
      <c r="F2934" s="93" t="str">
        <f>IF(ISBLANK(A2934),"",VLOOKUP(A2934,'Tabla de equipos'!$B$3:$D$107,3,FALSE))</f>
        <v/>
      </c>
      <c r="J2934" s="139" t="str">
        <f t="shared" si="46"/>
        <v/>
      </c>
    </row>
    <row r="2935" spans="6:10" x14ac:dyDescent="0.2">
      <c r="F2935" s="93" t="str">
        <f>IF(ISBLANK(A2935),"",VLOOKUP(A2935,'Tabla de equipos'!$B$3:$D$107,3,FALSE))</f>
        <v/>
      </c>
      <c r="J2935" s="139" t="str">
        <f t="shared" si="46"/>
        <v/>
      </c>
    </row>
    <row r="2936" spans="6:10" x14ac:dyDescent="0.2">
      <c r="F2936" s="93" t="str">
        <f>IF(ISBLANK(A2936),"",VLOOKUP(A2936,'Tabla de equipos'!$B$3:$D$107,3,FALSE))</f>
        <v/>
      </c>
      <c r="J2936" s="139" t="str">
        <f t="shared" si="46"/>
        <v/>
      </c>
    </row>
    <row r="2937" spans="6:10" x14ac:dyDescent="0.2">
      <c r="F2937" s="93" t="str">
        <f>IF(ISBLANK(A2937),"",VLOOKUP(A2937,'Tabla de equipos'!$B$3:$D$107,3,FALSE))</f>
        <v/>
      </c>
      <c r="J2937" s="139" t="str">
        <f t="shared" si="46"/>
        <v/>
      </c>
    </row>
    <row r="2938" spans="6:10" x14ac:dyDescent="0.2">
      <c r="F2938" s="93" t="str">
        <f>IF(ISBLANK(A2938),"",VLOOKUP(A2938,'Tabla de equipos'!$B$3:$D$107,3,FALSE))</f>
        <v/>
      </c>
      <c r="J2938" s="139" t="str">
        <f t="shared" si="46"/>
        <v/>
      </c>
    </row>
    <row r="2939" spans="6:10" x14ac:dyDescent="0.2">
      <c r="F2939" s="93" t="str">
        <f>IF(ISBLANK(A2939),"",VLOOKUP(A2939,'Tabla de equipos'!$B$3:$D$107,3,FALSE))</f>
        <v/>
      </c>
      <c r="J2939" s="139" t="str">
        <f t="shared" si="46"/>
        <v/>
      </c>
    </row>
    <row r="2940" spans="6:10" x14ac:dyDescent="0.2">
      <c r="F2940" s="93" t="str">
        <f>IF(ISBLANK(A2940),"",VLOOKUP(A2940,'Tabla de equipos'!$B$3:$D$107,3,FALSE))</f>
        <v/>
      </c>
      <c r="J2940" s="139" t="str">
        <f t="shared" si="46"/>
        <v/>
      </c>
    </row>
    <row r="2941" spans="6:10" x14ac:dyDescent="0.2">
      <c r="F2941" s="93" t="str">
        <f>IF(ISBLANK(A2941),"",VLOOKUP(A2941,'Tabla de equipos'!$B$3:$D$107,3,FALSE))</f>
        <v/>
      </c>
      <c r="J2941" s="139" t="str">
        <f t="shared" si="46"/>
        <v/>
      </c>
    </row>
    <row r="2942" spans="6:10" x14ac:dyDescent="0.2">
      <c r="F2942" s="93" t="str">
        <f>IF(ISBLANK(A2942),"",VLOOKUP(A2942,'Tabla de equipos'!$B$3:$D$107,3,FALSE))</f>
        <v/>
      </c>
      <c r="J2942" s="139" t="str">
        <f t="shared" si="46"/>
        <v/>
      </c>
    </row>
    <row r="2943" spans="6:10" x14ac:dyDescent="0.2">
      <c r="F2943" s="93" t="str">
        <f>IF(ISBLANK(A2943),"",VLOOKUP(A2943,'Tabla de equipos'!$B$3:$D$107,3,FALSE))</f>
        <v/>
      </c>
      <c r="J2943" s="139" t="str">
        <f t="shared" si="46"/>
        <v/>
      </c>
    </row>
    <row r="2944" spans="6:10" x14ac:dyDescent="0.2">
      <c r="F2944" s="93" t="str">
        <f>IF(ISBLANK(A2944),"",VLOOKUP(A2944,'Tabla de equipos'!$B$3:$D$107,3,FALSE))</f>
        <v/>
      </c>
      <c r="J2944" s="139" t="str">
        <f t="shared" si="46"/>
        <v/>
      </c>
    </row>
    <row r="2945" spans="6:10" x14ac:dyDescent="0.2">
      <c r="F2945" s="93" t="str">
        <f>IF(ISBLANK(A2945),"",VLOOKUP(A2945,'Tabla de equipos'!$B$3:$D$107,3,FALSE))</f>
        <v/>
      </c>
      <c r="J2945" s="139" t="str">
        <f t="shared" si="46"/>
        <v/>
      </c>
    </row>
    <row r="2946" spans="6:10" x14ac:dyDescent="0.2">
      <c r="F2946" s="93" t="str">
        <f>IF(ISBLANK(A2946),"",VLOOKUP(A2946,'Tabla de equipos'!$B$3:$D$107,3,FALSE))</f>
        <v/>
      </c>
      <c r="J2946" s="139" t="str">
        <f t="shared" si="46"/>
        <v/>
      </c>
    </row>
    <row r="2947" spans="6:10" x14ac:dyDescent="0.2">
      <c r="F2947" s="93" t="str">
        <f>IF(ISBLANK(A2947),"",VLOOKUP(A2947,'Tabla de equipos'!$B$3:$D$107,3,FALSE))</f>
        <v/>
      </c>
      <c r="J2947" s="139" t="str">
        <f t="shared" si="46"/>
        <v/>
      </c>
    </row>
    <row r="2948" spans="6:10" x14ac:dyDescent="0.2">
      <c r="F2948" s="93" t="str">
        <f>IF(ISBLANK(A2948),"",VLOOKUP(A2948,'Tabla de equipos'!$B$3:$D$107,3,FALSE))</f>
        <v/>
      </c>
      <c r="J2948" s="139" t="str">
        <f t="shared" si="46"/>
        <v/>
      </c>
    </row>
    <row r="2949" spans="6:10" x14ac:dyDescent="0.2">
      <c r="F2949" s="93" t="str">
        <f>IF(ISBLANK(A2949),"",VLOOKUP(A2949,'Tabla de equipos'!$B$3:$D$107,3,FALSE))</f>
        <v/>
      </c>
      <c r="J2949" s="139" t="str">
        <f t="shared" si="46"/>
        <v/>
      </c>
    </row>
    <row r="2950" spans="6:10" x14ac:dyDescent="0.2">
      <c r="F2950" s="93" t="str">
        <f>IF(ISBLANK(A2950),"",VLOOKUP(A2950,'Tabla de equipos'!$B$3:$D$107,3,FALSE))</f>
        <v/>
      </c>
      <c r="J2950" s="139" t="str">
        <f t="shared" ref="J2950:J3013" si="47">IF(AND(G2950&gt;0,A2950=""),"Falta elegir equipo/producto",IF(AND(A2950="",G2950=""),"",IF(AND(A2950&lt;&gt;"",G2950=""),"Falta incluir numero de unidades",IF(AND(A2950&lt;&gt;"",G2950&gt;0,B2950=""),"Falta Incluir el Tipo de Exceptuación",IF(AND(A2950&lt;&gt;"",B2950&lt;&gt;"",C2950="",G2950&gt;0),"Falta incluir nombre del Beneficiario exceptuación","No olvidar adjuntar factura de la exceptuación")))))</f>
        <v/>
      </c>
    </row>
    <row r="2951" spans="6:10" x14ac:dyDescent="0.2">
      <c r="F2951" s="93" t="str">
        <f>IF(ISBLANK(A2951),"",VLOOKUP(A2951,'Tabla de equipos'!$B$3:$D$107,3,FALSE))</f>
        <v/>
      </c>
      <c r="J2951" s="139" t="str">
        <f t="shared" si="47"/>
        <v/>
      </c>
    </row>
    <row r="2952" spans="6:10" x14ac:dyDescent="0.2">
      <c r="F2952" s="93" t="str">
        <f>IF(ISBLANK(A2952),"",VLOOKUP(A2952,'Tabla de equipos'!$B$3:$D$107,3,FALSE))</f>
        <v/>
      </c>
      <c r="J2952" s="139" t="str">
        <f t="shared" si="47"/>
        <v/>
      </c>
    </row>
    <row r="2953" spans="6:10" x14ac:dyDescent="0.2">
      <c r="F2953" s="93" t="str">
        <f>IF(ISBLANK(A2953),"",VLOOKUP(A2953,'Tabla de equipos'!$B$3:$D$107,3,FALSE))</f>
        <v/>
      </c>
      <c r="J2953" s="139" t="str">
        <f t="shared" si="47"/>
        <v/>
      </c>
    </row>
    <row r="2954" spans="6:10" x14ac:dyDescent="0.2">
      <c r="F2954" s="93" t="str">
        <f>IF(ISBLANK(A2954),"",VLOOKUP(A2954,'Tabla de equipos'!$B$3:$D$107,3,FALSE))</f>
        <v/>
      </c>
      <c r="J2954" s="139" t="str">
        <f t="shared" si="47"/>
        <v/>
      </c>
    </row>
    <row r="2955" spans="6:10" x14ac:dyDescent="0.2">
      <c r="F2955" s="93" t="str">
        <f>IF(ISBLANK(A2955),"",VLOOKUP(A2955,'Tabla de equipos'!$B$3:$D$107,3,FALSE))</f>
        <v/>
      </c>
      <c r="J2955" s="139" t="str">
        <f t="shared" si="47"/>
        <v/>
      </c>
    </row>
    <row r="2956" spans="6:10" x14ac:dyDescent="0.2">
      <c r="F2956" s="93" t="str">
        <f>IF(ISBLANK(A2956),"",VLOOKUP(A2956,'Tabla de equipos'!$B$3:$D$107,3,FALSE))</f>
        <v/>
      </c>
      <c r="J2956" s="139" t="str">
        <f t="shared" si="47"/>
        <v/>
      </c>
    </row>
    <row r="2957" spans="6:10" x14ac:dyDescent="0.2">
      <c r="F2957" s="93" t="str">
        <f>IF(ISBLANK(A2957),"",VLOOKUP(A2957,'Tabla de equipos'!$B$3:$D$107,3,FALSE))</f>
        <v/>
      </c>
      <c r="J2957" s="139" t="str">
        <f t="shared" si="47"/>
        <v/>
      </c>
    </row>
    <row r="2958" spans="6:10" x14ac:dyDescent="0.2">
      <c r="F2958" s="93" t="str">
        <f>IF(ISBLANK(A2958),"",VLOOKUP(A2958,'Tabla de equipos'!$B$3:$D$107,3,FALSE))</f>
        <v/>
      </c>
      <c r="J2958" s="139" t="str">
        <f t="shared" si="47"/>
        <v/>
      </c>
    </row>
    <row r="2959" spans="6:10" x14ac:dyDescent="0.2">
      <c r="F2959" s="93" t="str">
        <f>IF(ISBLANK(A2959),"",VLOOKUP(A2959,'Tabla de equipos'!$B$3:$D$107,3,FALSE))</f>
        <v/>
      </c>
      <c r="J2959" s="139" t="str">
        <f t="shared" si="47"/>
        <v/>
      </c>
    </row>
    <row r="2960" spans="6:10" x14ac:dyDescent="0.2">
      <c r="F2960" s="93" t="str">
        <f>IF(ISBLANK(A2960),"",VLOOKUP(A2960,'Tabla de equipos'!$B$3:$D$107,3,FALSE))</f>
        <v/>
      </c>
      <c r="J2960" s="139" t="str">
        <f t="shared" si="47"/>
        <v/>
      </c>
    </row>
    <row r="2961" spans="6:10" x14ac:dyDescent="0.2">
      <c r="F2961" s="93" t="str">
        <f>IF(ISBLANK(A2961),"",VLOOKUP(A2961,'Tabla de equipos'!$B$3:$D$107,3,FALSE))</f>
        <v/>
      </c>
      <c r="J2961" s="139" t="str">
        <f t="shared" si="47"/>
        <v/>
      </c>
    </row>
    <row r="2962" spans="6:10" x14ac:dyDescent="0.2">
      <c r="F2962" s="93" t="str">
        <f>IF(ISBLANK(A2962),"",VLOOKUP(A2962,'Tabla de equipos'!$B$3:$D$107,3,FALSE))</f>
        <v/>
      </c>
      <c r="J2962" s="139" t="str">
        <f t="shared" si="47"/>
        <v/>
      </c>
    </row>
    <row r="2963" spans="6:10" x14ac:dyDescent="0.2">
      <c r="F2963" s="93" t="str">
        <f>IF(ISBLANK(A2963),"",VLOOKUP(A2963,'Tabla de equipos'!$B$3:$D$107,3,FALSE))</f>
        <v/>
      </c>
      <c r="J2963" s="139" t="str">
        <f t="shared" si="47"/>
        <v/>
      </c>
    </row>
    <row r="2964" spans="6:10" x14ac:dyDescent="0.2">
      <c r="F2964" s="93" t="str">
        <f>IF(ISBLANK(A2964),"",VLOOKUP(A2964,'Tabla de equipos'!$B$3:$D$107,3,FALSE))</f>
        <v/>
      </c>
      <c r="J2964" s="139" t="str">
        <f t="shared" si="47"/>
        <v/>
      </c>
    </row>
    <row r="2965" spans="6:10" x14ac:dyDescent="0.2">
      <c r="F2965" s="93" t="str">
        <f>IF(ISBLANK(A2965),"",VLOOKUP(A2965,'Tabla de equipos'!$B$3:$D$107,3,FALSE))</f>
        <v/>
      </c>
      <c r="J2965" s="139" t="str">
        <f t="shared" si="47"/>
        <v/>
      </c>
    </row>
    <row r="2966" spans="6:10" x14ac:dyDescent="0.2">
      <c r="F2966" s="93" t="str">
        <f>IF(ISBLANK(A2966),"",VLOOKUP(A2966,'Tabla de equipos'!$B$3:$D$107,3,FALSE))</f>
        <v/>
      </c>
      <c r="J2966" s="139" t="str">
        <f t="shared" si="47"/>
        <v/>
      </c>
    </row>
    <row r="2967" spans="6:10" x14ac:dyDescent="0.2">
      <c r="F2967" s="93" t="str">
        <f>IF(ISBLANK(A2967),"",VLOOKUP(A2967,'Tabla de equipos'!$B$3:$D$107,3,FALSE))</f>
        <v/>
      </c>
      <c r="J2967" s="139" t="str">
        <f t="shared" si="47"/>
        <v/>
      </c>
    </row>
    <row r="2968" spans="6:10" x14ac:dyDescent="0.2">
      <c r="F2968" s="93" t="str">
        <f>IF(ISBLANK(A2968),"",VLOOKUP(A2968,'Tabla de equipos'!$B$3:$D$107,3,FALSE))</f>
        <v/>
      </c>
      <c r="J2968" s="139" t="str">
        <f t="shared" si="47"/>
        <v/>
      </c>
    </row>
    <row r="2969" spans="6:10" x14ac:dyDescent="0.2">
      <c r="F2969" s="93" t="str">
        <f>IF(ISBLANK(A2969),"",VLOOKUP(A2969,'Tabla de equipos'!$B$3:$D$107,3,FALSE))</f>
        <v/>
      </c>
      <c r="J2969" s="139" t="str">
        <f t="shared" si="47"/>
        <v/>
      </c>
    </row>
    <row r="2970" spans="6:10" x14ac:dyDescent="0.2">
      <c r="F2970" s="93" t="str">
        <f>IF(ISBLANK(A2970),"",VLOOKUP(A2970,'Tabla de equipos'!$B$3:$D$107,3,FALSE))</f>
        <v/>
      </c>
      <c r="J2970" s="139" t="str">
        <f t="shared" si="47"/>
        <v/>
      </c>
    </row>
    <row r="2971" spans="6:10" x14ac:dyDescent="0.2">
      <c r="F2971" s="93" t="str">
        <f>IF(ISBLANK(A2971),"",VLOOKUP(A2971,'Tabla de equipos'!$B$3:$D$107,3,FALSE))</f>
        <v/>
      </c>
      <c r="J2971" s="139" t="str">
        <f t="shared" si="47"/>
        <v/>
      </c>
    </row>
    <row r="2972" spans="6:10" x14ac:dyDescent="0.2">
      <c r="F2972" s="93" t="str">
        <f>IF(ISBLANK(A2972),"",VLOOKUP(A2972,'Tabla de equipos'!$B$3:$D$107,3,FALSE))</f>
        <v/>
      </c>
      <c r="J2972" s="139" t="str">
        <f t="shared" si="47"/>
        <v/>
      </c>
    </row>
    <row r="2973" spans="6:10" x14ac:dyDescent="0.2">
      <c r="F2973" s="93" t="str">
        <f>IF(ISBLANK(A2973),"",VLOOKUP(A2973,'Tabla de equipos'!$B$3:$D$107,3,FALSE))</f>
        <v/>
      </c>
      <c r="J2973" s="139" t="str">
        <f t="shared" si="47"/>
        <v/>
      </c>
    </row>
    <row r="2974" spans="6:10" x14ac:dyDescent="0.2">
      <c r="F2974" s="93" t="str">
        <f>IF(ISBLANK(A2974),"",VLOOKUP(A2974,'Tabla de equipos'!$B$3:$D$107,3,FALSE))</f>
        <v/>
      </c>
      <c r="J2974" s="139" t="str">
        <f t="shared" si="47"/>
        <v/>
      </c>
    </row>
    <row r="2975" spans="6:10" x14ac:dyDescent="0.2">
      <c r="F2975" s="93" t="str">
        <f>IF(ISBLANK(A2975),"",VLOOKUP(A2975,'Tabla de equipos'!$B$3:$D$107,3,FALSE))</f>
        <v/>
      </c>
      <c r="J2975" s="139" t="str">
        <f t="shared" si="47"/>
        <v/>
      </c>
    </row>
    <row r="2976" spans="6:10" x14ac:dyDescent="0.2">
      <c r="F2976" s="93" t="str">
        <f>IF(ISBLANK(A2976),"",VLOOKUP(A2976,'Tabla de equipos'!$B$3:$D$107,3,FALSE))</f>
        <v/>
      </c>
      <c r="J2976" s="139" t="str">
        <f t="shared" si="47"/>
        <v/>
      </c>
    </row>
    <row r="2977" spans="6:10" x14ac:dyDescent="0.2">
      <c r="F2977" s="93" t="str">
        <f>IF(ISBLANK(A2977),"",VLOOKUP(A2977,'Tabla de equipos'!$B$3:$D$107,3,FALSE))</f>
        <v/>
      </c>
      <c r="J2977" s="139" t="str">
        <f t="shared" si="47"/>
        <v/>
      </c>
    </row>
    <row r="2978" spans="6:10" x14ac:dyDescent="0.2">
      <c r="F2978" s="93" t="str">
        <f>IF(ISBLANK(A2978),"",VLOOKUP(A2978,'Tabla de equipos'!$B$3:$D$107,3,FALSE))</f>
        <v/>
      </c>
      <c r="J2978" s="139" t="str">
        <f t="shared" si="47"/>
        <v/>
      </c>
    </row>
    <row r="2979" spans="6:10" x14ac:dyDescent="0.2">
      <c r="F2979" s="93" t="str">
        <f>IF(ISBLANK(A2979),"",VLOOKUP(A2979,'Tabla de equipos'!$B$3:$D$107,3,FALSE))</f>
        <v/>
      </c>
      <c r="J2979" s="139" t="str">
        <f t="shared" si="47"/>
        <v/>
      </c>
    </row>
    <row r="2980" spans="6:10" x14ac:dyDescent="0.2">
      <c r="F2980" s="93" t="str">
        <f>IF(ISBLANK(A2980),"",VLOOKUP(A2980,'Tabla de equipos'!$B$3:$D$107,3,FALSE))</f>
        <v/>
      </c>
      <c r="J2980" s="139" t="str">
        <f t="shared" si="47"/>
        <v/>
      </c>
    </row>
    <row r="2981" spans="6:10" x14ac:dyDescent="0.2">
      <c r="F2981" s="93" t="str">
        <f>IF(ISBLANK(A2981),"",VLOOKUP(A2981,'Tabla de equipos'!$B$3:$D$107,3,FALSE))</f>
        <v/>
      </c>
      <c r="J2981" s="139" t="str">
        <f t="shared" si="47"/>
        <v/>
      </c>
    </row>
    <row r="2982" spans="6:10" x14ac:dyDescent="0.2">
      <c r="F2982" s="93" t="str">
        <f>IF(ISBLANK(A2982),"",VLOOKUP(A2982,'Tabla de equipos'!$B$3:$D$107,3,FALSE))</f>
        <v/>
      </c>
      <c r="J2982" s="139" t="str">
        <f t="shared" si="47"/>
        <v/>
      </c>
    </row>
    <row r="2983" spans="6:10" x14ac:dyDescent="0.2">
      <c r="F2983" s="93" t="str">
        <f>IF(ISBLANK(A2983),"",VLOOKUP(A2983,'Tabla de equipos'!$B$3:$D$107,3,FALSE))</f>
        <v/>
      </c>
      <c r="J2983" s="139" t="str">
        <f t="shared" si="47"/>
        <v/>
      </c>
    </row>
    <row r="2984" spans="6:10" x14ac:dyDescent="0.2">
      <c r="F2984" s="93" t="str">
        <f>IF(ISBLANK(A2984),"",VLOOKUP(A2984,'Tabla de equipos'!$B$3:$D$107,3,FALSE))</f>
        <v/>
      </c>
      <c r="J2984" s="139" t="str">
        <f t="shared" si="47"/>
        <v/>
      </c>
    </row>
    <row r="2985" spans="6:10" x14ac:dyDescent="0.2">
      <c r="F2985" s="93" t="str">
        <f>IF(ISBLANK(A2985),"",VLOOKUP(A2985,'Tabla de equipos'!$B$3:$D$107,3,FALSE))</f>
        <v/>
      </c>
      <c r="J2985" s="139" t="str">
        <f t="shared" si="47"/>
        <v/>
      </c>
    </row>
    <row r="2986" spans="6:10" x14ac:dyDescent="0.2">
      <c r="F2986" s="93" t="str">
        <f>IF(ISBLANK(A2986),"",VLOOKUP(A2986,'Tabla de equipos'!$B$3:$D$107,3,FALSE))</f>
        <v/>
      </c>
      <c r="J2986" s="139" t="str">
        <f t="shared" si="47"/>
        <v/>
      </c>
    </row>
    <row r="2987" spans="6:10" x14ac:dyDescent="0.2">
      <c r="F2987" s="93" t="str">
        <f>IF(ISBLANK(A2987),"",VLOOKUP(A2987,'Tabla de equipos'!$B$3:$D$107,3,FALSE))</f>
        <v/>
      </c>
      <c r="J2987" s="139" t="str">
        <f t="shared" si="47"/>
        <v/>
      </c>
    </row>
    <row r="2988" spans="6:10" x14ac:dyDescent="0.2">
      <c r="F2988" s="93" t="str">
        <f>IF(ISBLANK(A2988),"",VLOOKUP(A2988,'Tabla de equipos'!$B$3:$D$107,3,FALSE))</f>
        <v/>
      </c>
      <c r="J2988" s="139" t="str">
        <f t="shared" si="47"/>
        <v/>
      </c>
    </row>
    <row r="2989" spans="6:10" x14ac:dyDescent="0.2">
      <c r="F2989" s="93" t="str">
        <f>IF(ISBLANK(A2989),"",VLOOKUP(A2989,'Tabla de equipos'!$B$3:$D$107,3,FALSE))</f>
        <v/>
      </c>
      <c r="J2989" s="139" t="str">
        <f t="shared" si="47"/>
        <v/>
      </c>
    </row>
    <row r="2990" spans="6:10" x14ac:dyDescent="0.2">
      <c r="F2990" s="93" t="str">
        <f>IF(ISBLANK(A2990),"",VLOOKUP(A2990,'Tabla de equipos'!$B$3:$D$107,3,FALSE))</f>
        <v/>
      </c>
      <c r="J2990" s="139" t="str">
        <f t="shared" si="47"/>
        <v/>
      </c>
    </row>
    <row r="2991" spans="6:10" x14ac:dyDescent="0.2">
      <c r="F2991" s="93" t="str">
        <f>IF(ISBLANK(A2991),"",VLOOKUP(A2991,'Tabla de equipos'!$B$3:$D$107,3,FALSE))</f>
        <v/>
      </c>
      <c r="J2991" s="139" t="str">
        <f t="shared" si="47"/>
        <v/>
      </c>
    </row>
    <row r="2992" spans="6:10" x14ac:dyDescent="0.2">
      <c r="F2992" s="93" t="str">
        <f>IF(ISBLANK(A2992),"",VLOOKUP(A2992,'Tabla de equipos'!$B$3:$D$107,3,FALSE))</f>
        <v/>
      </c>
      <c r="J2992" s="139" t="str">
        <f t="shared" si="47"/>
        <v/>
      </c>
    </row>
    <row r="2993" spans="6:10" x14ac:dyDescent="0.2">
      <c r="F2993" s="93" t="str">
        <f>IF(ISBLANK(A2993),"",VLOOKUP(A2993,'Tabla de equipos'!$B$3:$D$107,3,FALSE))</f>
        <v/>
      </c>
      <c r="J2993" s="139" t="str">
        <f t="shared" si="47"/>
        <v/>
      </c>
    </row>
    <row r="2994" spans="6:10" x14ac:dyDescent="0.2">
      <c r="F2994" s="93" t="str">
        <f>IF(ISBLANK(A2994),"",VLOOKUP(A2994,'Tabla de equipos'!$B$3:$D$107,3,FALSE))</f>
        <v/>
      </c>
      <c r="J2994" s="139" t="str">
        <f t="shared" si="47"/>
        <v/>
      </c>
    </row>
    <row r="2995" spans="6:10" x14ac:dyDescent="0.2">
      <c r="F2995" s="93" t="str">
        <f>IF(ISBLANK(A2995),"",VLOOKUP(A2995,'Tabla de equipos'!$B$3:$D$107,3,FALSE))</f>
        <v/>
      </c>
      <c r="J2995" s="139" t="str">
        <f t="shared" si="47"/>
        <v/>
      </c>
    </row>
    <row r="2996" spans="6:10" x14ac:dyDescent="0.2">
      <c r="F2996" s="93" t="str">
        <f>IF(ISBLANK(A2996),"",VLOOKUP(A2996,'Tabla de equipos'!$B$3:$D$107,3,FALSE))</f>
        <v/>
      </c>
      <c r="J2996" s="139" t="str">
        <f t="shared" si="47"/>
        <v/>
      </c>
    </row>
    <row r="2997" spans="6:10" x14ac:dyDescent="0.2">
      <c r="F2997" s="93" t="str">
        <f>IF(ISBLANK(A2997),"",VLOOKUP(A2997,'Tabla de equipos'!$B$3:$D$107,3,FALSE))</f>
        <v/>
      </c>
      <c r="J2997" s="139" t="str">
        <f t="shared" si="47"/>
        <v/>
      </c>
    </row>
    <row r="2998" spans="6:10" x14ac:dyDescent="0.2">
      <c r="F2998" s="93" t="str">
        <f>IF(ISBLANK(A2998),"",VLOOKUP(A2998,'Tabla de equipos'!$B$3:$D$107,3,FALSE))</f>
        <v/>
      </c>
      <c r="J2998" s="139" t="str">
        <f t="shared" si="47"/>
        <v/>
      </c>
    </row>
    <row r="2999" spans="6:10" x14ac:dyDescent="0.2">
      <c r="F2999" s="93" t="str">
        <f>IF(ISBLANK(A2999),"",VLOOKUP(A2999,'Tabla de equipos'!$B$3:$D$107,3,FALSE))</f>
        <v/>
      </c>
      <c r="J2999" s="139" t="str">
        <f t="shared" si="47"/>
        <v/>
      </c>
    </row>
    <row r="3000" spans="6:10" x14ac:dyDescent="0.2">
      <c r="F3000" s="93" t="str">
        <f>IF(ISBLANK(A3000),"",VLOOKUP(A3000,'Tabla de equipos'!$B$3:$D$107,3,FALSE))</f>
        <v/>
      </c>
      <c r="J3000" s="139" t="str">
        <f t="shared" si="47"/>
        <v/>
      </c>
    </row>
    <row r="3001" spans="6:10" x14ac:dyDescent="0.2">
      <c r="F3001" s="93" t="str">
        <f>IF(ISBLANK(A3001),"",VLOOKUP(A3001,'Tabla de equipos'!$B$3:$D$107,3,FALSE))</f>
        <v/>
      </c>
      <c r="J3001" s="139" t="str">
        <f t="shared" si="47"/>
        <v/>
      </c>
    </row>
    <row r="3002" spans="6:10" x14ac:dyDescent="0.2">
      <c r="F3002" s="93" t="str">
        <f>IF(ISBLANK(A3002),"",VLOOKUP(A3002,'Tabla de equipos'!$B$3:$D$107,3,FALSE))</f>
        <v/>
      </c>
      <c r="J3002" s="139" t="str">
        <f t="shared" si="47"/>
        <v/>
      </c>
    </row>
    <row r="3003" spans="6:10" x14ac:dyDescent="0.2">
      <c r="F3003" s="93" t="str">
        <f>IF(ISBLANK(A3003),"",VLOOKUP(A3003,'Tabla de equipos'!$B$3:$D$107,3,FALSE))</f>
        <v/>
      </c>
      <c r="J3003" s="139" t="str">
        <f t="shared" si="47"/>
        <v/>
      </c>
    </row>
    <row r="3004" spans="6:10" x14ac:dyDescent="0.2">
      <c r="F3004" s="93" t="str">
        <f>IF(ISBLANK(A3004),"",VLOOKUP(A3004,'Tabla de equipos'!$B$3:$D$107,3,FALSE))</f>
        <v/>
      </c>
      <c r="J3004" s="139" t="str">
        <f t="shared" si="47"/>
        <v/>
      </c>
    </row>
    <row r="3005" spans="6:10" x14ac:dyDescent="0.2">
      <c r="F3005" s="93" t="str">
        <f>IF(ISBLANK(A3005),"",VLOOKUP(A3005,'Tabla de equipos'!$B$3:$D$107,3,FALSE))</f>
        <v/>
      </c>
      <c r="J3005" s="139" t="str">
        <f t="shared" si="47"/>
        <v/>
      </c>
    </row>
    <row r="3006" spans="6:10" x14ac:dyDescent="0.2">
      <c r="F3006" s="93" t="str">
        <f>IF(ISBLANK(A3006),"",VLOOKUP(A3006,'Tabla de equipos'!$B$3:$D$107,3,FALSE))</f>
        <v/>
      </c>
      <c r="J3006" s="139" t="str">
        <f t="shared" si="47"/>
        <v/>
      </c>
    </row>
    <row r="3007" spans="6:10" x14ac:dyDescent="0.2">
      <c r="F3007" s="93" t="str">
        <f>IF(ISBLANK(A3007),"",VLOOKUP(A3007,'Tabla de equipos'!$B$3:$D$107,3,FALSE))</f>
        <v/>
      </c>
      <c r="J3007" s="139" t="str">
        <f t="shared" si="47"/>
        <v/>
      </c>
    </row>
    <row r="3008" spans="6:10" x14ac:dyDescent="0.2">
      <c r="F3008" s="93" t="str">
        <f>IF(ISBLANK(A3008),"",VLOOKUP(A3008,'Tabla de equipos'!$B$3:$D$107,3,FALSE))</f>
        <v/>
      </c>
      <c r="J3008" s="139" t="str">
        <f t="shared" si="47"/>
        <v/>
      </c>
    </row>
    <row r="3009" spans="6:10" x14ac:dyDescent="0.2">
      <c r="F3009" s="93" t="str">
        <f>IF(ISBLANK(A3009),"",VLOOKUP(A3009,'Tabla de equipos'!$B$3:$D$107,3,FALSE))</f>
        <v/>
      </c>
      <c r="J3009" s="139" t="str">
        <f t="shared" si="47"/>
        <v/>
      </c>
    </row>
    <row r="3010" spans="6:10" x14ac:dyDescent="0.2">
      <c r="F3010" s="93" t="str">
        <f>IF(ISBLANK(A3010),"",VLOOKUP(A3010,'Tabla de equipos'!$B$3:$D$107,3,FALSE))</f>
        <v/>
      </c>
      <c r="J3010" s="139" t="str">
        <f t="shared" si="47"/>
        <v/>
      </c>
    </row>
    <row r="3011" spans="6:10" x14ac:dyDescent="0.2">
      <c r="F3011" s="93" t="str">
        <f>IF(ISBLANK(A3011),"",VLOOKUP(A3011,'Tabla de equipos'!$B$3:$D$107,3,FALSE))</f>
        <v/>
      </c>
      <c r="J3011" s="139" t="str">
        <f t="shared" si="47"/>
        <v/>
      </c>
    </row>
    <row r="3012" spans="6:10" x14ac:dyDescent="0.2">
      <c r="F3012" s="93" t="str">
        <f>IF(ISBLANK(A3012),"",VLOOKUP(A3012,'Tabla de equipos'!$B$3:$D$107,3,FALSE))</f>
        <v/>
      </c>
      <c r="J3012" s="139" t="str">
        <f t="shared" si="47"/>
        <v/>
      </c>
    </row>
    <row r="3013" spans="6:10" x14ac:dyDescent="0.2">
      <c r="F3013" s="93" t="str">
        <f>IF(ISBLANK(A3013),"",VLOOKUP(A3013,'Tabla de equipos'!$B$3:$D$107,3,FALSE))</f>
        <v/>
      </c>
      <c r="J3013" s="139" t="str">
        <f t="shared" si="47"/>
        <v/>
      </c>
    </row>
    <row r="3014" spans="6:10" x14ac:dyDescent="0.2">
      <c r="F3014" s="93" t="str">
        <f>IF(ISBLANK(A3014),"",VLOOKUP(A3014,'Tabla de equipos'!$B$3:$D$107,3,FALSE))</f>
        <v/>
      </c>
      <c r="J3014" s="139" t="str">
        <f t="shared" ref="J3014:J3077" si="48">IF(AND(G3014&gt;0,A3014=""),"Falta elegir equipo/producto",IF(AND(A3014="",G3014=""),"",IF(AND(A3014&lt;&gt;"",G3014=""),"Falta incluir numero de unidades",IF(AND(A3014&lt;&gt;"",G3014&gt;0,B3014=""),"Falta Incluir el Tipo de Exceptuación",IF(AND(A3014&lt;&gt;"",B3014&lt;&gt;"",C3014="",G3014&gt;0),"Falta incluir nombre del Beneficiario exceptuación","No olvidar adjuntar factura de la exceptuación")))))</f>
        <v/>
      </c>
    </row>
    <row r="3015" spans="6:10" x14ac:dyDescent="0.2">
      <c r="F3015" s="93" t="str">
        <f>IF(ISBLANK(A3015),"",VLOOKUP(A3015,'Tabla de equipos'!$B$3:$D$107,3,FALSE))</f>
        <v/>
      </c>
      <c r="J3015" s="139" t="str">
        <f t="shared" si="48"/>
        <v/>
      </c>
    </row>
    <row r="3016" spans="6:10" x14ac:dyDescent="0.2">
      <c r="F3016" s="93" t="str">
        <f>IF(ISBLANK(A3016),"",VLOOKUP(A3016,'Tabla de equipos'!$B$3:$D$107,3,FALSE))</f>
        <v/>
      </c>
      <c r="J3016" s="139" t="str">
        <f t="shared" si="48"/>
        <v/>
      </c>
    </row>
    <row r="3017" spans="6:10" x14ac:dyDescent="0.2">
      <c r="F3017" s="93" t="str">
        <f>IF(ISBLANK(A3017),"",VLOOKUP(A3017,'Tabla de equipos'!$B$3:$D$107,3,FALSE))</f>
        <v/>
      </c>
      <c r="J3017" s="139" t="str">
        <f t="shared" si="48"/>
        <v/>
      </c>
    </row>
    <row r="3018" spans="6:10" x14ac:dyDescent="0.2">
      <c r="F3018" s="93" t="str">
        <f>IF(ISBLANK(A3018),"",VLOOKUP(A3018,'Tabla de equipos'!$B$3:$D$107,3,FALSE))</f>
        <v/>
      </c>
      <c r="J3018" s="139" t="str">
        <f t="shared" si="48"/>
        <v/>
      </c>
    </row>
    <row r="3019" spans="6:10" x14ac:dyDescent="0.2">
      <c r="F3019" s="93" t="str">
        <f>IF(ISBLANK(A3019),"",VLOOKUP(A3019,'Tabla de equipos'!$B$3:$D$107,3,FALSE))</f>
        <v/>
      </c>
      <c r="J3019" s="139" t="str">
        <f t="shared" si="48"/>
        <v/>
      </c>
    </row>
    <row r="3020" spans="6:10" x14ac:dyDescent="0.2">
      <c r="F3020" s="93" t="str">
        <f>IF(ISBLANK(A3020),"",VLOOKUP(A3020,'Tabla de equipos'!$B$3:$D$107,3,FALSE))</f>
        <v/>
      </c>
      <c r="J3020" s="139" t="str">
        <f t="shared" si="48"/>
        <v/>
      </c>
    </row>
    <row r="3021" spans="6:10" x14ac:dyDescent="0.2">
      <c r="F3021" s="93" t="str">
        <f>IF(ISBLANK(A3021),"",VLOOKUP(A3021,'Tabla de equipos'!$B$3:$D$107,3,FALSE))</f>
        <v/>
      </c>
      <c r="J3021" s="139" t="str">
        <f t="shared" si="48"/>
        <v/>
      </c>
    </row>
    <row r="3022" spans="6:10" x14ac:dyDescent="0.2">
      <c r="F3022" s="93" t="str">
        <f>IF(ISBLANK(A3022),"",VLOOKUP(A3022,'Tabla de equipos'!$B$3:$D$107,3,FALSE))</f>
        <v/>
      </c>
      <c r="J3022" s="139" t="str">
        <f t="shared" si="48"/>
        <v/>
      </c>
    </row>
    <row r="3023" spans="6:10" x14ac:dyDescent="0.2">
      <c r="F3023" s="93" t="str">
        <f>IF(ISBLANK(A3023),"",VLOOKUP(A3023,'Tabla de equipos'!$B$3:$D$107,3,FALSE))</f>
        <v/>
      </c>
      <c r="J3023" s="139" t="str">
        <f t="shared" si="48"/>
        <v/>
      </c>
    </row>
    <row r="3024" spans="6:10" x14ac:dyDescent="0.2">
      <c r="F3024" s="93" t="str">
        <f>IF(ISBLANK(A3024),"",VLOOKUP(A3024,'Tabla de equipos'!$B$3:$D$107,3,FALSE))</f>
        <v/>
      </c>
      <c r="J3024" s="139" t="str">
        <f t="shared" si="48"/>
        <v/>
      </c>
    </row>
    <row r="3025" spans="6:10" x14ac:dyDescent="0.2">
      <c r="F3025" s="93" t="str">
        <f>IF(ISBLANK(A3025),"",VLOOKUP(A3025,'Tabla de equipos'!$B$3:$D$107,3,FALSE))</f>
        <v/>
      </c>
      <c r="J3025" s="139" t="str">
        <f t="shared" si="48"/>
        <v/>
      </c>
    </row>
    <row r="3026" spans="6:10" x14ac:dyDescent="0.2">
      <c r="F3026" s="93" t="str">
        <f>IF(ISBLANK(A3026),"",VLOOKUP(A3026,'Tabla de equipos'!$B$3:$D$107,3,FALSE))</f>
        <v/>
      </c>
      <c r="J3026" s="139" t="str">
        <f t="shared" si="48"/>
        <v/>
      </c>
    </row>
    <row r="3027" spans="6:10" x14ac:dyDescent="0.2">
      <c r="F3027" s="93" t="str">
        <f>IF(ISBLANK(A3027),"",VLOOKUP(A3027,'Tabla de equipos'!$B$3:$D$107,3,FALSE))</f>
        <v/>
      </c>
      <c r="J3027" s="139" t="str">
        <f t="shared" si="48"/>
        <v/>
      </c>
    </row>
    <row r="3028" spans="6:10" x14ac:dyDescent="0.2">
      <c r="F3028" s="93" t="str">
        <f>IF(ISBLANK(A3028),"",VLOOKUP(A3028,'Tabla de equipos'!$B$3:$D$107,3,FALSE))</f>
        <v/>
      </c>
      <c r="J3028" s="139" t="str">
        <f t="shared" si="48"/>
        <v/>
      </c>
    </row>
    <row r="3029" spans="6:10" x14ac:dyDescent="0.2">
      <c r="F3029" s="93" t="str">
        <f>IF(ISBLANK(A3029),"",VLOOKUP(A3029,'Tabla de equipos'!$B$3:$D$107,3,FALSE))</f>
        <v/>
      </c>
      <c r="J3029" s="139" t="str">
        <f t="shared" si="48"/>
        <v/>
      </c>
    </row>
    <row r="3030" spans="6:10" x14ac:dyDescent="0.2">
      <c r="F3030" s="93" t="str">
        <f>IF(ISBLANK(A3030),"",VLOOKUP(A3030,'Tabla de equipos'!$B$3:$D$107,3,FALSE))</f>
        <v/>
      </c>
      <c r="J3030" s="139" t="str">
        <f t="shared" si="48"/>
        <v/>
      </c>
    </row>
    <row r="3031" spans="6:10" x14ac:dyDescent="0.2">
      <c r="F3031" s="93" t="str">
        <f>IF(ISBLANK(A3031),"",VLOOKUP(A3031,'Tabla de equipos'!$B$3:$D$107,3,FALSE))</f>
        <v/>
      </c>
      <c r="J3031" s="139" t="str">
        <f t="shared" si="48"/>
        <v/>
      </c>
    </row>
    <row r="3032" spans="6:10" x14ac:dyDescent="0.2">
      <c r="F3032" s="93" t="str">
        <f>IF(ISBLANK(A3032),"",VLOOKUP(A3032,'Tabla de equipos'!$B$3:$D$107,3,FALSE))</f>
        <v/>
      </c>
      <c r="J3032" s="139" t="str">
        <f t="shared" si="48"/>
        <v/>
      </c>
    </row>
    <row r="3033" spans="6:10" x14ac:dyDescent="0.2">
      <c r="F3033" s="93" t="str">
        <f>IF(ISBLANK(A3033),"",VLOOKUP(A3033,'Tabla de equipos'!$B$3:$D$107,3,FALSE))</f>
        <v/>
      </c>
      <c r="J3033" s="139" t="str">
        <f t="shared" si="48"/>
        <v/>
      </c>
    </row>
    <row r="3034" spans="6:10" x14ac:dyDescent="0.2">
      <c r="F3034" s="93" t="str">
        <f>IF(ISBLANK(A3034),"",VLOOKUP(A3034,'Tabla de equipos'!$B$3:$D$107,3,FALSE))</f>
        <v/>
      </c>
      <c r="J3034" s="139" t="str">
        <f t="shared" si="48"/>
        <v/>
      </c>
    </row>
    <row r="3035" spans="6:10" x14ac:dyDescent="0.2">
      <c r="F3035" s="93" t="str">
        <f>IF(ISBLANK(A3035),"",VLOOKUP(A3035,'Tabla de equipos'!$B$3:$D$107,3,FALSE))</f>
        <v/>
      </c>
      <c r="J3035" s="139" t="str">
        <f t="shared" si="48"/>
        <v/>
      </c>
    </row>
    <row r="3036" spans="6:10" x14ac:dyDescent="0.2">
      <c r="F3036" s="93" t="str">
        <f>IF(ISBLANK(A3036),"",VLOOKUP(A3036,'Tabla de equipos'!$B$3:$D$107,3,FALSE))</f>
        <v/>
      </c>
      <c r="J3036" s="139" t="str">
        <f t="shared" si="48"/>
        <v/>
      </c>
    </row>
    <row r="3037" spans="6:10" x14ac:dyDescent="0.2">
      <c r="F3037" s="93" t="str">
        <f>IF(ISBLANK(A3037),"",VLOOKUP(A3037,'Tabla de equipos'!$B$3:$D$107,3,FALSE))</f>
        <v/>
      </c>
      <c r="J3037" s="139" t="str">
        <f t="shared" si="48"/>
        <v/>
      </c>
    </row>
    <row r="3038" spans="6:10" x14ac:dyDescent="0.2">
      <c r="F3038" s="93" t="str">
        <f>IF(ISBLANK(A3038),"",VLOOKUP(A3038,'Tabla de equipos'!$B$3:$D$107,3,FALSE))</f>
        <v/>
      </c>
      <c r="J3038" s="139" t="str">
        <f t="shared" si="48"/>
        <v/>
      </c>
    </row>
    <row r="3039" spans="6:10" x14ac:dyDescent="0.2">
      <c r="F3039" s="93" t="str">
        <f>IF(ISBLANK(A3039),"",VLOOKUP(A3039,'Tabla de equipos'!$B$3:$D$107,3,FALSE))</f>
        <v/>
      </c>
      <c r="J3039" s="139" t="str">
        <f t="shared" si="48"/>
        <v/>
      </c>
    </row>
    <row r="3040" spans="6:10" x14ac:dyDescent="0.2">
      <c r="F3040" s="93" t="str">
        <f>IF(ISBLANK(A3040),"",VLOOKUP(A3040,'Tabla de equipos'!$B$3:$D$107,3,FALSE))</f>
        <v/>
      </c>
      <c r="J3040" s="139" t="str">
        <f t="shared" si="48"/>
        <v/>
      </c>
    </row>
    <row r="3041" spans="6:10" x14ac:dyDescent="0.2">
      <c r="F3041" s="93" t="str">
        <f>IF(ISBLANK(A3041),"",VLOOKUP(A3041,'Tabla de equipos'!$B$3:$D$107,3,FALSE))</f>
        <v/>
      </c>
      <c r="J3041" s="139" t="str">
        <f t="shared" si="48"/>
        <v/>
      </c>
    </row>
    <row r="3042" spans="6:10" x14ac:dyDescent="0.2">
      <c r="F3042" s="93" t="str">
        <f>IF(ISBLANK(A3042),"",VLOOKUP(A3042,'Tabla de equipos'!$B$3:$D$107,3,FALSE))</f>
        <v/>
      </c>
      <c r="J3042" s="139" t="str">
        <f t="shared" si="48"/>
        <v/>
      </c>
    </row>
    <row r="3043" spans="6:10" x14ac:dyDescent="0.2">
      <c r="F3043" s="93" t="str">
        <f>IF(ISBLANK(A3043),"",VLOOKUP(A3043,'Tabla de equipos'!$B$3:$D$107,3,FALSE))</f>
        <v/>
      </c>
      <c r="J3043" s="139" t="str">
        <f t="shared" si="48"/>
        <v/>
      </c>
    </row>
    <row r="3044" spans="6:10" x14ac:dyDescent="0.2">
      <c r="F3044" s="93" t="str">
        <f>IF(ISBLANK(A3044),"",VLOOKUP(A3044,'Tabla de equipos'!$B$3:$D$107,3,FALSE))</f>
        <v/>
      </c>
      <c r="J3044" s="139" t="str">
        <f t="shared" si="48"/>
        <v/>
      </c>
    </row>
    <row r="3045" spans="6:10" x14ac:dyDescent="0.2">
      <c r="F3045" s="93" t="str">
        <f>IF(ISBLANK(A3045),"",VLOOKUP(A3045,'Tabla de equipos'!$B$3:$D$107,3,FALSE))</f>
        <v/>
      </c>
      <c r="J3045" s="139" t="str">
        <f t="shared" si="48"/>
        <v/>
      </c>
    </row>
    <row r="3046" spans="6:10" x14ac:dyDescent="0.2">
      <c r="F3046" s="93" t="str">
        <f>IF(ISBLANK(A3046),"",VLOOKUP(A3046,'Tabla de equipos'!$B$3:$D$107,3,FALSE))</f>
        <v/>
      </c>
      <c r="J3046" s="139" t="str">
        <f t="shared" si="48"/>
        <v/>
      </c>
    </row>
    <row r="3047" spans="6:10" x14ac:dyDescent="0.2">
      <c r="F3047" s="93" t="str">
        <f>IF(ISBLANK(A3047),"",VLOOKUP(A3047,'Tabla de equipos'!$B$3:$D$107,3,FALSE))</f>
        <v/>
      </c>
      <c r="J3047" s="139" t="str">
        <f t="shared" si="48"/>
        <v/>
      </c>
    </row>
    <row r="3048" spans="6:10" x14ac:dyDescent="0.2">
      <c r="F3048" s="93" t="str">
        <f>IF(ISBLANK(A3048),"",VLOOKUP(A3048,'Tabla de equipos'!$B$3:$D$107,3,FALSE))</f>
        <v/>
      </c>
      <c r="J3048" s="139" t="str">
        <f t="shared" si="48"/>
        <v/>
      </c>
    </row>
    <row r="3049" spans="6:10" x14ac:dyDescent="0.2">
      <c r="F3049" s="93" t="str">
        <f>IF(ISBLANK(A3049),"",VLOOKUP(A3049,'Tabla de equipos'!$B$3:$D$107,3,FALSE))</f>
        <v/>
      </c>
      <c r="J3049" s="139" t="str">
        <f t="shared" si="48"/>
        <v/>
      </c>
    </row>
    <row r="3050" spans="6:10" x14ac:dyDescent="0.2">
      <c r="F3050" s="93" t="str">
        <f>IF(ISBLANK(A3050),"",VLOOKUP(A3050,'Tabla de equipos'!$B$3:$D$107,3,FALSE))</f>
        <v/>
      </c>
      <c r="J3050" s="139" t="str">
        <f t="shared" si="48"/>
        <v/>
      </c>
    </row>
    <row r="3051" spans="6:10" x14ac:dyDescent="0.2">
      <c r="F3051" s="93" t="str">
        <f>IF(ISBLANK(A3051),"",VLOOKUP(A3051,'Tabla de equipos'!$B$3:$D$107,3,FALSE))</f>
        <v/>
      </c>
      <c r="J3051" s="139" t="str">
        <f t="shared" si="48"/>
        <v/>
      </c>
    </row>
    <row r="3052" spans="6:10" x14ac:dyDescent="0.2">
      <c r="F3052" s="93" t="str">
        <f>IF(ISBLANK(A3052),"",VLOOKUP(A3052,'Tabla de equipos'!$B$3:$D$107,3,FALSE))</f>
        <v/>
      </c>
      <c r="J3052" s="139" t="str">
        <f t="shared" si="48"/>
        <v/>
      </c>
    </row>
    <row r="3053" spans="6:10" x14ac:dyDescent="0.2">
      <c r="F3053" s="93" t="str">
        <f>IF(ISBLANK(A3053),"",VLOOKUP(A3053,'Tabla de equipos'!$B$3:$D$107,3,FALSE))</f>
        <v/>
      </c>
      <c r="J3053" s="139" t="str">
        <f t="shared" si="48"/>
        <v/>
      </c>
    </row>
    <row r="3054" spans="6:10" x14ac:dyDescent="0.2">
      <c r="F3054" s="93" t="str">
        <f>IF(ISBLANK(A3054),"",VLOOKUP(A3054,'Tabla de equipos'!$B$3:$D$107,3,FALSE))</f>
        <v/>
      </c>
      <c r="J3054" s="139" t="str">
        <f t="shared" si="48"/>
        <v/>
      </c>
    </row>
    <row r="3055" spans="6:10" x14ac:dyDescent="0.2">
      <c r="F3055" s="93" t="str">
        <f>IF(ISBLANK(A3055),"",VLOOKUP(A3055,'Tabla de equipos'!$B$3:$D$107,3,FALSE))</f>
        <v/>
      </c>
      <c r="J3055" s="139" t="str">
        <f t="shared" si="48"/>
        <v/>
      </c>
    </row>
    <row r="3056" spans="6:10" x14ac:dyDescent="0.2">
      <c r="F3056" s="93" t="str">
        <f>IF(ISBLANK(A3056),"",VLOOKUP(A3056,'Tabla de equipos'!$B$3:$D$107,3,FALSE))</f>
        <v/>
      </c>
      <c r="J3056" s="139" t="str">
        <f t="shared" si="48"/>
        <v/>
      </c>
    </row>
    <row r="3057" spans="6:10" x14ac:dyDescent="0.2">
      <c r="F3057" s="93" t="str">
        <f>IF(ISBLANK(A3057),"",VLOOKUP(A3057,'Tabla de equipos'!$B$3:$D$107,3,FALSE))</f>
        <v/>
      </c>
      <c r="J3057" s="139" t="str">
        <f t="shared" si="48"/>
        <v/>
      </c>
    </row>
    <row r="3058" spans="6:10" x14ac:dyDescent="0.2">
      <c r="F3058" s="93" t="str">
        <f>IF(ISBLANK(A3058),"",VLOOKUP(A3058,'Tabla de equipos'!$B$3:$D$107,3,FALSE))</f>
        <v/>
      </c>
      <c r="J3058" s="139" t="str">
        <f t="shared" si="48"/>
        <v/>
      </c>
    </row>
    <row r="3059" spans="6:10" x14ac:dyDescent="0.2">
      <c r="F3059" s="93" t="str">
        <f>IF(ISBLANK(A3059),"",VLOOKUP(A3059,'Tabla de equipos'!$B$3:$D$107,3,FALSE))</f>
        <v/>
      </c>
      <c r="J3059" s="139" t="str">
        <f t="shared" si="48"/>
        <v/>
      </c>
    </row>
    <row r="3060" spans="6:10" x14ac:dyDescent="0.2">
      <c r="F3060" s="93" t="str">
        <f>IF(ISBLANK(A3060),"",VLOOKUP(A3060,'Tabla de equipos'!$B$3:$D$107,3,FALSE))</f>
        <v/>
      </c>
      <c r="J3060" s="139" t="str">
        <f t="shared" si="48"/>
        <v/>
      </c>
    </row>
    <row r="3061" spans="6:10" x14ac:dyDescent="0.2">
      <c r="F3061" s="93" t="str">
        <f>IF(ISBLANK(A3061),"",VLOOKUP(A3061,'Tabla de equipos'!$B$3:$D$107,3,FALSE))</f>
        <v/>
      </c>
      <c r="J3061" s="139" t="str">
        <f t="shared" si="48"/>
        <v/>
      </c>
    </row>
    <row r="3062" spans="6:10" x14ac:dyDescent="0.2">
      <c r="F3062" s="93" t="str">
        <f>IF(ISBLANK(A3062),"",VLOOKUP(A3062,'Tabla de equipos'!$B$3:$D$107,3,FALSE))</f>
        <v/>
      </c>
      <c r="J3062" s="139" t="str">
        <f t="shared" si="48"/>
        <v/>
      </c>
    </row>
    <row r="3063" spans="6:10" x14ac:dyDescent="0.2">
      <c r="F3063" s="93" t="str">
        <f>IF(ISBLANK(A3063),"",VLOOKUP(A3063,'Tabla de equipos'!$B$3:$D$107,3,FALSE))</f>
        <v/>
      </c>
      <c r="J3063" s="139" t="str">
        <f t="shared" si="48"/>
        <v/>
      </c>
    </row>
    <row r="3064" spans="6:10" x14ac:dyDescent="0.2">
      <c r="F3064" s="93" t="str">
        <f>IF(ISBLANK(A3064),"",VLOOKUP(A3064,'Tabla de equipos'!$B$3:$D$107,3,FALSE))</f>
        <v/>
      </c>
      <c r="J3064" s="139" t="str">
        <f t="shared" si="48"/>
        <v/>
      </c>
    </row>
    <row r="3065" spans="6:10" x14ac:dyDescent="0.2">
      <c r="F3065" s="93" t="str">
        <f>IF(ISBLANK(A3065),"",VLOOKUP(A3065,'Tabla de equipos'!$B$3:$D$107,3,FALSE))</f>
        <v/>
      </c>
      <c r="J3065" s="139" t="str">
        <f t="shared" si="48"/>
        <v/>
      </c>
    </row>
    <row r="3066" spans="6:10" x14ac:dyDescent="0.2">
      <c r="F3066" s="93" t="str">
        <f>IF(ISBLANK(A3066),"",VLOOKUP(A3066,'Tabla de equipos'!$B$3:$D$107,3,FALSE))</f>
        <v/>
      </c>
      <c r="J3066" s="139" t="str">
        <f t="shared" si="48"/>
        <v/>
      </c>
    </row>
    <row r="3067" spans="6:10" x14ac:dyDescent="0.2">
      <c r="F3067" s="93" t="str">
        <f>IF(ISBLANK(A3067),"",VLOOKUP(A3067,'Tabla de equipos'!$B$3:$D$107,3,FALSE))</f>
        <v/>
      </c>
      <c r="J3067" s="139" t="str">
        <f t="shared" si="48"/>
        <v/>
      </c>
    </row>
    <row r="3068" spans="6:10" x14ac:dyDescent="0.2">
      <c r="F3068" s="93" t="str">
        <f>IF(ISBLANK(A3068),"",VLOOKUP(A3068,'Tabla de equipos'!$B$3:$D$107,3,FALSE))</f>
        <v/>
      </c>
      <c r="J3068" s="139" t="str">
        <f t="shared" si="48"/>
        <v/>
      </c>
    </row>
    <row r="3069" spans="6:10" x14ac:dyDescent="0.2">
      <c r="F3069" s="93" t="str">
        <f>IF(ISBLANK(A3069),"",VLOOKUP(A3069,'Tabla de equipos'!$B$3:$D$107,3,FALSE))</f>
        <v/>
      </c>
      <c r="J3069" s="139" t="str">
        <f t="shared" si="48"/>
        <v/>
      </c>
    </row>
    <row r="3070" spans="6:10" x14ac:dyDescent="0.2">
      <c r="F3070" s="93" t="str">
        <f>IF(ISBLANK(A3070),"",VLOOKUP(A3070,'Tabla de equipos'!$B$3:$D$107,3,FALSE))</f>
        <v/>
      </c>
      <c r="J3070" s="139" t="str">
        <f t="shared" si="48"/>
        <v/>
      </c>
    </row>
    <row r="3071" spans="6:10" x14ac:dyDescent="0.2">
      <c r="F3071" s="93" t="str">
        <f>IF(ISBLANK(A3071),"",VLOOKUP(A3071,'Tabla de equipos'!$B$3:$D$107,3,FALSE))</f>
        <v/>
      </c>
      <c r="J3071" s="139" t="str">
        <f t="shared" si="48"/>
        <v/>
      </c>
    </row>
    <row r="3072" spans="6:10" x14ac:dyDescent="0.2">
      <c r="F3072" s="93" t="str">
        <f>IF(ISBLANK(A3072),"",VLOOKUP(A3072,'Tabla de equipos'!$B$3:$D$107,3,FALSE))</f>
        <v/>
      </c>
      <c r="J3072" s="139" t="str">
        <f t="shared" si="48"/>
        <v/>
      </c>
    </row>
    <row r="3073" spans="6:10" x14ac:dyDescent="0.2">
      <c r="F3073" s="93" t="str">
        <f>IF(ISBLANK(A3073),"",VLOOKUP(A3073,'Tabla de equipos'!$B$3:$D$107,3,FALSE))</f>
        <v/>
      </c>
      <c r="J3073" s="139" t="str">
        <f t="shared" si="48"/>
        <v/>
      </c>
    </row>
    <row r="3074" spans="6:10" x14ac:dyDescent="0.2">
      <c r="F3074" s="93" t="str">
        <f>IF(ISBLANK(A3074),"",VLOOKUP(A3074,'Tabla de equipos'!$B$3:$D$107,3,FALSE))</f>
        <v/>
      </c>
      <c r="J3074" s="139" t="str">
        <f t="shared" si="48"/>
        <v/>
      </c>
    </row>
    <row r="3075" spans="6:10" x14ac:dyDescent="0.2">
      <c r="F3075" s="93" t="str">
        <f>IF(ISBLANK(A3075),"",VLOOKUP(A3075,'Tabla de equipos'!$B$3:$D$107,3,FALSE))</f>
        <v/>
      </c>
      <c r="J3075" s="139" t="str">
        <f t="shared" si="48"/>
        <v/>
      </c>
    </row>
    <row r="3076" spans="6:10" x14ac:dyDescent="0.2">
      <c r="F3076" s="93" t="str">
        <f>IF(ISBLANK(A3076),"",VLOOKUP(A3076,'Tabla de equipos'!$B$3:$D$107,3,FALSE))</f>
        <v/>
      </c>
      <c r="J3076" s="139" t="str">
        <f t="shared" si="48"/>
        <v/>
      </c>
    </row>
    <row r="3077" spans="6:10" x14ac:dyDescent="0.2">
      <c r="F3077" s="93" t="str">
        <f>IF(ISBLANK(A3077),"",VLOOKUP(A3077,'Tabla de equipos'!$B$3:$D$107,3,FALSE))</f>
        <v/>
      </c>
      <c r="J3077" s="139" t="str">
        <f t="shared" si="48"/>
        <v/>
      </c>
    </row>
    <row r="3078" spans="6:10" x14ac:dyDescent="0.2">
      <c r="F3078" s="93" t="str">
        <f>IF(ISBLANK(A3078),"",VLOOKUP(A3078,'Tabla de equipos'!$B$3:$D$107,3,FALSE))</f>
        <v/>
      </c>
      <c r="J3078" s="139" t="str">
        <f t="shared" ref="J3078:J3141" si="49">IF(AND(G3078&gt;0,A3078=""),"Falta elegir equipo/producto",IF(AND(A3078="",G3078=""),"",IF(AND(A3078&lt;&gt;"",G3078=""),"Falta incluir numero de unidades",IF(AND(A3078&lt;&gt;"",G3078&gt;0,B3078=""),"Falta Incluir el Tipo de Exceptuación",IF(AND(A3078&lt;&gt;"",B3078&lt;&gt;"",C3078="",G3078&gt;0),"Falta incluir nombre del Beneficiario exceptuación","No olvidar adjuntar factura de la exceptuación")))))</f>
        <v/>
      </c>
    </row>
    <row r="3079" spans="6:10" x14ac:dyDescent="0.2">
      <c r="F3079" s="93" t="str">
        <f>IF(ISBLANK(A3079),"",VLOOKUP(A3079,'Tabla de equipos'!$B$3:$D$107,3,FALSE))</f>
        <v/>
      </c>
      <c r="J3079" s="139" t="str">
        <f t="shared" si="49"/>
        <v/>
      </c>
    </row>
    <row r="3080" spans="6:10" x14ac:dyDescent="0.2">
      <c r="F3080" s="93" t="str">
        <f>IF(ISBLANK(A3080),"",VLOOKUP(A3080,'Tabla de equipos'!$B$3:$D$107,3,FALSE))</f>
        <v/>
      </c>
      <c r="J3080" s="139" t="str">
        <f t="shared" si="49"/>
        <v/>
      </c>
    </row>
    <row r="3081" spans="6:10" x14ac:dyDescent="0.2">
      <c r="F3081" s="93" t="str">
        <f>IF(ISBLANK(A3081),"",VLOOKUP(A3081,'Tabla de equipos'!$B$3:$D$107,3,FALSE))</f>
        <v/>
      </c>
      <c r="J3081" s="139" t="str">
        <f t="shared" si="49"/>
        <v/>
      </c>
    </row>
    <row r="3082" spans="6:10" x14ac:dyDescent="0.2">
      <c r="F3082" s="93" t="str">
        <f>IF(ISBLANK(A3082),"",VLOOKUP(A3082,'Tabla de equipos'!$B$3:$D$107,3,FALSE))</f>
        <v/>
      </c>
      <c r="J3082" s="139" t="str">
        <f t="shared" si="49"/>
        <v/>
      </c>
    </row>
    <row r="3083" spans="6:10" x14ac:dyDescent="0.2">
      <c r="F3083" s="93" t="str">
        <f>IF(ISBLANK(A3083),"",VLOOKUP(A3083,'Tabla de equipos'!$B$3:$D$107,3,FALSE))</f>
        <v/>
      </c>
      <c r="J3083" s="139" t="str">
        <f t="shared" si="49"/>
        <v/>
      </c>
    </row>
    <row r="3084" spans="6:10" x14ac:dyDescent="0.2">
      <c r="F3084" s="93" t="str">
        <f>IF(ISBLANK(A3084),"",VLOOKUP(A3084,'Tabla de equipos'!$B$3:$D$107,3,FALSE))</f>
        <v/>
      </c>
      <c r="J3084" s="139" t="str">
        <f t="shared" si="49"/>
        <v/>
      </c>
    </row>
    <row r="3085" spans="6:10" x14ac:dyDescent="0.2">
      <c r="F3085" s="93" t="str">
        <f>IF(ISBLANK(A3085),"",VLOOKUP(A3085,'Tabla de equipos'!$B$3:$D$107,3,FALSE))</f>
        <v/>
      </c>
      <c r="J3085" s="139" t="str">
        <f t="shared" si="49"/>
        <v/>
      </c>
    </row>
    <row r="3086" spans="6:10" x14ac:dyDescent="0.2">
      <c r="F3086" s="93" t="str">
        <f>IF(ISBLANK(A3086),"",VLOOKUP(A3086,'Tabla de equipos'!$B$3:$D$107,3,FALSE))</f>
        <v/>
      </c>
      <c r="J3086" s="139" t="str">
        <f t="shared" si="49"/>
        <v/>
      </c>
    </row>
    <row r="3087" spans="6:10" x14ac:dyDescent="0.2">
      <c r="F3087" s="93" t="str">
        <f>IF(ISBLANK(A3087),"",VLOOKUP(A3087,'Tabla de equipos'!$B$3:$D$107,3,FALSE))</f>
        <v/>
      </c>
      <c r="J3087" s="139" t="str">
        <f t="shared" si="49"/>
        <v/>
      </c>
    </row>
    <row r="3088" spans="6:10" x14ac:dyDescent="0.2">
      <c r="F3088" s="93" t="str">
        <f>IF(ISBLANK(A3088),"",VLOOKUP(A3088,'Tabla de equipos'!$B$3:$D$107,3,FALSE))</f>
        <v/>
      </c>
      <c r="J3088" s="139" t="str">
        <f t="shared" si="49"/>
        <v/>
      </c>
    </row>
    <row r="3089" spans="6:10" x14ac:dyDescent="0.2">
      <c r="F3089" s="93" t="str">
        <f>IF(ISBLANK(A3089),"",VLOOKUP(A3089,'Tabla de equipos'!$B$3:$D$107,3,FALSE))</f>
        <v/>
      </c>
      <c r="J3089" s="139" t="str">
        <f t="shared" si="49"/>
        <v/>
      </c>
    </row>
    <row r="3090" spans="6:10" x14ac:dyDescent="0.2">
      <c r="F3090" s="93" t="str">
        <f>IF(ISBLANK(A3090),"",VLOOKUP(A3090,'Tabla de equipos'!$B$3:$D$107,3,FALSE))</f>
        <v/>
      </c>
      <c r="J3090" s="139" t="str">
        <f t="shared" si="49"/>
        <v/>
      </c>
    </row>
    <row r="3091" spans="6:10" x14ac:dyDescent="0.2">
      <c r="F3091" s="93" t="str">
        <f>IF(ISBLANK(A3091),"",VLOOKUP(A3091,'Tabla de equipos'!$B$3:$D$107,3,FALSE))</f>
        <v/>
      </c>
      <c r="J3091" s="139" t="str">
        <f t="shared" si="49"/>
        <v/>
      </c>
    </row>
    <row r="3092" spans="6:10" x14ac:dyDescent="0.2">
      <c r="F3092" s="93" t="str">
        <f>IF(ISBLANK(A3092),"",VLOOKUP(A3092,'Tabla de equipos'!$B$3:$D$107,3,FALSE))</f>
        <v/>
      </c>
      <c r="J3092" s="139" t="str">
        <f t="shared" si="49"/>
        <v/>
      </c>
    </row>
    <row r="3093" spans="6:10" x14ac:dyDescent="0.2">
      <c r="F3093" s="93" t="str">
        <f>IF(ISBLANK(A3093),"",VLOOKUP(A3093,'Tabla de equipos'!$B$3:$D$107,3,FALSE))</f>
        <v/>
      </c>
      <c r="J3093" s="139" t="str">
        <f t="shared" si="49"/>
        <v/>
      </c>
    </row>
    <row r="3094" spans="6:10" x14ac:dyDescent="0.2">
      <c r="F3094" s="93" t="str">
        <f>IF(ISBLANK(A3094),"",VLOOKUP(A3094,'Tabla de equipos'!$B$3:$D$107,3,FALSE))</f>
        <v/>
      </c>
      <c r="J3094" s="139" t="str">
        <f t="shared" si="49"/>
        <v/>
      </c>
    </row>
    <row r="3095" spans="6:10" x14ac:dyDescent="0.2">
      <c r="F3095" s="93" t="str">
        <f>IF(ISBLANK(A3095),"",VLOOKUP(A3095,'Tabla de equipos'!$B$3:$D$107,3,FALSE))</f>
        <v/>
      </c>
      <c r="J3095" s="139" t="str">
        <f t="shared" si="49"/>
        <v/>
      </c>
    </row>
    <row r="3096" spans="6:10" x14ac:dyDescent="0.2">
      <c r="F3096" s="93" t="str">
        <f>IF(ISBLANK(A3096),"",VLOOKUP(A3096,'Tabla de equipos'!$B$3:$D$107,3,FALSE))</f>
        <v/>
      </c>
      <c r="J3096" s="139" t="str">
        <f t="shared" si="49"/>
        <v/>
      </c>
    </row>
    <row r="3097" spans="6:10" x14ac:dyDescent="0.2">
      <c r="F3097" s="93" t="str">
        <f>IF(ISBLANK(A3097),"",VLOOKUP(A3097,'Tabla de equipos'!$B$3:$D$107,3,FALSE))</f>
        <v/>
      </c>
      <c r="J3097" s="139" t="str">
        <f t="shared" si="49"/>
        <v/>
      </c>
    </row>
    <row r="3098" spans="6:10" x14ac:dyDescent="0.2">
      <c r="F3098" s="93" t="str">
        <f>IF(ISBLANK(A3098),"",VLOOKUP(A3098,'Tabla de equipos'!$B$3:$D$107,3,FALSE))</f>
        <v/>
      </c>
      <c r="J3098" s="139" t="str">
        <f t="shared" si="49"/>
        <v/>
      </c>
    </row>
    <row r="3099" spans="6:10" x14ac:dyDescent="0.2">
      <c r="F3099" s="93" t="str">
        <f>IF(ISBLANK(A3099),"",VLOOKUP(A3099,'Tabla de equipos'!$B$3:$D$107,3,FALSE))</f>
        <v/>
      </c>
      <c r="J3099" s="139" t="str">
        <f t="shared" si="49"/>
        <v/>
      </c>
    </row>
    <row r="3100" spans="6:10" x14ac:dyDescent="0.2">
      <c r="F3100" s="93" t="str">
        <f>IF(ISBLANK(A3100),"",VLOOKUP(A3100,'Tabla de equipos'!$B$3:$D$107,3,FALSE))</f>
        <v/>
      </c>
      <c r="J3100" s="139" t="str">
        <f t="shared" si="49"/>
        <v/>
      </c>
    </row>
    <row r="3101" spans="6:10" x14ac:dyDescent="0.2">
      <c r="F3101" s="93" t="str">
        <f>IF(ISBLANK(A3101),"",VLOOKUP(A3101,'Tabla de equipos'!$B$3:$D$107,3,FALSE))</f>
        <v/>
      </c>
      <c r="J3101" s="139" t="str">
        <f t="shared" si="49"/>
        <v/>
      </c>
    </row>
    <row r="3102" spans="6:10" x14ac:dyDescent="0.2">
      <c r="F3102" s="93" t="str">
        <f>IF(ISBLANK(A3102),"",VLOOKUP(A3102,'Tabla de equipos'!$B$3:$D$107,3,FALSE))</f>
        <v/>
      </c>
      <c r="J3102" s="139" t="str">
        <f t="shared" si="49"/>
        <v/>
      </c>
    </row>
    <row r="3103" spans="6:10" x14ac:dyDescent="0.2">
      <c r="F3103" s="93" t="str">
        <f>IF(ISBLANK(A3103),"",VLOOKUP(A3103,'Tabla de equipos'!$B$3:$D$107,3,FALSE))</f>
        <v/>
      </c>
      <c r="J3103" s="139" t="str">
        <f t="shared" si="49"/>
        <v/>
      </c>
    </row>
    <row r="3104" spans="6:10" x14ac:dyDescent="0.2">
      <c r="F3104" s="93" t="str">
        <f>IF(ISBLANK(A3104),"",VLOOKUP(A3104,'Tabla de equipos'!$B$3:$D$107,3,FALSE))</f>
        <v/>
      </c>
      <c r="J3104" s="139" t="str">
        <f t="shared" si="49"/>
        <v/>
      </c>
    </row>
    <row r="3105" spans="6:10" x14ac:dyDescent="0.2">
      <c r="F3105" s="93" t="str">
        <f>IF(ISBLANK(A3105),"",VLOOKUP(A3105,'Tabla de equipos'!$B$3:$D$107,3,FALSE))</f>
        <v/>
      </c>
      <c r="J3105" s="139" t="str">
        <f t="shared" si="49"/>
        <v/>
      </c>
    </row>
    <row r="3106" spans="6:10" x14ac:dyDescent="0.2">
      <c r="F3106" s="93" t="str">
        <f>IF(ISBLANK(A3106),"",VLOOKUP(A3106,'Tabla de equipos'!$B$3:$D$107,3,FALSE))</f>
        <v/>
      </c>
      <c r="J3106" s="139" t="str">
        <f t="shared" si="49"/>
        <v/>
      </c>
    </row>
    <row r="3107" spans="6:10" x14ac:dyDescent="0.2">
      <c r="F3107" s="93" t="str">
        <f>IF(ISBLANK(A3107),"",VLOOKUP(A3107,'Tabla de equipos'!$B$3:$D$107,3,FALSE))</f>
        <v/>
      </c>
      <c r="J3107" s="139" t="str">
        <f t="shared" si="49"/>
        <v/>
      </c>
    </row>
    <row r="3108" spans="6:10" x14ac:dyDescent="0.2">
      <c r="F3108" s="93" t="str">
        <f>IF(ISBLANK(A3108),"",VLOOKUP(A3108,'Tabla de equipos'!$B$3:$D$107,3,FALSE))</f>
        <v/>
      </c>
      <c r="J3108" s="139" t="str">
        <f t="shared" si="49"/>
        <v/>
      </c>
    </row>
    <row r="3109" spans="6:10" x14ac:dyDescent="0.2">
      <c r="F3109" s="93" t="str">
        <f>IF(ISBLANK(A3109),"",VLOOKUP(A3109,'Tabla de equipos'!$B$3:$D$107,3,FALSE))</f>
        <v/>
      </c>
      <c r="J3109" s="139" t="str">
        <f t="shared" si="49"/>
        <v/>
      </c>
    </row>
    <row r="3110" spans="6:10" x14ac:dyDescent="0.2">
      <c r="F3110" s="93" t="str">
        <f>IF(ISBLANK(A3110),"",VLOOKUP(A3110,'Tabla de equipos'!$B$3:$D$107,3,FALSE))</f>
        <v/>
      </c>
      <c r="J3110" s="139" t="str">
        <f t="shared" si="49"/>
        <v/>
      </c>
    </row>
    <row r="3111" spans="6:10" x14ac:dyDescent="0.2">
      <c r="F3111" s="93" t="str">
        <f>IF(ISBLANK(A3111),"",VLOOKUP(A3111,'Tabla de equipos'!$B$3:$D$107,3,FALSE))</f>
        <v/>
      </c>
      <c r="J3111" s="139" t="str">
        <f t="shared" si="49"/>
        <v/>
      </c>
    </row>
    <row r="3112" spans="6:10" x14ac:dyDescent="0.2">
      <c r="F3112" s="93" t="str">
        <f>IF(ISBLANK(A3112),"",VLOOKUP(A3112,'Tabla de equipos'!$B$3:$D$107,3,FALSE))</f>
        <v/>
      </c>
      <c r="J3112" s="139" t="str">
        <f t="shared" si="49"/>
        <v/>
      </c>
    </row>
    <row r="3113" spans="6:10" x14ac:dyDescent="0.2">
      <c r="F3113" s="93" t="str">
        <f>IF(ISBLANK(A3113),"",VLOOKUP(A3113,'Tabla de equipos'!$B$3:$D$107,3,FALSE))</f>
        <v/>
      </c>
      <c r="J3113" s="139" t="str">
        <f t="shared" si="49"/>
        <v/>
      </c>
    </row>
    <row r="3114" spans="6:10" x14ac:dyDescent="0.2">
      <c r="F3114" s="93" t="str">
        <f>IF(ISBLANK(A3114),"",VLOOKUP(A3114,'Tabla de equipos'!$B$3:$D$107,3,FALSE))</f>
        <v/>
      </c>
      <c r="J3114" s="139" t="str">
        <f t="shared" si="49"/>
        <v/>
      </c>
    </row>
    <row r="3115" spans="6:10" x14ac:dyDescent="0.2">
      <c r="F3115" s="93" t="str">
        <f>IF(ISBLANK(A3115),"",VLOOKUP(A3115,'Tabla de equipos'!$B$3:$D$107,3,FALSE))</f>
        <v/>
      </c>
      <c r="J3115" s="139" t="str">
        <f t="shared" si="49"/>
        <v/>
      </c>
    </row>
    <row r="3116" spans="6:10" x14ac:dyDescent="0.2">
      <c r="F3116" s="93" t="str">
        <f>IF(ISBLANK(A3116),"",VLOOKUP(A3116,'Tabla de equipos'!$B$3:$D$107,3,FALSE))</f>
        <v/>
      </c>
      <c r="J3116" s="139" t="str">
        <f t="shared" si="49"/>
        <v/>
      </c>
    </row>
    <row r="3117" spans="6:10" x14ac:dyDescent="0.2">
      <c r="F3117" s="93" t="str">
        <f>IF(ISBLANK(A3117),"",VLOOKUP(A3117,'Tabla de equipos'!$B$3:$D$107,3,FALSE))</f>
        <v/>
      </c>
      <c r="J3117" s="139" t="str">
        <f t="shared" si="49"/>
        <v/>
      </c>
    </row>
    <row r="3118" spans="6:10" x14ac:dyDescent="0.2">
      <c r="F3118" s="93" t="str">
        <f>IF(ISBLANK(A3118),"",VLOOKUP(A3118,'Tabla de equipos'!$B$3:$D$107,3,FALSE))</f>
        <v/>
      </c>
      <c r="J3118" s="139" t="str">
        <f t="shared" si="49"/>
        <v/>
      </c>
    </row>
    <row r="3119" spans="6:10" x14ac:dyDescent="0.2">
      <c r="F3119" s="93" t="str">
        <f>IF(ISBLANK(A3119),"",VLOOKUP(A3119,'Tabla de equipos'!$B$3:$D$107,3,FALSE))</f>
        <v/>
      </c>
      <c r="J3119" s="139" t="str">
        <f t="shared" si="49"/>
        <v/>
      </c>
    </row>
    <row r="3120" spans="6:10" x14ac:dyDescent="0.2">
      <c r="F3120" s="93" t="str">
        <f>IF(ISBLANK(A3120),"",VLOOKUP(A3120,'Tabla de equipos'!$B$3:$D$107,3,FALSE))</f>
        <v/>
      </c>
      <c r="J3120" s="139" t="str">
        <f t="shared" si="49"/>
        <v/>
      </c>
    </row>
    <row r="3121" spans="6:10" x14ac:dyDescent="0.2">
      <c r="F3121" s="93" t="str">
        <f>IF(ISBLANK(A3121),"",VLOOKUP(A3121,'Tabla de equipos'!$B$3:$D$107,3,FALSE))</f>
        <v/>
      </c>
      <c r="J3121" s="139" t="str">
        <f t="shared" si="49"/>
        <v/>
      </c>
    </row>
    <row r="3122" spans="6:10" x14ac:dyDescent="0.2">
      <c r="F3122" s="93" t="str">
        <f>IF(ISBLANK(A3122),"",VLOOKUP(A3122,'Tabla de equipos'!$B$3:$D$107,3,FALSE))</f>
        <v/>
      </c>
      <c r="J3122" s="139" t="str">
        <f t="shared" si="49"/>
        <v/>
      </c>
    </row>
    <row r="3123" spans="6:10" x14ac:dyDescent="0.2">
      <c r="F3123" s="93" t="str">
        <f>IF(ISBLANK(A3123),"",VLOOKUP(A3123,'Tabla de equipos'!$B$3:$D$107,3,FALSE))</f>
        <v/>
      </c>
      <c r="J3123" s="139" t="str">
        <f t="shared" si="49"/>
        <v/>
      </c>
    </row>
    <row r="3124" spans="6:10" x14ac:dyDescent="0.2">
      <c r="F3124" s="93" t="str">
        <f>IF(ISBLANK(A3124),"",VLOOKUP(A3124,'Tabla de equipos'!$B$3:$D$107,3,FALSE))</f>
        <v/>
      </c>
      <c r="J3124" s="139" t="str">
        <f t="shared" si="49"/>
        <v/>
      </c>
    </row>
    <row r="3125" spans="6:10" x14ac:dyDescent="0.2">
      <c r="F3125" s="93" t="str">
        <f>IF(ISBLANK(A3125),"",VLOOKUP(A3125,'Tabla de equipos'!$B$3:$D$107,3,FALSE))</f>
        <v/>
      </c>
      <c r="J3125" s="139" t="str">
        <f t="shared" si="49"/>
        <v/>
      </c>
    </row>
    <row r="3126" spans="6:10" x14ac:dyDescent="0.2">
      <c r="F3126" s="93" t="str">
        <f>IF(ISBLANK(A3126),"",VLOOKUP(A3126,'Tabla de equipos'!$B$3:$D$107,3,FALSE))</f>
        <v/>
      </c>
      <c r="J3126" s="139" t="str">
        <f t="shared" si="49"/>
        <v/>
      </c>
    </row>
    <row r="3127" spans="6:10" x14ac:dyDescent="0.2">
      <c r="F3127" s="93" t="str">
        <f>IF(ISBLANK(A3127),"",VLOOKUP(A3127,'Tabla de equipos'!$B$3:$D$107,3,FALSE))</f>
        <v/>
      </c>
      <c r="J3127" s="139" t="str">
        <f t="shared" si="49"/>
        <v/>
      </c>
    </row>
    <row r="3128" spans="6:10" x14ac:dyDescent="0.2">
      <c r="F3128" s="93" t="str">
        <f>IF(ISBLANK(A3128),"",VLOOKUP(A3128,'Tabla de equipos'!$B$3:$D$107,3,FALSE))</f>
        <v/>
      </c>
      <c r="J3128" s="139" t="str">
        <f t="shared" si="49"/>
        <v/>
      </c>
    </row>
    <row r="3129" spans="6:10" x14ac:dyDescent="0.2">
      <c r="F3129" s="93" t="str">
        <f>IF(ISBLANK(A3129),"",VLOOKUP(A3129,'Tabla de equipos'!$B$3:$D$107,3,FALSE))</f>
        <v/>
      </c>
      <c r="J3129" s="139" t="str">
        <f t="shared" si="49"/>
        <v/>
      </c>
    </row>
    <row r="3130" spans="6:10" x14ac:dyDescent="0.2">
      <c r="F3130" s="93" t="str">
        <f>IF(ISBLANK(A3130),"",VLOOKUP(A3130,'Tabla de equipos'!$B$3:$D$107,3,FALSE))</f>
        <v/>
      </c>
      <c r="J3130" s="139" t="str">
        <f t="shared" si="49"/>
        <v/>
      </c>
    </row>
    <row r="3131" spans="6:10" x14ac:dyDescent="0.2">
      <c r="F3131" s="93" t="str">
        <f>IF(ISBLANK(A3131),"",VLOOKUP(A3131,'Tabla de equipos'!$B$3:$D$107,3,FALSE))</f>
        <v/>
      </c>
      <c r="J3131" s="139" t="str">
        <f t="shared" si="49"/>
        <v/>
      </c>
    </row>
    <row r="3132" spans="6:10" x14ac:dyDescent="0.2">
      <c r="F3132" s="93" t="str">
        <f>IF(ISBLANK(A3132),"",VLOOKUP(A3132,'Tabla de equipos'!$B$3:$D$107,3,FALSE))</f>
        <v/>
      </c>
      <c r="J3132" s="139" t="str">
        <f t="shared" si="49"/>
        <v/>
      </c>
    </row>
    <row r="3133" spans="6:10" x14ac:dyDescent="0.2">
      <c r="F3133" s="93" t="str">
        <f>IF(ISBLANK(A3133),"",VLOOKUP(A3133,'Tabla de equipos'!$B$3:$D$107,3,FALSE))</f>
        <v/>
      </c>
      <c r="J3133" s="139" t="str">
        <f t="shared" si="49"/>
        <v/>
      </c>
    </row>
    <row r="3134" spans="6:10" x14ac:dyDescent="0.2">
      <c r="F3134" s="93" t="str">
        <f>IF(ISBLANK(A3134),"",VLOOKUP(A3134,'Tabla de equipos'!$B$3:$D$107,3,FALSE))</f>
        <v/>
      </c>
      <c r="J3134" s="139" t="str">
        <f t="shared" si="49"/>
        <v/>
      </c>
    </row>
    <row r="3135" spans="6:10" x14ac:dyDescent="0.2">
      <c r="F3135" s="93" t="str">
        <f>IF(ISBLANK(A3135),"",VLOOKUP(A3135,'Tabla de equipos'!$B$3:$D$107,3,FALSE))</f>
        <v/>
      </c>
      <c r="J3135" s="139" t="str">
        <f t="shared" si="49"/>
        <v/>
      </c>
    </row>
    <row r="3136" spans="6:10" x14ac:dyDescent="0.2">
      <c r="F3136" s="93" t="str">
        <f>IF(ISBLANK(A3136),"",VLOOKUP(A3136,'Tabla de equipos'!$B$3:$D$107,3,FALSE))</f>
        <v/>
      </c>
      <c r="J3136" s="139" t="str">
        <f t="shared" si="49"/>
        <v/>
      </c>
    </row>
    <row r="3137" spans="6:10" x14ac:dyDescent="0.2">
      <c r="F3137" s="93" t="str">
        <f>IF(ISBLANK(A3137),"",VLOOKUP(A3137,'Tabla de equipos'!$B$3:$D$107,3,FALSE))</f>
        <v/>
      </c>
      <c r="J3137" s="139" t="str">
        <f t="shared" si="49"/>
        <v/>
      </c>
    </row>
    <row r="3138" spans="6:10" x14ac:dyDescent="0.2">
      <c r="F3138" s="93" t="str">
        <f>IF(ISBLANK(A3138),"",VLOOKUP(A3138,'Tabla de equipos'!$B$3:$D$107,3,FALSE))</f>
        <v/>
      </c>
      <c r="J3138" s="139" t="str">
        <f t="shared" si="49"/>
        <v/>
      </c>
    </row>
    <row r="3139" spans="6:10" x14ac:dyDescent="0.2">
      <c r="F3139" s="93" t="str">
        <f>IF(ISBLANK(A3139),"",VLOOKUP(A3139,'Tabla de equipos'!$B$3:$D$107,3,FALSE))</f>
        <v/>
      </c>
      <c r="J3139" s="139" t="str">
        <f t="shared" si="49"/>
        <v/>
      </c>
    </row>
    <row r="3140" spans="6:10" x14ac:dyDescent="0.2">
      <c r="F3140" s="93" t="str">
        <f>IF(ISBLANK(A3140),"",VLOOKUP(A3140,'Tabla de equipos'!$B$3:$D$107,3,FALSE))</f>
        <v/>
      </c>
      <c r="J3140" s="139" t="str">
        <f t="shared" si="49"/>
        <v/>
      </c>
    </row>
    <row r="3141" spans="6:10" x14ac:dyDescent="0.2">
      <c r="F3141" s="93" t="str">
        <f>IF(ISBLANK(A3141),"",VLOOKUP(A3141,'Tabla de equipos'!$B$3:$D$107,3,FALSE))</f>
        <v/>
      </c>
      <c r="J3141" s="139" t="str">
        <f t="shared" si="49"/>
        <v/>
      </c>
    </row>
    <row r="3142" spans="6:10" x14ac:dyDescent="0.2">
      <c r="F3142" s="93" t="str">
        <f>IF(ISBLANK(A3142),"",VLOOKUP(A3142,'Tabla de equipos'!$B$3:$D$107,3,FALSE))</f>
        <v/>
      </c>
      <c r="J3142" s="139" t="str">
        <f t="shared" ref="J3142:J3205" si="50">IF(AND(G3142&gt;0,A3142=""),"Falta elegir equipo/producto",IF(AND(A3142="",G3142=""),"",IF(AND(A3142&lt;&gt;"",G3142=""),"Falta incluir numero de unidades",IF(AND(A3142&lt;&gt;"",G3142&gt;0,B3142=""),"Falta Incluir el Tipo de Exceptuación",IF(AND(A3142&lt;&gt;"",B3142&lt;&gt;"",C3142="",G3142&gt;0),"Falta incluir nombre del Beneficiario exceptuación","No olvidar adjuntar factura de la exceptuación")))))</f>
        <v/>
      </c>
    </row>
    <row r="3143" spans="6:10" x14ac:dyDescent="0.2">
      <c r="F3143" s="93" t="str">
        <f>IF(ISBLANK(A3143),"",VLOOKUP(A3143,'Tabla de equipos'!$B$3:$D$107,3,FALSE))</f>
        <v/>
      </c>
      <c r="J3143" s="139" t="str">
        <f t="shared" si="50"/>
        <v/>
      </c>
    </row>
    <row r="3144" spans="6:10" x14ac:dyDescent="0.2">
      <c r="F3144" s="93" t="str">
        <f>IF(ISBLANK(A3144),"",VLOOKUP(A3144,'Tabla de equipos'!$B$3:$D$107,3,FALSE))</f>
        <v/>
      </c>
      <c r="J3144" s="139" t="str">
        <f t="shared" si="50"/>
        <v/>
      </c>
    </row>
    <row r="3145" spans="6:10" x14ac:dyDescent="0.2">
      <c r="F3145" s="93" t="str">
        <f>IF(ISBLANK(A3145),"",VLOOKUP(A3145,'Tabla de equipos'!$B$3:$D$107,3,FALSE))</f>
        <v/>
      </c>
      <c r="J3145" s="139" t="str">
        <f t="shared" si="50"/>
        <v/>
      </c>
    </row>
    <row r="3146" spans="6:10" x14ac:dyDescent="0.2">
      <c r="F3146" s="93" t="str">
        <f>IF(ISBLANK(A3146),"",VLOOKUP(A3146,'Tabla de equipos'!$B$3:$D$107,3,FALSE))</f>
        <v/>
      </c>
      <c r="J3146" s="139" t="str">
        <f t="shared" si="50"/>
        <v/>
      </c>
    </row>
    <row r="3147" spans="6:10" x14ac:dyDescent="0.2">
      <c r="F3147" s="93" t="str">
        <f>IF(ISBLANK(A3147),"",VLOOKUP(A3147,'Tabla de equipos'!$B$3:$D$107,3,FALSE))</f>
        <v/>
      </c>
      <c r="J3147" s="139" t="str">
        <f t="shared" si="50"/>
        <v/>
      </c>
    </row>
    <row r="3148" spans="6:10" x14ac:dyDescent="0.2">
      <c r="F3148" s="93" t="str">
        <f>IF(ISBLANK(A3148),"",VLOOKUP(A3148,'Tabla de equipos'!$B$3:$D$107,3,FALSE))</f>
        <v/>
      </c>
      <c r="J3148" s="139" t="str">
        <f t="shared" si="50"/>
        <v/>
      </c>
    </row>
    <row r="3149" spans="6:10" x14ac:dyDescent="0.2">
      <c r="F3149" s="93" t="str">
        <f>IF(ISBLANK(A3149),"",VLOOKUP(A3149,'Tabla de equipos'!$B$3:$D$107,3,FALSE))</f>
        <v/>
      </c>
      <c r="J3149" s="139" t="str">
        <f t="shared" si="50"/>
        <v/>
      </c>
    </row>
    <row r="3150" spans="6:10" x14ac:dyDescent="0.2">
      <c r="F3150" s="93" t="str">
        <f>IF(ISBLANK(A3150),"",VLOOKUP(A3150,'Tabla de equipos'!$B$3:$D$107,3,FALSE))</f>
        <v/>
      </c>
      <c r="J3150" s="139" t="str">
        <f t="shared" si="50"/>
        <v/>
      </c>
    </row>
    <row r="3151" spans="6:10" x14ac:dyDescent="0.2">
      <c r="F3151" s="93" t="str">
        <f>IF(ISBLANK(A3151),"",VLOOKUP(A3151,'Tabla de equipos'!$B$3:$D$107,3,FALSE))</f>
        <v/>
      </c>
      <c r="J3151" s="139" t="str">
        <f t="shared" si="50"/>
        <v/>
      </c>
    </row>
    <row r="3152" spans="6:10" x14ac:dyDescent="0.2">
      <c r="F3152" s="93" t="str">
        <f>IF(ISBLANK(A3152),"",VLOOKUP(A3152,'Tabla de equipos'!$B$3:$D$107,3,FALSE))</f>
        <v/>
      </c>
      <c r="J3152" s="139" t="str">
        <f t="shared" si="50"/>
        <v/>
      </c>
    </row>
    <row r="3153" spans="6:10" x14ac:dyDescent="0.2">
      <c r="F3153" s="93" t="str">
        <f>IF(ISBLANK(A3153),"",VLOOKUP(A3153,'Tabla de equipos'!$B$3:$D$107,3,FALSE))</f>
        <v/>
      </c>
      <c r="J3153" s="139" t="str">
        <f t="shared" si="50"/>
        <v/>
      </c>
    </row>
    <row r="3154" spans="6:10" x14ac:dyDescent="0.2">
      <c r="F3154" s="93" t="str">
        <f>IF(ISBLANK(A3154),"",VLOOKUP(A3154,'Tabla de equipos'!$B$3:$D$107,3,FALSE))</f>
        <v/>
      </c>
      <c r="J3154" s="139" t="str">
        <f t="shared" si="50"/>
        <v/>
      </c>
    </row>
    <row r="3155" spans="6:10" x14ac:dyDescent="0.2">
      <c r="F3155" s="93" t="str">
        <f>IF(ISBLANK(A3155),"",VLOOKUP(A3155,'Tabla de equipos'!$B$3:$D$107,3,FALSE))</f>
        <v/>
      </c>
      <c r="J3155" s="139" t="str">
        <f t="shared" si="50"/>
        <v/>
      </c>
    </row>
    <row r="3156" spans="6:10" x14ac:dyDescent="0.2">
      <c r="F3156" s="93" t="str">
        <f>IF(ISBLANK(A3156),"",VLOOKUP(A3156,'Tabla de equipos'!$B$3:$D$107,3,FALSE))</f>
        <v/>
      </c>
      <c r="J3156" s="139" t="str">
        <f t="shared" si="50"/>
        <v/>
      </c>
    </row>
    <row r="3157" spans="6:10" x14ac:dyDescent="0.2">
      <c r="F3157" s="93" t="str">
        <f>IF(ISBLANK(A3157),"",VLOOKUP(A3157,'Tabla de equipos'!$B$3:$D$107,3,FALSE))</f>
        <v/>
      </c>
      <c r="J3157" s="139" t="str">
        <f t="shared" si="50"/>
        <v/>
      </c>
    </row>
    <row r="3158" spans="6:10" x14ac:dyDescent="0.2">
      <c r="F3158" s="93" t="str">
        <f>IF(ISBLANK(A3158),"",VLOOKUP(A3158,'Tabla de equipos'!$B$3:$D$107,3,FALSE))</f>
        <v/>
      </c>
      <c r="J3158" s="139" t="str">
        <f t="shared" si="50"/>
        <v/>
      </c>
    </row>
    <row r="3159" spans="6:10" x14ac:dyDescent="0.2">
      <c r="F3159" s="93" t="str">
        <f>IF(ISBLANK(A3159),"",VLOOKUP(A3159,'Tabla de equipos'!$B$3:$D$107,3,FALSE))</f>
        <v/>
      </c>
      <c r="J3159" s="139" t="str">
        <f t="shared" si="50"/>
        <v/>
      </c>
    </row>
    <row r="3160" spans="6:10" x14ac:dyDescent="0.2">
      <c r="F3160" s="93" t="str">
        <f>IF(ISBLANK(A3160),"",VLOOKUP(A3160,'Tabla de equipos'!$B$3:$D$107,3,FALSE))</f>
        <v/>
      </c>
      <c r="J3160" s="139" t="str">
        <f t="shared" si="50"/>
        <v/>
      </c>
    </row>
    <row r="3161" spans="6:10" x14ac:dyDescent="0.2">
      <c r="F3161" s="93" t="str">
        <f>IF(ISBLANK(A3161),"",VLOOKUP(A3161,'Tabla de equipos'!$B$3:$D$107,3,FALSE))</f>
        <v/>
      </c>
      <c r="J3161" s="139" t="str">
        <f t="shared" si="50"/>
        <v/>
      </c>
    </row>
    <row r="3162" spans="6:10" x14ac:dyDescent="0.2">
      <c r="F3162" s="93" t="str">
        <f>IF(ISBLANK(A3162),"",VLOOKUP(A3162,'Tabla de equipos'!$B$3:$D$107,3,FALSE))</f>
        <v/>
      </c>
      <c r="J3162" s="139" t="str">
        <f t="shared" si="50"/>
        <v/>
      </c>
    </row>
    <row r="3163" spans="6:10" x14ac:dyDescent="0.2">
      <c r="F3163" s="93" t="str">
        <f>IF(ISBLANK(A3163),"",VLOOKUP(A3163,'Tabla de equipos'!$B$3:$D$107,3,FALSE))</f>
        <v/>
      </c>
      <c r="J3163" s="139" t="str">
        <f t="shared" si="50"/>
        <v/>
      </c>
    </row>
    <row r="3164" spans="6:10" x14ac:dyDescent="0.2">
      <c r="F3164" s="93" t="str">
        <f>IF(ISBLANK(A3164),"",VLOOKUP(A3164,'Tabla de equipos'!$B$3:$D$107,3,FALSE))</f>
        <v/>
      </c>
      <c r="J3164" s="139" t="str">
        <f t="shared" si="50"/>
        <v/>
      </c>
    </row>
    <row r="3165" spans="6:10" x14ac:dyDescent="0.2">
      <c r="F3165" s="93" t="str">
        <f>IF(ISBLANK(A3165),"",VLOOKUP(A3165,'Tabla de equipos'!$B$3:$D$107,3,FALSE))</f>
        <v/>
      </c>
      <c r="J3165" s="139" t="str">
        <f t="shared" si="50"/>
        <v/>
      </c>
    </row>
    <row r="3166" spans="6:10" x14ac:dyDescent="0.2">
      <c r="F3166" s="93" t="str">
        <f>IF(ISBLANK(A3166),"",VLOOKUP(A3166,'Tabla de equipos'!$B$3:$D$107,3,FALSE))</f>
        <v/>
      </c>
      <c r="J3166" s="139" t="str">
        <f t="shared" si="50"/>
        <v/>
      </c>
    </row>
    <row r="3167" spans="6:10" x14ac:dyDescent="0.2">
      <c r="F3167" s="93" t="str">
        <f>IF(ISBLANK(A3167),"",VLOOKUP(A3167,'Tabla de equipos'!$B$3:$D$107,3,FALSE))</f>
        <v/>
      </c>
      <c r="J3167" s="139" t="str">
        <f t="shared" si="50"/>
        <v/>
      </c>
    </row>
    <row r="3168" spans="6:10" x14ac:dyDescent="0.2">
      <c r="F3168" s="93" t="str">
        <f>IF(ISBLANK(A3168),"",VLOOKUP(A3168,'Tabla de equipos'!$B$3:$D$107,3,FALSE))</f>
        <v/>
      </c>
      <c r="J3168" s="139" t="str">
        <f t="shared" si="50"/>
        <v/>
      </c>
    </row>
    <row r="3169" spans="6:10" x14ac:dyDescent="0.2">
      <c r="F3169" s="93" t="str">
        <f>IF(ISBLANK(A3169),"",VLOOKUP(A3169,'Tabla de equipos'!$B$3:$D$107,3,FALSE))</f>
        <v/>
      </c>
      <c r="J3169" s="139" t="str">
        <f t="shared" si="50"/>
        <v/>
      </c>
    </row>
    <row r="3170" spans="6:10" x14ac:dyDescent="0.2">
      <c r="F3170" s="93" t="str">
        <f>IF(ISBLANK(A3170),"",VLOOKUP(A3170,'Tabla de equipos'!$B$3:$D$107,3,FALSE))</f>
        <v/>
      </c>
      <c r="J3170" s="139" t="str">
        <f t="shared" si="50"/>
        <v/>
      </c>
    </row>
    <row r="3171" spans="6:10" x14ac:dyDescent="0.2">
      <c r="F3171" s="93" t="str">
        <f>IF(ISBLANK(A3171),"",VLOOKUP(A3171,'Tabla de equipos'!$B$3:$D$107,3,FALSE))</f>
        <v/>
      </c>
      <c r="J3171" s="139" t="str">
        <f t="shared" si="50"/>
        <v/>
      </c>
    </row>
    <row r="3172" spans="6:10" x14ac:dyDescent="0.2">
      <c r="F3172" s="93" t="str">
        <f>IF(ISBLANK(A3172),"",VLOOKUP(A3172,'Tabla de equipos'!$B$3:$D$107,3,FALSE))</f>
        <v/>
      </c>
      <c r="J3172" s="139" t="str">
        <f t="shared" si="50"/>
        <v/>
      </c>
    </row>
    <row r="3173" spans="6:10" x14ac:dyDescent="0.2">
      <c r="F3173" s="93" t="str">
        <f>IF(ISBLANK(A3173),"",VLOOKUP(A3173,'Tabla de equipos'!$B$3:$D$107,3,FALSE))</f>
        <v/>
      </c>
      <c r="J3173" s="139" t="str">
        <f t="shared" si="50"/>
        <v/>
      </c>
    </row>
    <row r="3174" spans="6:10" x14ac:dyDescent="0.2">
      <c r="F3174" s="93" t="str">
        <f>IF(ISBLANK(A3174),"",VLOOKUP(A3174,'Tabla de equipos'!$B$3:$D$107,3,FALSE))</f>
        <v/>
      </c>
      <c r="J3174" s="139" t="str">
        <f t="shared" si="50"/>
        <v/>
      </c>
    </row>
    <row r="3175" spans="6:10" x14ac:dyDescent="0.2">
      <c r="F3175" s="93" t="str">
        <f>IF(ISBLANK(A3175),"",VLOOKUP(A3175,'Tabla de equipos'!$B$3:$D$107,3,FALSE))</f>
        <v/>
      </c>
      <c r="J3175" s="139" t="str">
        <f t="shared" si="50"/>
        <v/>
      </c>
    </row>
    <row r="3176" spans="6:10" x14ac:dyDescent="0.2">
      <c r="F3176" s="93" t="str">
        <f>IF(ISBLANK(A3176),"",VLOOKUP(A3176,'Tabla de equipos'!$B$3:$D$107,3,FALSE))</f>
        <v/>
      </c>
      <c r="J3176" s="139" t="str">
        <f t="shared" si="50"/>
        <v/>
      </c>
    </row>
    <row r="3177" spans="6:10" x14ac:dyDescent="0.2">
      <c r="F3177" s="93" t="str">
        <f>IF(ISBLANK(A3177),"",VLOOKUP(A3177,'Tabla de equipos'!$B$3:$D$107,3,FALSE))</f>
        <v/>
      </c>
      <c r="J3177" s="139" t="str">
        <f t="shared" si="50"/>
        <v/>
      </c>
    </row>
    <row r="3178" spans="6:10" x14ac:dyDescent="0.2">
      <c r="F3178" s="93" t="str">
        <f>IF(ISBLANK(A3178),"",VLOOKUP(A3178,'Tabla de equipos'!$B$3:$D$107,3,FALSE))</f>
        <v/>
      </c>
      <c r="J3178" s="139" t="str">
        <f t="shared" si="50"/>
        <v/>
      </c>
    </row>
    <row r="3179" spans="6:10" x14ac:dyDescent="0.2">
      <c r="F3179" s="93" t="str">
        <f>IF(ISBLANK(A3179),"",VLOOKUP(A3179,'Tabla de equipos'!$B$3:$D$107,3,FALSE))</f>
        <v/>
      </c>
      <c r="J3179" s="139" t="str">
        <f t="shared" si="50"/>
        <v/>
      </c>
    </row>
    <row r="3180" spans="6:10" x14ac:dyDescent="0.2">
      <c r="F3180" s="93" t="str">
        <f>IF(ISBLANK(A3180),"",VLOOKUP(A3180,'Tabla de equipos'!$B$3:$D$107,3,FALSE))</f>
        <v/>
      </c>
      <c r="J3180" s="139" t="str">
        <f t="shared" si="50"/>
        <v/>
      </c>
    </row>
    <row r="3181" spans="6:10" x14ac:dyDescent="0.2">
      <c r="F3181" s="93" t="str">
        <f>IF(ISBLANK(A3181),"",VLOOKUP(A3181,'Tabla de equipos'!$B$3:$D$107,3,FALSE))</f>
        <v/>
      </c>
      <c r="J3181" s="139" t="str">
        <f t="shared" si="50"/>
        <v/>
      </c>
    </row>
    <row r="3182" spans="6:10" x14ac:dyDescent="0.2">
      <c r="F3182" s="93" t="str">
        <f>IF(ISBLANK(A3182),"",VLOOKUP(A3182,'Tabla de equipos'!$B$3:$D$107,3,FALSE))</f>
        <v/>
      </c>
      <c r="J3182" s="139" t="str">
        <f t="shared" si="50"/>
        <v/>
      </c>
    </row>
    <row r="3183" spans="6:10" x14ac:dyDescent="0.2">
      <c r="F3183" s="93" t="str">
        <f>IF(ISBLANK(A3183),"",VLOOKUP(A3183,'Tabla de equipos'!$B$3:$D$107,3,FALSE))</f>
        <v/>
      </c>
      <c r="J3183" s="139" t="str">
        <f t="shared" si="50"/>
        <v/>
      </c>
    </row>
    <row r="3184" spans="6:10" x14ac:dyDescent="0.2">
      <c r="F3184" s="93" t="str">
        <f>IF(ISBLANK(A3184),"",VLOOKUP(A3184,'Tabla de equipos'!$B$3:$D$107,3,FALSE))</f>
        <v/>
      </c>
      <c r="J3184" s="139" t="str">
        <f t="shared" si="50"/>
        <v/>
      </c>
    </row>
    <row r="3185" spans="6:10" x14ac:dyDescent="0.2">
      <c r="F3185" s="93" t="str">
        <f>IF(ISBLANK(A3185),"",VLOOKUP(A3185,'Tabla de equipos'!$B$3:$D$107,3,FALSE))</f>
        <v/>
      </c>
      <c r="J3185" s="139" t="str">
        <f t="shared" si="50"/>
        <v/>
      </c>
    </row>
    <row r="3186" spans="6:10" x14ac:dyDescent="0.2">
      <c r="F3186" s="93" t="str">
        <f>IF(ISBLANK(A3186),"",VLOOKUP(A3186,'Tabla de equipos'!$B$3:$D$107,3,FALSE))</f>
        <v/>
      </c>
      <c r="J3186" s="139" t="str">
        <f t="shared" si="50"/>
        <v/>
      </c>
    </row>
    <row r="3187" spans="6:10" x14ac:dyDescent="0.2">
      <c r="F3187" s="93" t="str">
        <f>IF(ISBLANK(A3187),"",VLOOKUP(A3187,'Tabla de equipos'!$B$3:$D$107,3,FALSE))</f>
        <v/>
      </c>
      <c r="J3187" s="139" t="str">
        <f t="shared" si="50"/>
        <v/>
      </c>
    </row>
    <row r="3188" spans="6:10" x14ac:dyDescent="0.2">
      <c r="F3188" s="93" t="str">
        <f>IF(ISBLANK(A3188),"",VLOOKUP(A3188,'Tabla de equipos'!$B$3:$D$107,3,FALSE))</f>
        <v/>
      </c>
      <c r="J3188" s="139" t="str">
        <f t="shared" si="50"/>
        <v/>
      </c>
    </row>
    <row r="3189" spans="6:10" x14ac:dyDescent="0.2">
      <c r="F3189" s="93" t="str">
        <f>IF(ISBLANK(A3189),"",VLOOKUP(A3189,'Tabla de equipos'!$B$3:$D$107,3,FALSE))</f>
        <v/>
      </c>
      <c r="J3189" s="139" t="str">
        <f t="shared" si="50"/>
        <v/>
      </c>
    </row>
    <row r="3190" spans="6:10" x14ac:dyDescent="0.2">
      <c r="F3190" s="93" t="str">
        <f>IF(ISBLANK(A3190),"",VLOOKUP(A3190,'Tabla de equipos'!$B$3:$D$107,3,FALSE))</f>
        <v/>
      </c>
      <c r="J3190" s="139" t="str">
        <f t="shared" si="50"/>
        <v/>
      </c>
    </row>
    <row r="3191" spans="6:10" x14ac:dyDescent="0.2">
      <c r="F3191" s="93" t="str">
        <f>IF(ISBLANK(A3191),"",VLOOKUP(A3191,'Tabla de equipos'!$B$3:$D$107,3,FALSE))</f>
        <v/>
      </c>
      <c r="J3191" s="139" t="str">
        <f t="shared" si="50"/>
        <v/>
      </c>
    </row>
    <row r="3192" spans="6:10" x14ac:dyDescent="0.2">
      <c r="F3192" s="93" t="str">
        <f>IF(ISBLANK(A3192),"",VLOOKUP(A3192,'Tabla de equipos'!$B$3:$D$107,3,FALSE))</f>
        <v/>
      </c>
      <c r="J3192" s="139" t="str">
        <f t="shared" si="50"/>
        <v/>
      </c>
    </row>
    <row r="3193" spans="6:10" x14ac:dyDescent="0.2">
      <c r="F3193" s="93" t="str">
        <f>IF(ISBLANK(A3193),"",VLOOKUP(A3193,'Tabla de equipos'!$B$3:$D$107,3,FALSE))</f>
        <v/>
      </c>
      <c r="J3193" s="139" t="str">
        <f t="shared" si="50"/>
        <v/>
      </c>
    </row>
    <row r="3194" spans="6:10" x14ac:dyDescent="0.2">
      <c r="F3194" s="93" t="str">
        <f>IF(ISBLANK(A3194),"",VLOOKUP(A3194,'Tabla de equipos'!$B$3:$D$107,3,FALSE))</f>
        <v/>
      </c>
      <c r="J3194" s="139" t="str">
        <f t="shared" si="50"/>
        <v/>
      </c>
    </row>
    <row r="3195" spans="6:10" x14ac:dyDescent="0.2">
      <c r="F3195" s="93" t="str">
        <f>IF(ISBLANK(A3195),"",VLOOKUP(A3195,'Tabla de equipos'!$B$3:$D$107,3,FALSE))</f>
        <v/>
      </c>
      <c r="J3195" s="139" t="str">
        <f t="shared" si="50"/>
        <v/>
      </c>
    </row>
    <row r="3196" spans="6:10" x14ac:dyDescent="0.2">
      <c r="F3196" s="93" t="str">
        <f>IF(ISBLANK(A3196),"",VLOOKUP(A3196,'Tabla de equipos'!$B$3:$D$107,3,FALSE))</f>
        <v/>
      </c>
      <c r="J3196" s="139" t="str">
        <f t="shared" si="50"/>
        <v/>
      </c>
    </row>
    <row r="3197" spans="6:10" x14ac:dyDescent="0.2">
      <c r="F3197" s="93" t="str">
        <f>IF(ISBLANK(A3197),"",VLOOKUP(A3197,'Tabla de equipos'!$B$3:$D$107,3,FALSE))</f>
        <v/>
      </c>
      <c r="J3197" s="139" t="str">
        <f t="shared" si="50"/>
        <v/>
      </c>
    </row>
    <row r="3198" spans="6:10" x14ac:dyDescent="0.2">
      <c r="F3198" s="93" t="str">
        <f>IF(ISBLANK(A3198),"",VLOOKUP(A3198,'Tabla de equipos'!$B$3:$D$107,3,FALSE))</f>
        <v/>
      </c>
      <c r="J3198" s="139" t="str">
        <f t="shared" si="50"/>
        <v/>
      </c>
    </row>
    <row r="3199" spans="6:10" x14ac:dyDescent="0.2">
      <c r="F3199" s="93" t="str">
        <f>IF(ISBLANK(A3199),"",VLOOKUP(A3199,'Tabla de equipos'!$B$3:$D$107,3,FALSE))</f>
        <v/>
      </c>
      <c r="J3199" s="139" t="str">
        <f t="shared" si="50"/>
        <v/>
      </c>
    </row>
    <row r="3200" spans="6:10" x14ac:dyDescent="0.2">
      <c r="F3200" s="93" t="str">
        <f>IF(ISBLANK(A3200),"",VLOOKUP(A3200,'Tabla de equipos'!$B$3:$D$107,3,FALSE))</f>
        <v/>
      </c>
      <c r="J3200" s="139" t="str">
        <f t="shared" si="50"/>
        <v/>
      </c>
    </row>
    <row r="3201" spans="6:10" x14ac:dyDescent="0.2">
      <c r="F3201" s="93" t="str">
        <f>IF(ISBLANK(A3201),"",VLOOKUP(A3201,'Tabla de equipos'!$B$3:$D$107,3,FALSE))</f>
        <v/>
      </c>
      <c r="J3201" s="139" t="str">
        <f t="shared" si="50"/>
        <v/>
      </c>
    </row>
    <row r="3202" spans="6:10" x14ac:dyDescent="0.2">
      <c r="F3202" s="93" t="str">
        <f>IF(ISBLANK(A3202),"",VLOOKUP(A3202,'Tabla de equipos'!$B$3:$D$107,3,FALSE))</f>
        <v/>
      </c>
      <c r="J3202" s="139" t="str">
        <f t="shared" si="50"/>
        <v/>
      </c>
    </row>
    <row r="3203" spans="6:10" x14ac:dyDescent="0.2">
      <c r="F3203" s="93" t="str">
        <f>IF(ISBLANK(A3203),"",VLOOKUP(A3203,'Tabla de equipos'!$B$3:$D$107,3,FALSE))</f>
        <v/>
      </c>
      <c r="J3203" s="139" t="str">
        <f t="shared" si="50"/>
        <v/>
      </c>
    </row>
    <row r="3204" spans="6:10" x14ac:dyDescent="0.2">
      <c r="F3204" s="93" t="str">
        <f>IF(ISBLANK(A3204),"",VLOOKUP(A3204,'Tabla de equipos'!$B$3:$D$107,3,FALSE))</f>
        <v/>
      </c>
      <c r="J3204" s="139" t="str">
        <f t="shared" si="50"/>
        <v/>
      </c>
    </row>
    <row r="3205" spans="6:10" x14ac:dyDescent="0.2">
      <c r="F3205" s="93" t="str">
        <f>IF(ISBLANK(A3205),"",VLOOKUP(A3205,'Tabla de equipos'!$B$3:$D$107,3,FALSE))</f>
        <v/>
      </c>
      <c r="J3205" s="139" t="str">
        <f t="shared" si="50"/>
        <v/>
      </c>
    </row>
    <row r="3206" spans="6:10" x14ac:dyDescent="0.2">
      <c r="F3206" s="93" t="str">
        <f>IF(ISBLANK(A3206),"",VLOOKUP(A3206,'Tabla de equipos'!$B$3:$D$107,3,FALSE))</f>
        <v/>
      </c>
      <c r="J3206" s="139" t="str">
        <f t="shared" ref="J3206:J3269" si="51">IF(AND(G3206&gt;0,A3206=""),"Falta elegir equipo/producto",IF(AND(A3206="",G3206=""),"",IF(AND(A3206&lt;&gt;"",G3206=""),"Falta incluir numero de unidades",IF(AND(A3206&lt;&gt;"",G3206&gt;0,B3206=""),"Falta Incluir el Tipo de Exceptuación",IF(AND(A3206&lt;&gt;"",B3206&lt;&gt;"",C3206="",G3206&gt;0),"Falta incluir nombre del Beneficiario exceptuación","No olvidar adjuntar factura de la exceptuación")))))</f>
        <v/>
      </c>
    </row>
    <row r="3207" spans="6:10" x14ac:dyDescent="0.2">
      <c r="F3207" s="93" t="str">
        <f>IF(ISBLANK(A3207),"",VLOOKUP(A3207,'Tabla de equipos'!$B$3:$D$107,3,FALSE))</f>
        <v/>
      </c>
      <c r="J3207" s="139" t="str">
        <f t="shared" si="51"/>
        <v/>
      </c>
    </row>
    <row r="3208" spans="6:10" x14ac:dyDescent="0.2">
      <c r="F3208" s="93" t="str">
        <f>IF(ISBLANK(A3208),"",VLOOKUP(A3208,'Tabla de equipos'!$B$3:$D$107,3,FALSE))</f>
        <v/>
      </c>
      <c r="J3208" s="139" t="str">
        <f t="shared" si="51"/>
        <v/>
      </c>
    </row>
    <row r="3209" spans="6:10" x14ac:dyDescent="0.2">
      <c r="F3209" s="93" t="str">
        <f>IF(ISBLANK(A3209),"",VLOOKUP(A3209,'Tabla de equipos'!$B$3:$D$107,3,FALSE))</f>
        <v/>
      </c>
      <c r="J3209" s="139" t="str">
        <f t="shared" si="51"/>
        <v/>
      </c>
    </row>
    <row r="3210" spans="6:10" x14ac:dyDescent="0.2">
      <c r="F3210" s="93" t="str">
        <f>IF(ISBLANK(A3210),"",VLOOKUP(A3210,'Tabla de equipos'!$B$3:$D$107,3,FALSE))</f>
        <v/>
      </c>
      <c r="J3210" s="139" t="str">
        <f t="shared" si="51"/>
        <v/>
      </c>
    </row>
    <row r="3211" spans="6:10" x14ac:dyDescent="0.2">
      <c r="F3211" s="93" t="str">
        <f>IF(ISBLANK(A3211),"",VLOOKUP(A3211,'Tabla de equipos'!$B$3:$D$107,3,FALSE))</f>
        <v/>
      </c>
      <c r="J3211" s="139" t="str">
        <f t="shared" si="51"/>
        <v/>
      </c>
    </row>
    <row r="3212" spans="6:10" x14ac:dyDescent="0.2">
      <c r="F3212" s="93" t="str">
        <f>IF(ISBLANK(A3212),"",VLOOKUP(A3212,'Tabla de equipos'!$B$3:$D$107,3,FALSE))</f>
        <v/>
      </c>
      <c r="J3212" s="139" t="str">
        <f t="shared" si="51"/>
        <v/>
      </c>
    </row>
    <row r="3213" spans="6:10" x14ac:dyDescent="0.2">
      <c r="F3213" s="93" t="str">
        <f>IF(ISBLANK(A3213),"",VLOOKUP(A3213,'Tabla de equipos'!$B$3:$D$107,3,FALSE))</f>
        <v/>
      </c>
      <c r="J3213" s="139" t="str">
        <f t="shared" si="51"/>
        <v/>
      </c>
    </row>
    <row r="3214" spans="6:10" x14ac:dyDescent="0.2">
      <c r="F3214" s="93" t="str">
        <f>IF(ISBLANK(A3214),"",VLOOKUP(A3214,'Tabla de equipos'!$B$3:$D$107,3,FALSE))</f>
        <v/>
      </c>
      <c r="J3214" s="139" t="str">
        <f t="shared" si="51"/>
        <v/>
      </c>
    </row>
    <row r="3215" spans="6:10" x14ac:dyDescent="0.2">
      <c r="F3215" s="93" t="str">
        <f>IF(ISBLANK(A3215),"",VLOOKUP(A3215,'Tabla de equipos'!$B$3:$D$107,3,FALSE))</f>
        <v/>
      </c>
      <c r="J3215" s="139" t="str">
        <f t="shared" si="51"/>
        <v/>
      </c>
    </row>
    <row r="3216" spans="6:10" x14ac:dyDescent="0.2">
      <c r="F3216" s="93" t="str">
        <f>IF(ISBLANK(A3216),"",VLOOKUP(A3216,'Tabla de equipos'!$B$3:$D$107,3,FALSE))</f>
        <v/>
      </c>
      <c r="J3216" s="139" t="str">
        <f t="shared" si="51"/>
        <v/>
      </c>
    </row>
    <row r="3217" spans="6:10" x14ac:dyDescent="0.2">
      <c r="F3217" s="93" t="str">
        <f>IF(ISBLANK(A3217),"",VLOOKUP(A3217,'Tabla de equipos'!$B$3:$D$107,3,FALSE))</f>
        <v/>
      </c>
      <c r="J3217" s="139" t="str">
        <f t="shared" si="51"/>
        <v/>
      </c>
    </row>
    <row r="3218" spans="6:10" x14ac:dyDescent="0.2">
      <c r="F3218" s="93" t="str">
        <f>IF(ISBLANK(A3218),"",VLOOKUP(A3218,'Tabla de equipos'!$B$3:$D$107,3,FALSE))</f>
        <v/>
      </c>
      <c r="J3218" s="139" t="str">
        <f t="shared" si="51"/>
        <v/>
      </c>
    </row>
    <row r="3219" spans="6:10" x14ac:dyDescent="0.2">
      <c r="F3219" s="93" t="str">
        <f>IF(ISBLANK(A3219),"",VLOOKUP(A3219,'Tabla de equipos'!$B$3:$D$107,3,FALSE))</f>
        <v/>
      </c>
      <c r="J3219" s="139" t="str">
        <f t="shared" si="51"/>
        <v/>
      </c>
    </row>
    <row r="3220" spans="6:10" x14ac:dyDescent="0.2">
      <c r="F3220" s="93" t="str">
        <f>IF(ISBLANK(A3220),"",VLOOKUP(A3220,'Tabla de equipos'!$B$3:$D$107,3,FALSE))</f>
        <v/>
      </c>
      <c r="J3220" s="139" t="str">
        <f t="shared" si="51"/>
        <v/>
      </c>
    </row>
    <row r="3221" spans="6:10" x14ac:dyDescent="0.2">
      <c r="F3221" s="93" t="str">
        <f>IF(ISBLANK(A3221),"",VLOOKUP(A3221,'Tabla de equipos'!$B$3:$D$107,3,FALSE))</f>
        <v/>
      </c>
      <c r="J3221" s="139" t="str">
        <f t="shared" si="51"/>
        <v/>
      </c>
    </row>
    <row r="3222" spans="6:10" x14ac:dyDescent="0.2">
      <c r="F3222" s="93" t="str">
        <f>IF(ISBLANK(A3222),"",VLOOKUP(A3222,'Tabla de equipos'!$B$3:$D$107,3,FALSE))</f>
        <v/>
      </c>
      <c r="J3222" s="139" t="str">
        <f t="shared" si="51"/>
        <v/>
      </c>
    </row>
    <row r="3223" spans="6:10" x14ac:dyDescent="0.2">
      <c r="F3223" s="93" t="str">
        <f>IF(ISBLANK(A3223),"",VLOOKUP(A3223,'Tabla de equipos'!$B$3:$D$107,3,FALSE))</f>
        <v/>
      </c>
      <c r="J3223" s="139" t="str">
        <f t="shared" si="51"/>
        <v/>
      </c>
    </row>
    <row r="3224" spans="6:10" x14ac:dyDescent="0.2">
      <c r="F3224" s="93" t="str">
        <f>IF(ISBLANK(A3224),"",VLOOKUP(A3224,'Tabla de equipos'!$B$3:$D$107,3,FALSE))</f>
        <v/>
      </c>
      <c r="J3224" s="139" t="str">
        <f t="shared" si="51"/>
        <v/>
      </c>
    </row>
    <row r="3225" spans="6:10" x14ac:dyDescent="0.2">
      <c r="F3225" s="93" t="str">
        <f>IF(ISBLANK(A3225),"",VLOOKUP(A3225,'Tabla de equipos'!$B$3:$D$107,3,FALSE))</f>
        <v/>
      </c>
      <c r="J3225" s="139" t="str">
        <f t="shared" si="51"/>
        <v/>
      </c>
    </row>
    <row r="3226" spans="6:10" x14ac:dyDescent="0.2">
      <c r="F3226" s="93" t="str">
        <f>IF(ISBLANK(A3226),"",VLOOKUP(A3226,'Tabla de equipos'!$B$3:$D$107,3,FALSE))</f>
        <v/>
      </c>
      <c r="J3226" s="139" t="str">
        <f t="shared" si="51"/>
        <v/>
      </c>
    </row>
    <row r="3227" spans="6:10" x14ac:dyDescent="0.2">
      <c r="F3227" s="93" t="str">
        <f>IF(ISBLANK(A3227),"",VLOOKUP(A3227,'Tabla de equipos'!$B$3:$D$107,3,FALSE))</f>
        <v/>
      </c>
      <c r="J3227" s="139" t="str">
        <f t="shared" si="51"/>
        <v/>
      </c>
    </row>
    <row r="3228" spans="6:10" x14ac:dyDescent="0.2">
      <c r="F3228" s="93" t="str">
        <f>IF(ISBLANK(A3228),"",VLOOKUP(A3228,'Tabla de equipos'!$B$3:$D$107,3,FALSE))</f>
        <v/>
      </c>
      <c r="J3228" s="139" t="str">
        <f t="shared" si="51"/>
        <v/>
      </c>
    </row>
    <row r="3229" spans="6:10" x14ac:dyDescent="0.2">
      <c r="F3229" s="93" t="str">
        <f>IF(ISBLANK(A3229),"",VLOOKUP(A3229,'Tabla de equipos'!$B$3:$D$107,3,FALSE))</f>
        <v/>
      </c>
      <c r="J3229" s="139" t="str">
        <f t="shared" si="51"/>
        <v/>
      </c>
    </row>
    <row r="3230" spans="6:10" x14ac:dyDescent="0.2">
      <c r="F3230" s="93" t="str">
        <f>IF(ISBLANK(A3230),"",VLOOKUP(A3230,'Tabla de equipos'!$B$3:$D$107,3,FALSE))</f>
        <v/>
      </c>
      <c r="J3230" s="139" t="str">
        <f t="shared" si="51"/>
        <v/>
      </c>
    </row>
    <row r="3231" spans="6:10" x14ac:dyDescent="0.2">
      <c r="F3231" s="93" t="str">
        <f>IF(ISBLANK(A3231),"",VLOOKUP(A3231,'Tabla de equipos'!$B$3:$D$107,3,FALSE))</f>
        <v/>
      </c>
      <c r="J3231" s="139" t="str">
        <f t="shared" si="51"/>
        <v/>
      </c>
    </row>
    <row r="3232" spans="6:10" x14ac:dyDescent="0.2">
      <c r="F3232" s="93" t="str">
        <f>IF(ISBLANK(A3232),"",VLOOKUP(A3232,'Tabla de equipos'!$B$3:$D$107,3,FALSE))</f>
        <v/>
      </c>
      <c r="J3232" s="139" t="str">
        <f t="shared" si="51"/>
        <v/>
      </c>
    </row>
    <row r="3233" spans="6:10" x14ac:dyDescent="0.2">
      <c r="F3233" s="93" t="str">
        <f>IF(ISBLANK(A3233),"",VLOOKUP(A3233,'Tabla de equipos'!$B$3:$D$107,3,FALSE))</f>
        <v/>
      </c>
      <c r="J3233" s="139" t="str">
        <f t="shared" si="51"/>
        <v/>
      </c>
    </row>
    <row r="3234" spans="6:10" x14ac:dyDescent="0.2">
      <c r="F3234" s="93" t="str">
        <f>IF(ISBLANK(A3234),"",VLOOKUP(A3234,'Tabla de equipos'!$B$3:$D$107,3,FALSE))</f>
        <v/>
      </c>
      <c r="J3234" s="139" t="str">
        <f t="shared" si="51"/>
        <v/>
      </c>
    </row>
    <row r="3235" spans="6:10" x14ac:dyDescent="0.2">
      <c r="F3235" s="93" t="str">
        <f>IF(ISBLANK(A3235),"",VLOOKUP(A3235,'Tabla de equipos'!$B$3:$D$107,3,FALSE))</f>
        <v/>
      </c>
      <c r="J3235" s="139" t="str">
        <f t="shared" si="51"/>
        <v/>
      </c>
    </row>
    <row r="3236" spans="6:10" x14ac:dyDescent="0.2">
      <c r="F3236" s="93" t="str">
        <f>IF(ISBLANK(A3236),"",VLOOKUP(A3236,'Tabla de equipos'!$B$3:$D$107,3,FALSE))</f>
        <v/>
      </c>
      <c r="J3236" s="139" t="str">
        <f t="shared" si="51"/>
        <v/>
      </c>
    </row>
    <row r="3237" spans="6:10" x14ac:dyDescent="0.2">
      <c r="F3237" s="93" t="str">
        <f>IF(ISBLANK(A3237),"",VLOOKUP(A3237,'Tabla de equipos'!$B$3:$D$107,3,FALSE))</f>
        <v/>
      </c>
      <c r="J3237" s="139" t="str">
        <f t="shared" si="51"/>
        <v/>
      </c>
    </row>
    <row r="3238" spans="6:10" x14ac:dyDescent="0.2">
      <c r="F3238" s="93" t="str">
        <f>IF(ISBLANK(A3238),"",VLOOKUP(A3238,'Tabla de equipos'!$B$3:$D$107,3,FALSE))</f>
        <v/>
      </c>
      <c r="J3238" s="139" t="str">
        <f t="shared" si="51"/>
        <v/>
      </c>
    </row>
    <row r="3239" spans="6:10" x14ac:dyDescent="0.2">
      <c r="F3239" s="93" t="str">
        <f>IF(ISBLANK(A3239),"",VLOOKUP(A3239,'Tabla de equipos'!$B$3:$D$107,3,FALSE))</f>
        <v/>
      </c>
      <c r="J3239" s="139" t="str">
        <f t="shared" si="51"/>
        <v/>
      </c>
    </row>
    <row r="3240" spans="6:10" x14ac:dyDescent="0.2">
      <c r="F3240" s="93" t="str">
        <f>IF(ISBLANK(A3240),"",VLOOKUP(A3240,'Tabla de equipos'!$B$3:$D$107,3,FALSE))</f>
        <v/>
      </c>
      <c r="J3240" s="139" t="str">
        <f t="shared" si="51"/>
        <v/>
      </c>
    </row>
    <row r="3241" spans="6:10" x14ac:dyDescent="0.2">
      <c r="F3241" s="93" t="str">
        <f>IF(ISBLANK(A3241),"",VLOOKUP(A3241,'Tabla de equipos'!$B$3:$D$107,3,FALSE))</f>
        <v/>
      </c>
      <c r="J3241" s="139" t="str">
        <f t="shared" si="51"/>
        <v/>
      </c>
    </row>
    <row r="3242" spans="6:10" x14ac:dyDescent="0.2">
      <c r="F3242" s="93" t="str">
        <f>IF(ISBLANK(A3242),"",VLOOKUP(A3242,'Tabla de equipos'!$B$3:$D$107,3,FALSE))</f>
        <v/>
      </c>
      <c r="J3242" s="139" t="str">
        <f t="shared" si="51"/>
        <v/>
      </c>
    </row>
    <row r="3243" spans="6:10" x14ac:dyDescent="0.2">
      <c r="F3243" s="93" t="str">
        <f>IF(ISBLANK(A3243),"",VLOOKUP(A3243,'Tabla de equipos'!$B$3:$D$107,3,FALSE))</f>
        <v/>
      </c>
      <c r="J3243" s="139" t="str">
        <f t="shared" si="51"/>
        <v/>
      </c>
    </row>
    <row r="3244" spans="6:10" x14ac:dyDescent="0.2">
      <c r="F3244" s="93" t="str">
        <f>IF(ISBLANK(A3244),"",VLOOKUP(A3244,'Tabla de equipos'!$B$3:$D$107,3,FALSE))</f>
        <v/>
      </c>
      <c r="J3244" s="139" t="str">
        <f t="shared" si="51"/>
        <v/>
      </c>
    </row>
    <row r="3245" spans="6:10" x14ac:dyDescent="0.2">
      <c r="F3245" s="93" t="str">
        <f>IF(ISBLANK(A3245),"",VLOOKUP(A3245,'Tabla de equipos'!$B$3:$D$107,3,FALSE))</f>
        <v/>
      </c>
      <c r="J3245" s="139" t="str">
        <f t="shared" si="51"/>
        <v/>
      </c>
    </row>
    <row r="3246" spans="6:10" x14ac:dyDescent="0.2">
      <c r="F3246" s="93" t="str">
        <f>IF(ISBLANK(A3246),"",VLOOKUP(A3246,'Tabla de equipos'!$B$3:$D$107,3,FALSE))</f>
        <v/>
      </c>
      <c r="J3246" s="139" t="str">
        <f t="shared" si="51"/>
        <v/>
      </c>
    </row>
    <row r="3247" spans="6:10" x14ac:dyDescent="0.2">
      <c r="F3247" s="93" t="str">
        <f>IF(ISBLANK(A3247),"",VLOOKUP(A3247,'Tabla de equipos'!$B$3:$D$107,3,FALSE))</f>
        <v/>
      </c>
      <c r="J3247" s="139" t="str">
        <f t="shared" si="51"/>
        <v/>
      </c>
    </row>
    <row r="3248" spans="6:10" x14ac:dyDescent="0.2">
      <c r="F3248" s="93" t="str">
        <f>IF(ISBLANK(A3248),"",VLOOKUP(A3248,'Tabla de equipos'!$B$3:$D$107,3,FALSE))</f>
        <v/>
      </c>
      <c r="J3248" s="139" t="str">
        <f t="shared" si="51"/>
        <v/>
      </c>
    </row>
    <row r="3249" spans="6:10" x14ac:dyDescent="0.2">
      <c r="F3249" s="93" t="str">
        <f>IF(ISBLANK(A3249),"",VLOOKUP(A3249,'Tabla de equipos'!$B$3:$D$107,3,FALSE))</f>
        <v/>
      </c>
      <c r="J3249" s="139" t="str">
        <f t="shared" si="51"/>
        <v/>
      </c>
    </row>
    <row r="3250" spans="6:10" x14ac:dyDescent="0.2">
      <c r="F3250" s="93" t="str">
        <f>IF(ISBLANK(A3250),"",VLOOKUP(A3250,'Tabla de equipos'!$B$3:$D$107,3,FALSE))</f>
        <v/>
      </c>
      <c r="J3250" s="139" t="str">
        <f t="shared" si="51"/>
        <v/>
      </c>
    </row>
    <row r="3251" spans="6:10" x14ac:dyDescent="0.2">
      <c r="F3251" s="93" t="str">
        <f>IF(ISBLANK(A3251),"",VLOOKUP(A3251,'Tabla de equipos'!$B$3:$D$107,3,FALSE))</f>
        <v/>
      </c>
      <c r="J3251" s="139" t="str">
        <f t="shared" si="51"/>
        <v/>
      </c>
    </row>
    <row r="3252" spans="6:10" x14ac:dyDescent="0.2">
      <c r="F3252" s="93" t="str">
        <f>IF(ISBLANK(A3252),"",VLOOKUP(A3252,'Tabla de equipos'!$B$3:$D$107,3,FALSE))</f>
        <v/>
      </c>
      <c r="J3252" s="139" t="str">
        <f t="shared" si="51"/>
        <v/>
      </c>
    </row>
    <row r="3253" spans="6:10" x14ac:dyDescent="0.2">
      <c r="F3253" s="93" t="str">
        <f>IF(ISBLANK(A3253),"",VLOOKUP(A3253,'Tabla de equipos'!$B$3:$D$107,3,FALSE))</f>
        <v/>
      </c>
      <c r="J3253" s="139" t="str">
        <f t="shared" si="51"/>
        <v/>
      </c>
    </row>
    <row r="3254" spans="6:10" x14ac:dyDescent="0.2">
      <c r="F3254" s="93" t="str">
        <f>IF(ISBLANK(A3254),"",VLOOKUP(A3254,'Tabla de equipos'!$B$3:$D$107,3,FALSE))</f>
        <v/>
      </c>
      <c r="J3254" s="139" t="str">
        <f t="shared" si="51"/>
        <v/>
      </c>
    </row>
    <row r="3255" spans="6:10" x14ac:dyDescent="0.2">
      <c r="F3255" s="93" t="str">
        <f>IF(ISBLANK(A3255),"",VLOOKUP(A3255,'Tabla de equipos'!$B$3:$D$107,3,FALSE))</f>
        <v/>
      </c>
      <c r="J3255" s="139" t="str">
        <f t="shared" si="51"/>
        <v/>
      </c>
    </row>
    <row r="3256" spans="6:10" x14ac:dyDescent="0.2">
      <c r="F3256" s="93" t="str">
        <f>IF(ISBLANK(A3256),"",VLOOKUP(A3256,'Tabla de equipos'!$B$3:$D$107,3,FALSE))</f>
        <v/>
      </c>
      <c r="J3256" s="139" t="str">
        <f t="shared" si="51"/>
        <v/>
      </c>
    </row>
    <row r="3257" spans="6:10" x14ac:dyDescent="0.2">
      <c r="F3257" s="93" t="str">
        <f>IF(ISBLANK(A3257),"",VLOOKUP(A3257,'Tabla de equipos'!$B$3:$D$107,3,FALSE))</f>
        <v/>
      </c>
      <c r="J3257" s="139" t="str">
        <f t="shared" si="51"/>
        <v/>
      </c>
    </row>
    <row r="3258" spans="6:10" x14ac:dyDescent="0.2">
      <c r="F3258" s="93" t="str">
        <f>IF(ISBLANK(A3258),"",VLOOKUP(A3258,'Tabla de equipos'!$B$3:$D$107,3,FALSE))</f>
        <v/>
      </c>
      <c r="J3258" s="139" t="str">
        <f t="shared" si="51"/>
        <v/>
      </c>
    </row>
    <row r="3259" spans="6:10" x14ac:dyDescent="0.2">
      <c r="F3259" s="93" t="str">
        <f>IF(ISBLANK(A3259),"",VLOOKUP(A3259,'Tabla de equipos'!$B$3:$D$107,3,FALSE))</f>
        <v/>
      </c>
      <c r="J3259" s="139" t="str">
        <f t="shared" si="51"/>
        <v/>
      </c>
    </row>
    <row r="3260" spans="6:10" x14ac:dyDescent="0.2">
      <c r="F3260" s="93" t="str">
        <f>IF(ISBLANK(A3260),"",VLOOKUP(A3260,'Tabla de equipos'!$B$3:$D$107,3,FALSE))</f>
        <v/>
      </c>
      <c r="J3260" s="139" t="str">
        <f t="shared" si="51"/>
        <v/>
      </c>
    </row>
    <row r="3261" spans="6:10" x14ac:dyDescent="0.2">
      <c r="F3261" s="93" t="str">
        <f>IF(ISBLANK(A3261),"",VLOOKUP(A3261,'Tabla de equipos'!$B$3:$D$107,3,FALSE))</f>
        <v/>
      </c>
      <c r="J3261" s="139" t="str">
        <f t="shared" si="51"/>
        <v/>
      </c>
    </row>
    <row r="3262" spans="6:10" x14ac:dyDescent="0.2">
      <c r="F3262" s="93" t="str">
        <f>IF(ISBLANK(A3262),"",VLOOKUP(A3262,'Tabla de equipos'!$B$3:$D$107,3,FALSE))</f>
        <v/>
      </c>
      <c r="J3262" s="139" t="str">
        <f t="shared" si="51"/>
        <v/>
      </c>
    </row>
    <row r="3263" spans="6:10" x14ac:dyDescent="0.2">
      <c r="F3263" s="93" t="str">
        <f>IF(ISBLANK(A3263),"",VLOOKUP(A3263,'Tabla de equipos'!$B$3:$D$107,3,FALSE))</f>
        <v/>
      </c>
      <c r="J3263" s="139" t="str">
        <f t="shared" si="51"/>
        <v/>
      </c>
    </row>
    <row r="3264" spans="6:10" x14ac:dyDescent="0.2">
      <c r="F3264" s="93" t="str">
        <f>IF(ISBLANK(A3264),"",VLOOKUP(A3264,'Tabla de equipos'!$B$3:$D$107,3,FALSE))</f>
        <v/>
      </c>
      <c r="J3264" s="139" t="str">
        <f t="shared" si="51"/>
        <v/>
      </c>
    </row>
    <row r="3265" spans="6:10" x14ac:dyDescent="0.2">
      <c r="F3265" s="93" t="str">
        <f>IF(ISBLANK(A3265),"",VLOOKUP(A3265,'Tabla de equipos'!$B$3:$D$107,3,FALSE))</f>
        <v/>
      </c>
      <c r="J3265" s="139" t="str">
        <f t="shared" si="51"/>
        <v/>
      </c>
    </row>
    <row r="3266" spans="6:10" x14ac:dyDescent="0.2">
      <c r="F3266" s="93" t="str">
        <f>IF(ISBLANK(A3266),"",VLOOKUP(A3266,'Tabla de equipos'!$B$3:$D$107,3,FALSE))</f>
        <v/>
      </c>
      <c r="J3266" s="139" t="str">
        <f t="shared" si="51"/>
        <v/>
      </c>
    </row>
    <row r="3267" spans="6:10" x14ac:dyDescent="0.2">
      <c r="F3267" s="93" t="str">
        <f>IF(ISBLANK(A3267),"",VLOOKUP(A3267,'Tabla de equipos'!$B$3:$D$107,3,FALSE))</f>
        <v/>
      </c>
      <c r="J3267" s="139" t="str">
        <f t="shared" si="51"/>
        <v/>
      </c>
    </row>
    <row r="3268" spans="6:10" x14ac:dyDescent="0.2">
      <c r="F3268" s="93" t="str">
        <f>IF(ISBLANK(A3268),"",VLOOKUP(A3268,'Tabla de equipos'!$B$3:$D$107,3,FALSE))</f>
        <v/>
      </c>
      <c r="J3268" s="139" t="str">
        <f t="shared" si="51"/>
        <v/>
      </c>
    </row>
    <row r="3269" spans="6:10" x14ac:dyDescent="0.2">
      <c r="F3269" s="93" t="str">
        <f>IF(ISBLANK(A3269),"",VLOOKUP(A3269,'Tabla de equipos'!$B$3:$D$107,3,FALSE))</f>
        <v/>
      </c>
      <c r="J3269" s="139" t="str">
        <f t="shared" si="51"/>
        <v/>
      </c>
    </row>
    <row r="3270" spans="6:10" x14ac:dyDescent="0.2">
      <c r="F3270" s="93" t="str">
        <f>IF(ISBLANK(A3270),"",VLOOKUP(A3270,'Tabla de equipos'!$B$3:$D$107,3,FALSE))</f>
        <v/>
      </c>
      <c r="J3270" s="139" t="str">
        <f t="shared" ref="J3270:J3333" si="52">IF(AND(G3270&gt;0,A3270=""),"Falta elegir equipo/producto",IF(AND(A3270="",G3270=""),"",IF(AND(A3270&lt;&gt;"",G3270=""),"Falta incluir numero de unidades",IF(AND(A3270&lt;&gt;"",G3270&gt;0,B3270=""),"Falta Incluir el Tipo de Exceptuación",IF(AND(A3270&lt;&gt;"",B3270&lt;&gt;"",C3270="",G3270&gt;0),"Falta incluir nombre del Beneficiario exceptuación","No olvidar adjuntar factura de la exceptuación")))))</f>
        <v/>
      </c>
    </row>
    <row r="3271" spans="6:10" x14ac:dyDescent="0.2">
      <c r="F3271" s="93" t="str">
        <f>IF(ISBLANK(A3271),"",VLOOKUP(A3271,'Tabla de equipos'!$B$3:$D$107,3,FALSE))</f>
        <v/>
      </c>
      <c r="J3271" s="139" t="str">
        <f t="shared" si="52"/>
        <v/>
      </c>
    </row>
    <row r="3272" spans="6:10" x14ac:dyDescent="0.2">
      <c r="F3272" s="93" t="str">
        <f>IF(ISBLANK(A3272),"",VLOOKUP(A3272,'Tabla de equipos'!$B$3:$D$107,3,FALSE))</f>
        <v/>
      </c>
      <c r="J3272" s="139" t="str">
        <f t="shared" si="52"/>
        <v/>
      </c>
    </row>
    <row r="3273" spans="6:10" x14ac:dyDescent="0.2">
      <c r="F3273" s="93" t="str">
        <f>IF(ISBLANK(A3273),"",VLOOKUP(A3273,'Tabla de equipos'!$B$3:$D$107,3,FALSE))</f>
        <v/>
      </c>
      <c r="J3273" s="139" t="str">
        <f t="shared" si="52"/>
        <v/>
      </c>
    </row>
    <row r="3274" spans="6:10" x14ac:dyDescent="0.2">
      <c r="F3274" s="93" t="str">
        <f>IF(ISBLANK(A3274),"",VLOOKUP(A3274,'Tabla de equipos'!$B$3:$D$107,3,FALSE))</f>
        <v/>
      </c>
      <c r="J3274" s="139" t="str">
        <f t="shared" si="52"/>
        <v/>
      </c>
    </row>
    <row r="3275" spans="6:10" x14ac:dyDescent="0.2">
      <c r="F3275" s="93" t="str">
        <f>IF(ISBLANK(A3275),"",VLOOKUP(A3275,'Tabla de equipos'!$B$3:$D$107,3,FALSE))</f>
        <v/>
      </c>
      <c r="J3275" s="139" t="str">
        <f t="shared" si="52"/>
        <v/>
      </c>
    </row>
    <row r="3276" spans="6:10" x14ac:dyDescent="0.2">
      <c r="F3276" s="93" t="str">
        <f>IF(ISBLANK(A3276),"",VLOOKUP(A3276,'Tabla de equipos'!$B$3:$D$107,3,FALSE))</f>
        <v/>
      </c>
      <c r="J3276" s="139" t="str">
        <f t="shared" si="52"/>
        <v/>
      </c>
    </row>
    <row r="3277" spans="6:10" x14ac:dyDescent="0.2">
      <c r="F3277" s="93" t="str">
        <f>IF(ISBLANK(A3277),"",VLOOKUP(A3277,'Tabla de equipos'!$B$3:$D$107,3,FALSE))</f>
        <v/>
      </c>
      <c r="J3277" s="139" t="str">
        <f t="shared" si="52"/>
        <v/>
      </c>
    </row>
    <row r="3278" spans="6:10" x14ac:dyDescent="0.2">
      <c r="F3278" s="93" t="str">
        <f>IF(ISBLANK(A3278),"",VLOOKUP(A3278,'Tabla de equipos'!$B$3:$D$107,3,FALSE))</f>
        <v/>
      </c>
      <c r="J3278" s="139" t="str">
        <f t="shared" si="52"/>
        <v/>
      </c>
    </row>
    <row r="3279" spans="6:10" x14ac:dyDescent="0.2">
      <c r="F3279" s="93" t="str">
        <f>IF(ISBLANK(A3279),"",VLOOKUP(A3279,'Tabla de equipos'!$B$3:$D$107,3,FALSE))</f>
        <v/>
      </c>
      <c r="J3279" s="139" t="str">
        <f t="shared" si="52"/>
        <v/>
      </c>
    </row>
    <row r="3280" spans="6:10" x14ac:dyDescent="0.2">
      <c r="F3280" s="93" t="str">
        <f>IF(ISBLANK(A3280),"",VLOOKUP(A3280,'Tabla de equipos'!$B$3:$D$107,3,FALSE))</f>
        <v/>
      </c>
      <c r="J3280" s="139" t="str">
        <f t="shared" si="52"/>
        <v/>
      </c>
    </row>
    <row r="3281" spans="6:10" x14ac:dyDescent="0.2">
      <c r="F3281" s="93" t="str">
        <f>IF(ISBLANK(A3281),"",VLOOKUP(A3281,'Tabla de equipos'!$B$3:$D$107,3,FALSE))</f>
        <v/>
      </c>
      <c r="J3281" s="139" t="str">
        <f t="shared" si="52"/>
        <v/>
      </c>
    </row>
    <row r="3282" spans="6:10" x14ac:dyDescent="0.2">
      <c r="F3282" s="93" t="str">
        <f>IF(ISBLANK(A3282),"",VLOOKUP(A3282,'Tabla de equipos'!$B$3:$D$107,3,FALSE))</f>
        <v/>
      </c>
      <c r="J3282" s="139" t="str">
        <f t="shared" si="52"/>
        <v/>
      </c>
    </row>
    <row r="3283" spans="6:10" x14ac:dyDescent="0.2">
      <c r="F3283" s="93" t="str">
        <f>IF(ISBLANK(A3283),"",VLOOKUP(A3283,'Tabla de equipos'!$B$3:$D$107,3,FALSE))</f>
        <v/>
      </c>
      <c r="J3283" s="139" t="str">
        <f t="shared" si="52"/>
        <v/>
      </c>
    </row>
    <row r="3284" spans="6:10" x14ac:dyDescent="0.2">
      <c r="F3284" s="93" t="str">
        <f>IF(ISBLANK(A3284),"",VLOOKUP(A3284,'Tabla de equipos'!$B$3:$D$107,3,FALSE))</f>
        <v/>
      </c>
      <c r="J3284" s="139" t="str">
        <f t="shared" si="52"/>
        <v/>
      </c>
    </row>
    <row r="3285" spans="6:10" x14ac:dyDescent="0.2">
      <c r="F3285" s="93" t="str">
        <f>IF(ISBLANK(A3285),"",VLOOKUP(A3285,'Tabla de equipos'!$B$3:$D$107,3,FALSE))</f>
        <v/>
      </c>
      <c r="J3285" s="139" t="str">
        <f t="shared" si="52"/>
        <v/>
      </c>
    </row>
    <row r="3286" spans="6:10" x14ac:dyDescent="0.2">
      <c r="F3286" s="93" t="str">
        <f>IF(ISBLANK(A3286),"",VLOOKUP(A3286,'Tabla de equipos'!$B$3:$D$107,3,FALSE))</f>
        <v/>
      </c>
      <c r="J3286" s="139" t="str">
        <f t="shared" si="52"/>
        <v/>
      </c>
    </row>
    <row r="3287" spans="6:10" x14ac:dyDescent="0.2">
      <c r="F3287" s="93" t="str">
        <f>IF(ISBLANK(A3287),"",VLOOKUP(A3287,'Tabla de equipos'!$B$3:$D$107,3,FALSE))</f>
        <v/>
      </c>
      <c r="J3287" s="139" t="str">
        <f t="shared" si="52"/>
        <v/>
      </c>
    </row>
    <row r="3288" spans="6:10" x14ac:dyDescent="0.2">
      <c r="F3288" s="93" t="str">
        <f>IF(ISBLANK(A3288),"",VLOOKUP(A3288,'Tabla de equipos'!$B$3:$D$107,3,FALSE))</f>
        <v/>
      </c>
      <c r="J3288" s="139" t="str">
        <f t="shared" si="52"/>
        <v/>
      </c>
    </row>
    <row r="3289" spans="6:10" x14ac:dyDescent="0.2">
      <c r="F3289" s="93" t="str">
        <f>IF(ISBLANK(A3289),"",VLOOKUP(A3289,'Tabla de equipos'!$B$3:$D$107,3,FALSE))</f>
        <v/>
      </c>
      <c r="J3289" s="139" t="str">
        <f t="shared" si="52"/>
        <v/>
      </c>
    </row>
    <row r="3290" spans="6:10" x14ac:dyDescent="0.2">
      <c r="F3290" s="93" t="str">
        <f>IF(ISBLANK(A3290),"",VLOOKUP(A3290,'Tabla de equipos'!$B$3:$D$107,3,FALSE))</f>
        <v/>
      </c>
      <c r="J3290" s="139" t="str">
        <f t="shared" si="52"/>
        <v/>
      </c>
    </row>
    <row r="3291" spans="6:10" x14ac:dyDescent="0.2">
      <c r="F3291" s="93" t="str">
        <f>IF(ISBLANK(A3291),"",VLOOKUP(A3291,'Tabla de equipos'!$B$3:$D$107,3,FALSE))</f>
        <v/>
      </c>
      <c r="J3291" s="139" t="str">
        <f t="shared" si="52"/>
        <v/>
      </c>
    </row>
    <row r="3292" spans="6:10" x14ac:dyDescent="0.2">
      <c r="F3292" s="93" t="str">
        <f>IF(ISBLANK(A3292),"",VLOOKUP(A3292,'Tabla de equipos'!$B$3:$D$107,3,FALSE))</f>
        <v/>
      </c>
      <c r="J3292" s="139" t="str">
        <f t="shared" si="52"/>
        <v/>
      </c>
    </row>
    <row r="3293" spans="6:10" x14ac:dyDescent="0.2">
      <c r="F3293" s="93" t="str">
        <f>IF(ISBLANK(A3293),"",VLOOKUP(A3293,'Tabla de equipos'!$B$3:$D$107,3,FALSE))</f>
        <v/>
      </c>
      <c r="J3293" s="139" t="str">
        <f t="shared" si="52"/>
        <v/>
      </c>
    </row>
    <row r="3294" spans="6:10" x14ac:dyDescent="0.2">
      <c r="F3294" s="93" t="str">
        <f>IF(ISBLANK(A3294),"",VLOOKUP(A3294,'Tabla de equipos'!$B$3:$D$107,3,FALSE))</f>
        <v/>
      </c>
      <c r="J3294" s="139" t="str">
        <f t="shared" si="52"/>
        <v/>
      </c>
    </row>
    <row r="3295" spans="6:10" x14ac:dyDescent="0.2">
      <c r="F3295" s="93" t="str">
        <f>IF(ISBLANK(A3295),"",VLOOKUP(A3295,'Tabla de equipos'!$B$3:$D$107,3,FALSE))</f>
        <v/>
      </c>
      <c r="J3295" s="139" t="str">
        <f t="shared" si="52"/>
        <v/>
      </c>
    </row>
    <row r="3296" spans="6:10" x14ac:dyDescent="0.2">
      <c r="F3296" s="93" t="str">
        <f>IF(ISBLANK(A3296),"",VLOOKUP(A3296,'Tabla de equipos'!$B$3:$D$107,3,FALSE))</f>
        <v/>
      </c>
      <c r="J3296" s="139" t="str">
        <f t="shared" si="52"/>
        <v/>
      </c>
    </row>
    <row r="3297" spans="6:10" x14ac:dyDescent="0.2">
      <c r="F3297" s="93" t="str">
        <f>IF(ISBLANK(A3297),"",VLOOKUP(A3297,'Tabla de equipos'!$B$3:$D$107,3,FALSE))</f>
        <v/>
      </c>
      <c r="J3297" s="139" t="str">
        <f t="shared" si="52"/>
        <v/>
      </c>
    </row>
    <row r="3298" spans="6:10" x14ac:dyDescent="0.2">
      <c r="F3298" s="93" t="str">
        <f>IF(ISBLANK(A3298),"",VLOOKUP(A3298,'Tabla de equipos'!$B$3:$D$107,3,FALSE))</f>
        <v/>
      </c>
      <c r="J3298" s="139" t="str">
        <f t="shared" si="52"/>
        <v/>
      </c>
    </row>
    <row r="3299" spans="6:10" x14ac:dyDescent="0.2">
      <c r="F3299" s="93" t="str">
        <f>IF(ISBLANK(A3299),"",VLOOKUP(A3299,'Tabla de equipos'!$B$3:$D$107,3,FALSE))</f>
        <v/>
      </c>
      <c r="J3299" s="139" t="str">
        <f t="shared" si="52"/>
        <v/>
      </c>
    </row>
    <row r="3300" spans="6:10" x14ac:dyDescent="0.2">
      <c r="F3300" s="93" t="str">
        <f>IF(ISBLANK(A3300),"",VLOOKUP(A3300,'Tabla de equipos'!$B$3:$D$107,3,FALSE))</f>
        <v/>
      </c>
      <c r="J3300" s="139" t="str">
        <f t="shared" si="52"/>
        <v/>
      </c>
    </row>
    <row r="3301" spans="6:10" x14ac:dyDescent="0.2">
      <c r="F3301" s="93" t="str">
        <f>IF(ISBLANK(A3301),"",VLOOKUP(A3301,'Tabla de equipos'!$B$3:$D$107,3,FALSE))</f>
        <v/>
      </c>
      <c r="J3301" s="139" t="str">
        <f t="shared" si="52"/>
        <v/>
      </c>
    </row>
    <row r="3302" spans="6:10" x14ac:dyDescent="0.2">
      <c r="F3302" s="93" t="str">
        <f>IF(ISBLANK(A3302),"",VLOOKUP(A3302,'Tabla de equipos'!$B$3:$D$107,3,FALSE))</f>
        <v/>
      </c>
      <c r="J3302" s="139" t="str">
        <f t="shared" si="52"/>
        <v/>
      </c>
    </row>
    <row r="3303" spans="6:10" x14ac:dyDescent="0.2">
      <c r="F3303" s="93" t="str">
        <f>IF(ISBLANK(A3303),"",VLOOKUP(A3303,'Tabla de equipos'!$B$3:$D$107,3,FALSE))</f>
        <v/>
      </c>
      <c r="J3303" s="139" t="str">
        <f t="shared" si="52"/>
        <v/>
      </c>
    </row>
    <row r="3304" spans="6:10" x14ac:dyDescent="0.2">
      <c r="F3304" s="93" t="str">
        <f>IF(ISBLANK(A3304),"",VLOOKUP(A3304,'Tabla de equipos'!$B$3:$D$107,3,FALSE))</f>
        <v/>
      </c>
      <c r="J3304" s="139" t="str">
        <f t="shared" si="52"/>
        <v/>
      </c>
    </row>
    <row r="3305" spans="6:10" x14ac:dyDescent="0.2">
      <c r="F3305" s="93" t="str">
        <f>IF(ISBLANK(A3305),"",VLOOKUP(A3305,'Tabla de equipos'!$B$3:$D$107,3,FALSE))</f>
        <v/>
      </c>
      <c r="J3305" s="139" t="str">
        <f t="shared" si="52"/>
        <v/>
      </c>
    </row>
    <row r="3306" spans="6:10" x14ac:dyDescent="0.2">
      <c r="F3306" s="93" t="str">
        <f>IF(ISBLANK(A3306),"",VLOOKUP(A3306,'Tabla de equipos'!$B$3:$D$107,3,FALSE))</f>
        <v/>
      </c>
      <c r="J3306" s="139" t="str">
        <f t="shared" si="52"/>
        <v/>
      </c>
    </row>
    <row r="3307" spans="6:10" x14ac:dyDescent="0.2">
      <c r="F3307" s="93" t="str">
        <f>IF(ISBLANK(A3307),"",VLOOKUP(A3307,'Tabla de equipos'!$B$3:$D$107,3,FALSE))</f>
        <v/>
      </c>
      <c r="J3307" s="139" t="str">
        <f t="shared" si="52"/>
        <v/>
      </c>
    </row>
    <row r="3308" spans="6:10" x14ac:dyDescent="0.2">
      <c r="F3308" s="93" t="str">
        <f>IF(ISBLANK(A3308),"",VLOOKUP(A3308,'Tabla de equipos'!$B$3:$D$107,3,FALSE))</f>
        <v/>
      </c>
      <c r="J3308" s="139" t="str">
        <f t="shared" si="52"/>
        <v/>
      </c>
    </row>
    <row r="3309" spans="6:10" x14ac:dyDescent="0.2">
      <c r="F3309" s="93" t="str">
        <f>IF(ISBLANK(A3309),"",VLOOKUP(A3309,'Tabla de equipos'!$B$3:$D$107,3,FALSE))</f>
        <v/>
      </c>
      <c r="J3309" s="139" t="str">
        <f t="shared" si="52"/>
        <v/>
      </c>
    </row>
    <row r="3310" spans="6:10" x14ac:dyDescent="0.2">
      <c r="F3310" s="93" t="str">
        <f>IF(ISBLANK(A3310),"",VLOOKUP(A3310,'Tabla de equipos'!$B$3:$D$107,3,FALSE))</f>
        <v/>
      </c>
      <c r="J3310" s="139" t="str">
        <f t="shared" si="52"/>
        <v/>
      </c>
    </row>
    <row r="3311" spans="6:10" x14ac:dyDescent="0.2">
      <c r="F3311" s="93" t="str">
        <f>IF(ISBLANK(A3311),"",VLOOKUP(A3311,'Tabla de equipos'!$B$3:$D$107,3,FALSE))</f>
        <v/>
      </c>
      <c r="J3311" s="139" t="str">
        <f t="shared" si="52"/>
        <v/>
      </c>
    </row>
    <row r="3312" spans="6:10" x14ac:dyDescent="0.2">
      <c r="F3312" s="93" t="str">
        <f>IF(ISBLANK(A3312),"",VLOOKUP(A3312,'Tabla de equipos'!$B$3:$D$107,3,FALSE))</f>
        <v/>
      </c>
      <c r="J3312" s="139" t="str">
        <f t="shared" si="52"/>
        <v/>
      </c>
    </row>
    <row r="3313" spans="6:10" x14ac:dyDescent="0.2">
      <c r="F3313" s="93" t="str">
        <f>IF(ISBLANK(A3313),"",VLOOKUP(A3313,'Tabla de equipos'!$B$3:$D$107,3,FALSE))</f>
        <v/>
      </c>
      <c r="J3313" s="139" t="str">
        <f t="shared" si="52"/>
        <v/>
      </c>
    </row>
    <row r="3314" spans="6:10" x14ac:dyDescent="0.2">
      <c r="F3314" s="93" t="str">
        <f>IF(ISBLANK(A3314),"",VLOOKUP(A3314,'Tabla de equipos'!$B$3:$D$107,3,FALSE))</f>
        <v/>
      </c>
      <c r="J3314" s="139" t="str">
        <f t="shared" si="52"/>
        <v/>
      </c>
    </row>
    <row r="3315" spans="6:10" x14ac:dyDescent="0.2">
      <c r="F3315" s="93" t="str">
        <f>IF(ISBLANK(A3315),"",VLOOKUP(A3315,'Tabla de equipos'!$B$3:$D$107,3,FALSE))</f>
        <v/>
      </c>
      <c r="J3315" s="139" t="str">
        <f t="shared" si="52"/>
        <v/>
      </c>
    </row>
    <row r="3316" spans="6:10" x14ac:dyDescent="0.2">
      <c r="F3316" s="93" t="str">
        <f>IF(ISBLANK(A3316),"",VLOOKUP(A3316,'Tabla de equipos'!$B$3:$D$107,3,FALSE))</f>
        <v/>
      </c>
      <c r="J3316" s="139" t="str">
        <f t="shared" si="52"/>
        <v/>
      </c>
    </row>
    <row r="3317" spans="6:10" x14ac:dyDescent="0.2">
      <c r="F3317" s="93" t="str">
        <f>IF(ISBLANK(A3317),"",VLOOKUP(A3317,'Tabla de equipos'!$B$3:$D$107,3,FALSE))</f>
        <v/>
      </c>
      <c r="J3317" s="139" t="str">
        <f t="shared" si="52"/>
        <v/>
      </c>
    </row>
    <row r="3318" spans="6:10" x14ac:dyDescent="0.2">
      <c r="F3318" s="93" t="str">
        <f>IF(ISBLANK(A3318),"",VLOOKUP(A3318,'Tabla de equipos'!$B$3:$D$107,3,FALSE))</f>
        <v/>
      </c>
      <c r="J3318" s="139" t="str">
        <f t="shared" si="52"/>
        <v/>
      </c>
    </row>
    <row r="3319" spans="6:10" x14ac:dyDescent="0.2">
      <c r="F3319" s="93" t="str">
        <f>IF(ISBLANK(A3319),"",VLOOKUP(A3319,'Tabla de equipos'!$B$3:$D$107,3,FALSE))</f>
        <v/>
      </c>
      <c r="J3319" s="139" t="str">
        <f t="shared" si="52"/>
        <v/>
      </c>
    </row>
    <row r="3320" spans="6:10" x14ac:dyDescent="0.2">
      <c r="F3320" s="93" t="str">
        <f>IF(ISBLANK(A3320),"",VLOOKUP(A3320,'Tabla de equipos'!$B$3:$D$107,3,FALSE))</f>
        <v/>
      </c>
      <c r="J3320" s="139" t="str">
        <f t="shared" si="52"/>
        <v/>
      </c>
    </row>
    <row r="3321" spans="6:10" x14ac:dyDescent="0.2">
      <c r="F3321" s="93" t="str">
        <f>IF(ISBLANK(A3321),"",VLOOKUP(A3321,'Tabla de equipos'!$B$3:$D$107,3,FALSE))</f>
        <v/>
      </c>
      <c r="J3321" s="139" t="str">
        <f t="shared" si="52"/>
        <v/>
      </c>
    </row>
    <row r="3322" spans="6:10" x14ac:dyDescent="0.2">
      <c r="F3322" s="93" t="str">
        <f>IF(ISBLANK(A3322),"",VLOOKUP(A3322,'Tabla de equipos'!$B$3:$D$107,3,FALSE))</f>
        <v/>
      </c>
      <c r="J3322" s="139" t="str">
        <f t="shared" si="52"/>
        <v/>
      </c>
    </row>
    <row r="3323" spans="6:10" x14ac:dyDescent="0.2">
      <c r="F3323" s="93" t="str">
        <f>IF(ISBLANK(A3323),"",VLOOKUP(A3323,'Tabla de equipos'!$B$3:$D$107,3,FALSE))</f>
        <v/>
      </c>
      <c r="J3323" s="139" t="str">
        <f t="shared" si="52"/>
        <v/>
      </c>
    </row>
    <row r="3324" spans="6:10" x14ac:dyDescent="0.2">
      <c r="F3324" s="93" t="str">
        <f>IF(ISBLANK(A3324),"",VLOOKUP(A3324,'Tabla de equipos'!$B$3:$D$107,3,FALSE))</f>
        <v/>
      </c>
      <c r="J3324" s="139" t="str">
        <f t="shared" si="52"/>
        <v/>
      </c>
    </row>
    <row r="3325" spans="6:10" x14ac:dyDescent="0.2">
      <c r="F3325" s="93" t="str">
        <f>IF(ISBLANK(A3325),"",VLOOKUP(A3325,'Tabla de equipos'!$B$3:$D$107,3,FALSE))</f>
        <v/>
      </c>
      <c r="J3325" s="139" t="str">
        <f t="shared" si="52"/>
        <v/>
      </c>
    </row>
    <row r="3326" spans="6:10" x14ac:dyDescent="0.2">
      <c r="F3326" s="93" t="str">
        <f>IF(ISBLANK(A3326),"",VLOOKUP(A3326,'Tabla de equipos'!$B$3:$D$107,3,FALSE))</f>
        <v/>
      </c>
      <c r="J3326" s="139" t="str">
        <f t="shared" si="52"/>
        <v/>
      </c>
    </row>
    <row r="3327" spans="6:10" x14ac:dyDescent="0.2">
      <c r="F3327" s="93" t="str">
        <f>IF(ISBLANK(A3327),"",VLOOKUP(A3327,'Tabla de equipos'!$B$3:$D$107,3,FALSE))</f>
        <v/>
      </c>
      <c r="J3327" s="139" t="str">
        <f t="shared" si="52"/>
        <v/>
      </c>
    </row>
    <row r="3328" spans="6:10" x14ac:dyDescent="0.2">
      <c r="F3328" s="93" t="str">
        <f>IF(ISBLANK(A3328),"",VLOOKUP(A3328,'Tabla de equipos'!$B$3:$D$107,3,FALSE))</f>
        <v/>
      </c>
      <c r="J3328" s="139" t="str">
        <f t="shared" si="52"/>
        <v/>
      </c>
    </row>
    <row r="3329" spans="6:10" x14ac:dyDescent="0.2">
      <c r="F3329" s="93" t="str">
        <f>IF(ISBLANK(A3329),"",VLOOKUP(A3329,'Tabla de equipos'!$B$3:$D$107,3,FALSE))</f>
        <v/>
      </c>
      <c r="J3329" s="139" t="str">
        <f t="shared" si="52"/>
        <v/>
      </c>
    </row>
    <row r="3330" spans="6:10" x14ac:dyDescent="0.2">
      <c r="F3330" s="93" t="str">
        <f>IF(ISBLANK(A3330),"",VLOOKUP(A3330,'Tabla de equipos'!$B$3:$D$107,3,FALSE))</f>
        <v/>
      </c>
      <c r="J3330" s="139" t="str">
        <f t="shared" si="52"/>
        <v/>
      </c>
    </row>
    <row r="3331" spans="6:10" x14ac:dyDescent="0.2">
      <c r="F3331" s="93" t="str">
        <f>IF(ISBLANK(A3331),"",VLOOKUP(A3331,'Tabla de equipos'!$B$3:$D$107,3,FALSE))</f>
        <v/>
      </c>
      <c r="J3331" s="139" t="str">
        <f t="shared" si="52"/>
        <v/>
      </c>
    </row>
    <row r="3332" spans="6:10" x14ac:dyDescent="0.2">
      <c r="F3332" s="93" t="str">
        <f>IF(ISBLANK(A3332),"",VLOOKUP(A3332,'Tabla de equipos'!$B$3:$D$107,3,FALSE))</f>
        <v/>
      </c>
      <c r="J3332" s="139" t="str">
        <f t="shared" si="52"/>
        <v/>
      </c>
    </row>
    <row r="3333" spans="6:10" x14ac:dyDescent="0.2">
      <c r="F3333" s="93" t="str">
        <f>IF(ISBLANK(A3333),"",VLOOKUP(A3333,'Tabla de equipos'!$B$3:$D$107,3,FALSE))</f>
        <v/>
      </c>
      <c r="J3333" s="139" t="str">
        <f t="shared" si="52"/>
        <v/>
      </c>
    </row>
    <row r="3334" spans="6:10" x14ac:dyDescent="0.2">
      <c r="F3334" s="93" t="str">
        <f>IF(ISBLANK(A3334),"",VLOOKUP(A3334,'Tabla de equipos'!$B$3:$D$107,3,FALSE))</f>
        <v/>
      </c>
      <c r="J3334" s="139" t="str">
        <f t="shared" ref="J3334:J3397" si="53">IF(AND(G3334&gt;0,A3334=""),"Falta elegir equipo/producto",IF(AND(A3334="",G3334=""),"",IF(AND(A3334&lt;&gt;"",G3334=""),"Falta incluir numero de unidades",IF(AND(A3334&lt;&gt;"",G3334&gt;0,B3334=""),"Falta Incluir el Tipo de Exceptuación",IF(AND(A3334&lt;&gt;"",B3334&lt;&gt;"",C3334="",G3334&gt;0),"Falta incluir nombre del Beneficiario exceptuación","No olvidar adjuntar factura de la exceptuación")))))</f>
        <v/>
      </c>
    </row>
    <row r="3335" spans="6:10" x14ac:dyDescent="0.2">
      <c r="F3335" s="93" t="str">
        <f>IF(ISBLANK(A3335),"",VLOOKUP(A3335,'Tabla de equipos'!$B$3:$D$107,3,FALSE))</f>
        <v/>
      </c>
      <c r="J3335" s="139" t="str">
        <f t="shared" si="53"/>
        <v/>
      </c>
    </row>
    <row r="3336" spans="6:10" x14ac:dyDescent="0.2">
      <c r="F3336" s="93" t="str">
        <f>IF(ISBLANK(A3336),"",VLOOKUP(A3336,'Tabla de equipos'!$B$3:$D$107,3,FALSE))</f>
        <v/>
      </c>
      <c r="J3336" s="139" t="str">
        <f t="shared" si="53"/>
        <v/>
      </c>
    </row>
    <row r="3337" spans="6:10" x14ac:dyDescent="0.2">
      <c r="F3337" s="93" t="str">
        <f>IF(ISBLANK(A3337),"",VLOOKUP(A3337,'Tabla de equipos'!$B$3:$D$107,3,FALSE))</f>
        <v/>
      </c>
      <c r="J3337" s="139" t="str">
        <f t="shared" si="53"/>
        <v/>
      </c>
    </row>
    <row r="3338" spans="6:10" x14ac:dyDescent="0.2">
      <c r="F3338" s="93" t="str">
        <f>IF(ISBLANK(A3338),"",VLOOKUP(A3338,'Tabla de equipos'!$B$3:$D$107,3,FALSE))</f>
        <v/>
      </c>
      <c r="J3338" s="139" t="str">
        <f t="shared" si="53"/>
        <v/>
      </c>
    </row>
    <row r="3339" spans="6:10" x14ac:dyDescent="0.2">
      <c r="F3339" s="93" t="str">
        <f>IF(ISBLANK(A3339),"",VLOOKUP(A3339,'Tabla de equipos'!$B$3:$D$107,3,FALSE))</f>
        <v/>
      </c>
      <c r="J3339" s="139" t="str">
        <f t="shared" si="53"/>
        <v/>
      </c>
    </row>
    <row r="3340" spans="6:10" x14ac:dyDescent="0.2">
      <c r="F3340" s="93" t="str">
        <f>IF(ISBLANK(A3340),"",VLOOKUP(A3340,'Tabla de equipos'!$B$3:$D$107,3,FALSE))</f>
        <v/>
      </c>
      <c r="J3340" s="139" t="str">
        <f t="shared" si="53"/>
        <v/>
      </c>
    </row>
    <row r="3341" spans="6:10" x14ac:dyDescent="0.2">
      <c r="F3341" s="93" t="str">
        <f>IF(ISBLANK(A3341),"",VLOOKUP(A3341,'Tabla de equipos'!$B$3:$D$107,3,FALSE))</f>
        <v/>
      </c>
      <c r="J3341" s="139" t="str">
        <f t="shared" si="53"/>
        <v/>
      </c>
    </row>
    <row r="3342" spans="6:10" x14ac:dyDescent="0.2">
      <c r="F3342" s="93" t="str">
        <f>IF(ISBLANK(A3342),"",VLOOKUP(A3342,'Tabla de equipos'!$B$3:$D$107,3,FALSE))</f>
        <v/>
      </c>
      <c r="J3342" s="139" t="str">
        <f t="shared" si="53"/>
        <v/>
      </c>
    </row>
    <row r="3343" spans="6:10" x14ac:dyDescent="0.2">
      <c r="F3343" s="93" t="str">
        <f>IF(ISBLANK(A3343),"",VLOOKUP(A3343,'Tabla de equipos'!$B$3:$D$107,3,FALSE))</f>
        <v/>
      </c>
      <c r="J3343" s="139" t="str">
        <f t="shared" si="53"/>
        <v/>
      </c>
    </row>
    <row r="3344" spans="6:10" x14ac:dyDescent="0.2">
      <c r="F3344" s="93" t="str">
        <f>IF(ISBLANK(A3344),"",VLOOKUP(A3344,'Tabla de equipos'!$B$3:$D$107,3,FALSE))</f>
        <v/>
      </c>
      <c r="J3344" s="139" t="str">
        <f t="shared" si="53"/>
        <v/>
      </c>
    </row>
    <row r="3345" spans="6:10" x14ac:dyDescent="0.2">
      <c r="F3345" s="93" t="str">
        <f>IF(ISBLANK(A3345),"",VLOOKUP(A3345,'Tabla de equipos'!$B$3:$D$107,3,FALSE))</f>
        <v/>
      </c>
      <c r="J3345" s="139" t="str">
        <f t="shared" si="53"/>
        <v/>
      </c>
    </row>
    <row r="3346" spans="6:10" x14ac:dyDescent="0.2">
      <c r="F3346" s="93" t="str">
        <f>IF(ISBLANK(A3346),"",VLOOKUP(A3346,'Tabla de equipos'!$B$3:$D$107,3,FALSE))</f>
        <v/>
      </c>
      <c r="J3346" s="139" t="str">
        <f t="shared" si="53"/>
        <v/>
      </c>
    </row>
    <row r="3347" spans="6:10" x14ac:dyDescent="0.2">
      <c r="F3347" s="93" t="str">
        <f>IF(ISBLANK(A3347),"",VLOOKUP(A3347,'Tabla de equipos'!$B$3:$D$107,3,FALSE))</f>
        <v/>
      </c>
      <c r="J3347" s="139" t="str">
        <f t="shared" si="53"/>
        <v/>
      </c>
    </row>
    <row r="3348" spans="6:10" x14ac:dyDescent="0.2">
      <c r="F3348" s="93" t="str">
        <f>IF(ISBLANK(A3348),"",VLOOKUP(A3348,'Tabla de equipos'!$B$3:$D$107,3,FALSE))</f>
        <v/>
      </c>
      <c r="J3348" s="139" t="str">
        <f t="shared" si="53"/>
        <v/>
      </c>
    </row>
    <row r="3349" spans="6:10" x14ac:dyDescent="0.2">
      <c r="F3349" s="93" t="str">
        <f>IF(ISBLANK(A3349),"",VLOOKUP(A3349,'Tabla de equipos'!$B$3:$D$107,3,FALSE))</f>
        <v/>
      </c>
      <c r="J3349" s="139" t="str">
        <f t="shared" si="53"/>
        <v/>
      </c>
    </row>
    <row r="3350" spans="6:10" x14ac:dyDescent="0.2">
      <c r="F3350" s="93" t="str">
        <f>IF(ISBLANK(A3350),"",VLOOKUP(A3350,'Tabla de equipos'!$B$3:$D$107,3,FALSE))</f>
        <v/>
      </c>
      <c r="J3350" s="139" t="str">
        <f t="shared" si="53"/>
        <v/>
      </c>
    </row>
    <row r="3351" spans="6:10" x14ac:dyDescent="0.2">
      <c r="F3351" s="93" t="str">
        <f>IF(ISBLANK(A3351),"",VLOOKUP(A3351,'Tabla de equipos'!$B$3:$D$107,3,FALSE))</f>
        <v/>
      </c>
      <c r="J3351" s="139" t="str">
        <f t="shared" si="53"/>
        <v/>
      </c>
    </row>
    <row r="3352" spans="6:10" x14ac:dyDescent="0.2">
      <c r="F3352" s="93" t="str">
        <f>IF(ISBLANK(A3352),"",VLOOKUP(A3352,'Tabla de equipos'!$B$3:$D$107,3,FALSE))</f>
        <v/>
      </c>
      <c r="J3352" s="139" t="str">
        <f t="shared" si="53"/>
        <v/>
      </c>
    </row>
    <row r="3353" spans="6:10" x14ac:dyDescent="0.2">
      <c r="F3353" s="93" t="str">
        <f>IF(ISBLANK(A3353),"",VLOOKUP(A3353,'Tabla de equipos'!$B$3:$D$107,3,FALSE))</f>
        <v/>
      </c>
      <c r="J3353" s="139" t="str">
        <f t="shared" si="53"/>
        <v/>
      </c>
    </row>
    <row r="3354" spans="6:10" x14ac:dyDescent="0.2">
      <c r="F3354" s="93" t="str">
        <f>IF(ISBLANK(A3354),"",VLOOKUP(A3354,'Tabla de equipos'!$B$3:$D$107,3,FALSE))</f>
        <v/>
      </c>
      <c r="J3354" s="139" t="str">
        <f t="shared" si="53"/>
        <v/>
      </c>
    </row>
    <row r="3355" spans="6:10" x14ac:dyDescent="0.2">
      <c r="F3355" s="93" t="str">
        <f>IF(ISBLANK(A3355),"",VLOOKUP(A3355,'Tabla de equipos'!$B$3:$D$107,3,FALSE))</f>
        <v/>
      </c>
      <c r="J3355" s="139" t="str">
        <f t="shared" si="53"/>
        <v/>
      </c>
    </row>
    <row r="3356" spans="6:10" x14ac:dyDescent="0.2">
      <c r="F3356" s="93" t="str">
        <f>IF(ISBLANK(A3356),"",VLOOKUP(A3356,'Tabla de equipos'!$B$3:$D$107,3,FALSE))</f>
        <v/>
      </c>
      <c r="J3356" s="139" t="str">
        <f t="shared" si="53"/>
        <v/>
      </c>
    </row>
    <row r="3357" spans="6:10" x14ac:dyDescent="0.2">
      <c r="F3357" s="93" t="str">
        <f>IF(ISBLANK(A3357),"",VLOOKUP(A3357,'Tabla de equipos'!$B$3:$D$107,3,FALSE))</f>
        <v/>
      </c>
      <c r="J3357" s="139" t="str">
        <f t="shared" si="53"/>
        <v/>
      </c>
    </row>
    <row r="3358" spans="6:10" x14ac:dyDescent="0.2">
      <c r="F3358" s="93" t="str">
        <f>IF(ISBLANK(A3358),"",VLOOKUP(A3358,'Tabla de equipos'!$B$3:$D$107,3,FALSE))</f>
        <v/>
      </c>
      <c r="J3358" s="139" t="str">
        <f t="shared" si="53"/>
        <v/>
      </c>
    </row>
    <row r="3359" spans="6:10" x14ac:dyDescent="0.2">
      <c r="F3359" s="93" t="str">
        <f>IF(ISBLANK(A3359),"",VLOOKUP(A3359,'Tabla de equipos'!$B$3:$D$107,3,FALSE))</f>
        <v/>
      </c>
      <c r="J3359" s="139" t="str">
        <f t="shared" si="53"/>
        <v/>
      </c>
    </row>
    <row r="3360" spans="6:10" x14ac:dyDescent="0.2">
      <c r="F3360" s="93" t="str">
        <f>IF(ISBLANK(A3360),"",VLOOKUP(A3360,'Tabla de equipos'!$B$3:$D$107,3,FALSE))</f>
        <v/>
      </c>
      <c r="J3360" s="139" t="str">
        <f t="shared" si="53"/>
        <v/>
      </c>
    </row>
    <row r="3361" spans="6:10" x14ac:dyDescent="0.2">
      <c r="F3361" s="93" t="str">
        <f>IF(ISBLANK(A3361),"",VLOOKUP(A3361,'Tabla de equipos'!$B$3:$D$107,3,FALSE))</f>
        <v/>
      </c>
      <c r="J3361" s="139" t="str">
        <f t="shared" si="53"/>
        <v/>
      </c>
    </row>
    <row r="3362" spans="6:10" x14ac:dyDescent="0.2">
      <c r="F3362" s="93" t="str">
        <f>IF(ISBLANK(A3362),"",VLOOKUP(A3362,'Tabla de equipos'!$B$3:$D$107,3,FALSE))</f>
        <v/>
      </c>
      <c r="J3362" s="139" t="str">
        <f t="shared" si="53"/>
        <v/>
      </c>
    </row>
    <row r="3363" spans="6:10" x14ac:dyDescent="0.2">
      <c r="F3363" s="93" t="str">
        <f>IF(ISBLANK(A3363),"",VLOOKUP(A3363,'Tabla de equipos'!$B$3:$D$107,3,FALSE))</f>
        <v/>
      </c>
      <c r="J3363" s="139" t="str">
        <f t="shared" si="53"/>
        <v/>
      </c>
    </row>
    <row r="3364" spans="6:10" x14ac:dyDescent="0.2">
      <c r="F3364" s="93" t="str">
        <f>IF(ISBLANK(A3364),"",VLOOKUP(A3364,'Tabla de equipos'!$B$3:$D$107,3,FALSE))</f>
        <v/>
      </c>
      <c r="J3364" s="139" t="str">
        <f t="shared" si="53"/>
        <v/>
      </c>
    </row>
    <row r="3365" spans="6:10" x14ac:dyDescent="0.2">
      <c r="F3365" s="93" t="str">
        <f>IF(ISBLANK(A3365),"",VLOOKUP(A3365,'Tabla de equipos'!$B$3:$D$107,3,FALSE))</f>
        <v/>
      </c>
      <c r="J3365" s="139" t="str">
        <f t="shared" si="53"/>
        <v/>
      </c>
    </row>
    <row r="3366" spans="6:10" x14ac:dyDescent="0.2">
      <c r="F3366" s="93" t="str">
        <f>IF(ISBLANK(A3366),"",VLOOKUP(A3366,'Tabla de equipos'!$B$3:$D$107,3,FALSE))</f>
        <v/>
      </c>
      <c r="J3366" s="139" t="str">
        <f t="shared" si="53"/>
        <v/>
      </c>
    </row>
    <row r="3367" spans="6:10" x14ac:dyDescent="0.2">
      <c r="F3367" s="93" t="str">
        <f>IF(ISBLANK(A3367),"",VLOOKUP(A3367,'Tabla de equipos'!$B$3:$D$107,3,FALSE))</f>
        <v/>
      </c>
      <c r="J3367" s="139" t="str">
        <f t="shared" si="53"/>
        <v/>
      </c>
    </row>
    <row r="3368" spans="6:10" x14ac:dyDescent="0.2">
      <c r="F3368" s="93" t="str">
        <f>IF(ISBLANK(A3368),"",VLOOKUP(A3368,'Tabla de equipos'!$B$3:$D$107,3,FALSE))</f>
        <v/>
      </c>
      <c r="J3368" s="139" t="str">
        <f t="shared" si="53"/>
        <v/>
      </c>
    </row>
    <row r="3369" spans="6:10" x14ac:dyDescent="0.2">
      <c r="F3369" s="93" t="str">
        <f>IF(ISBLANK(A3369),"",VLOOKUP(A3369,'Tabla de equipos'!$B$3:$D$107,3,FALSE))</f>
        <v/>
      </c>
      <c r="J3369" s="139" t="str">
        <f t="shared" si="53"/>
        <v/>
      </c>
    </row>
    <row r="3370" spans="6:10" x14ac:dyDescent="0.2">
      <c r="F3370" s="93" t="str">
        <f>IF(ISBLANK(A3370),"",VLOOKUP(A3370,'Tabla de equipos'!$B$3:$D$107,3,FALSE))</f>
        <v/>
      </c>
      <c r="J3370" s="139" t="str">
        <f t="shared" si="53"/>
        <v/>
      </c>
    </row>
    <row r="3371" spans="6:10" x14ac:dyDescent="0.2">
      <c r="F3371" s="93" t="str">
        <f>IF(ISBLANK(A3371),"",VLOOKUP(A3371,'Tabla de equipos'!$B$3:$D$107,3,FALSE))</f>
        <v/>
      </c>
      <c r="J3371" s="139" t="str">
        <f t="shared" si="53"/>
        <v/>
      </c>
    </row>
    <row r="3372" spans="6:10" x14ac:dyDescent="0.2">
      <c r="F3372" s="93" t="str">
        <f>IF(ISBLANK(A3372),"",VLOOKUP(A3372,'Tabla de equipos'!$B$3:$D$107,3,FALSE))</f>
        <v/>
      </c>
      <c r="J3372" s="139" t="str">
        <f t="shared" si="53"/>
        <v/>
      </c>
    </row>
    <row r="3373" spans="6:10" x14ac:dyDescent="0.2">
      <c r="F3373" s="93" t="str">
        <f>IF(ISBLANK(A3373),"",VLOOKUP(A3373,'Tabla de equipos'!$B$3:$D$107,3,FALSE))</f>
        <v/>
      </c>
      <c r="J3373" s="139" t="str">
        <f t="shared" si="53"/>
        <v/>
      </c>
    </row>
    <row r="3374" spans="6:10" x14ac:dyDescent="0.2">
      <c r="F3374" s="93" t="str">
        <f>IF(ISBLANK(A3374),"",VLOOKUP(A3374,'Tabla de equipos'!$B$3:$D$107,3,FALSE))</f>
        <v/>
      </c>
      <c r="J3374" s="139" t="str">
        <f t="shared" si="53"/>
        <v/>
      </c>
    </row>
    <row r="3375" spans="6:10" x14ac:dyDescent="0.2">
      <c r="F3375" s="93" t="str">
        <f>IF(ISBLANK(A3375),"",VLOOKUP(A3375,'Tabla de equipos'!$B$3:$D$107,3,FALSE))</f>
        <v/>
      </c>
      <c r="J3375" s="139" t="str">
        <f t="shared" si="53"/>
        <v/>
      </c>
    </row>
    <row r="3376" spans="6:10" x14ac:dyDescent="0.2">
      <c r="F3376" s="93" t="str">
        <f>IF(ISBLANK(A3376),"",VLOOKUP(A3376,'Tabla de equipos'!$B$3:$D$107,3,FALSE))</f>
        <v/>
      </c>
      <c r="J3376" s="139" t="str">
        <f t="shared" si="53"/>
        <v/>
      </c>
    </row>
    <row r="3377" spans="6:10" x14ac:dyDescent="0.2">
      <c r="F3377" s="93" t="str">
        <f>IF(ISBLANK(A3377),"",VLOOKUP(A3377,'Tabla de equipos'!$B$3:$D$107,3,FALSE))</f>
        <v/>
      </c>
      <c r="J3377" s="139" t="str">
        <f t="shared" si="53"/>
        <v/>
      </c>
    </row>
    <row r="3378" spans="6:10" x14ac:dyDescent="0.2">
      <c r="F3378" s="93" t="str">
        <f>IF(ISBLANK(A3378),"",VLOOKUP(A3378,'Tabla de equipos'!$B$3:$D$107,3,FALSE))</f>
        <v/>
      </c>
      <c r="J3378" s="139" t="str">
        <f t="shared" si="53"/>
        <v/>
      </c>
    </row>
    <row r="3379" spans="6:10" x14ac:dyDescent="0.2">
      <c r="F3379" s="93" t="str">
        <f>IF(ISBLANK(A3379),"",VLOOKUP(A3379,'Tabla de equipos'!$B$3:$D$107,3,FALSE))</f>
        <v/>
      </c>
      <c r="J3379" s="139" t="str">
        <f t="shared" si="53"/>
        <v/>
      </c>
    </row>
    <row r="3380" spans="6:10" x14ac:dyDescent="0.2">
      <c r="F3380" s="93" t="str">
        <f>IF(ISBLANK(A3380),"",VLOOKUP(A3380,'Tabla de equipos'!$B$3:$D$107,3,FALSE))</f>
        <v/>
      </c>
      <c r="J3380" s="139" t="str">
        <f t="shared" si="53"/>
        <v/>
      </c>
    </row>
    <row r="3381" spans="6:10" x14ac:dyDescent="0.2">
      <c r="F3381" s="93" t="str">
        <f>IF(ISBLANK(A3381),"",VLOOKUP(A3381,'Tabla de equipos'!$B$3:$D$107,3,FALSE))</f>
        <v/>
      </c>
      <c r="J3381" s="139" t="str">
        <f t="shared" si="53"/>
        <v/>
      </c>
    </row>
    <row r="3382" spans="6:10" x14ac:dyDescent="0.2">
      <c r="F3382" s="93" t="str">
        <f>IF(ISBLANK(A3382),"",VLOOKUP(A3382,'Tabla de equipos'!$B$3:$D$107,3,FALSE))</f>
        <v/>
      </c>
      <c r="J3382" s="139" t="str">
        <f t="shared" si="53"/>
        <v/>
      </c>
    </row>
    <row r="3383" spans="6:10" x14ac:dyDescent="0.2">
      <c r="F3383" s="93" t="str">
        <f>IF(ISBLANK(A3383),"",VLOOKUP(A3383,'Tabla de equipos'!$B$3:$D$107,3,FALSE))</f>
        <v/>
      </c>
      <c r="J3383" s="139" t="str">
        <f t="shared" si="53"/>
        <v/>
      </c>
    </row>
    <row r="3384" spans="6:10" x14ac:dyDescent="0.2">
      <c r="F3384" s="93" t="str">
        <f>IF(ISBLANK(A3384),"",VLOOKUP(A3384,'Tabla de equipos'!$B$3:$D$107,3,FALSE))</f>
        <v/>
      </c>
      <c r="J3384" s="139" t="str">
        <f t="shared" si="53"/>
        <v/>
      </c>
    </row>
    <row r="3385" spans="6:10" x14ac:dyDescent="0.2">
      <c r="F3385" s="93" t="str">
        <f>IF(ISBLANK(A3385),"",VLOOKUP(A3385,'Tabla de equipos'!$B$3:$D$107,3,FALSE))</f>
        <v/>
      </c>
      <c r="J3385" s="139" t="str">
        <f t="shared" si="53"/>
        <v/>
      </c>
    </row>
    <row r="3386" spans="6:10" x14ac:dyDescent="0.2">
      <c r="F3386" s="93" t="str">
        <f>IF(ISBLANK(A3386),"",VLOOKUP(A3386,'Tabla de equipos'!$B$3:$D$107,3,FALSE))</f>
        <v/>
      </c>
      <c r="J3386" s="139" t="str">
        <f t="shared" si="53"/>
        <v/>
      </c>
    </row>
    <row r="3387" spans="6:10" x14ac:dyDescent="0.2">
      <c r="F3387" s="93" t="str">
        <f>IF(ISBLANK(A3387),"",VLOOKUP(A3387,'Tabla de equipos'!$B$3:$D$107,3,FALSE))</f>
        <v/>
      </c>
      <c r="J3387" s="139" t="str">
        <f t="shared" si="53"/>
        <v/>
      </c>
    </row>
    <row r="3388" spans="6:10" x14ac:dyDescent="0.2">
      <c r="F3388" s="93" t="str">
        <f>IF(ISBLANK(A3388),"",VLOOKUP(A3388,'Tabla de equipos'!$B$3:$D$107,3,FALSE))</f>
        <v/>
      </c>
      <c r="J3388" s="139" t="str">
        <f t="shared" si="53"/>
        <v/>
      </c>
    </row>
    <row r="3389" spans="6:10" x14ac:dyDescent="0.2">
      <c r="F3389" s="93" t="str">
        <f>IF(ISBLANK(A3389),"",VLOOKUP(A3389,'Tabla de equipos'!$B$3:$D$107,3,FALSE))</f>
        <v/>
      </c>
      <c r="J3389" s="139" t="str">
        <f t="shared" si="53"/>
        <v/>
      </c>
    </row>
    <row r="3390" spans="6:10" x14ac:dyDescent="0.2">
      <c r="F3390" s="93" t="str">
        <f>IF(ISBLANK(A3390),"",VLOOKUP(A3390,'Tabla de equipos'!$B$3:$D$107,3,FALSE))</f>
        <v/>
      </c>
      <c r="J3390" s="139" t="str">
        <f t="shared" si="53"/>
        <v/>
      </c>
    </row>
    <row r="3391" spans="6:10" x14ac:dyDescent="0.2">
      <c r="F3391" s="93" t="str">
        <f>IF(ISBLANK(A3391),"",VLOOKUP(A3391,'Tabla de equipos'!$B$3:$D$107,3,FALSE))</f>
        <v/>
      </c>
      <c r="J3391" s="139" t="str">
        <f t="shared" si="53"/>
        <v/>
      </c>
    </row>
    <row r="3392" spans="6:10" x14ac:dyDescent="0.2">
      <c r="F3392" s="93" t="str">
        <f>IF(ISBLANK(A3392),"",VLOOKUP(A3392,'Tabla de equipos'!$B$3:$D$107,3,FALSE))</f>
        <v/>
      </c>
      <c r="J3392" s="139" t="str">
        <f t="shared" si="53"/>
        <v/>
      </c>
    </row>
    <row r="3393" spans="6:10" x14ac:dyDescent="0.2">
      <c r="F3393" s="93" t="str">
        <f>IF(ISBLANK(A3393),"",VLOOKUP(A3393,'Tabla de equipos'!$B$3:$D$107,3,FALSE))</f>
        <v/>
      </c>
      <c r="J3393" s="139" t="str">
        <f t="shared" si="53"/>
        <v/>
      </c>
    </row>
    <row r="3394" spans="6:10" x14ac:dyDescent="0.2">
      <c r="F3394" s="93" t="str">
        <f>IF(ISBLANK(A3394),"",VLOOKUP(A3394,'Tabla de equipos'!$B$3:$D$107,3,FALSE))</f>
        <v/>
      </c>
      <c r="J3394" s="139" t="str">
        <f t="shared" si="53"/>
        <v/>
      </c>
    </row>
    <row r="3395" spans="6:10" x14ac:dyDescent="0.2">
      <c r="F3395" s="93" t="str">
        <f>IF(ISBLANK(A3395),"",VLOOKUP(A3395,'Tabla de equipos'!$B$3:$D$107,3,FALSE))</f>
        <v/>
      </c>
      <c r="J3395" s="139" t="str">
        <f t="shared" si="53"/>
        <v/>
      </c>
    </row>
    <row r="3396" spans="6:10" x14ac:dyDescent="0.2">
      <c r="F3396" s="93" t="str">
        <f>IF(ISBLANK(A3396),"",VLOOKUP(A3396,'Tabla de equipos'!$B$3:$D$107,3,FALSE))</f>
        <v/>
      </c>
      <c r="J3396" s="139" t="str">
        <f t="shared" si="53"/>
        <v/>
      </c>
    </row>
    <row r="3397" spans="6:10" x14ac:dyDescent="0.2">
      <c r="F3397" s="93" t="str">
        <f>IF(ISBLANK(A3397),"",VLOOKUP(A3397,'Tabla de equipos'!$B$3:$D$107,3,FALSE))</f>
        <v/>
      </c>
      <c r="J3397" s="139" t="str">
        <f t="shared" si="53"/>
        <v/>
      </c>
    </row>
    <row r="3398" spans="6:10" x14ac:dyDescent="0.2">
      <c r="F3398" s="93" t="str">
        <f>IF(ISBLANK(A3398),"",VLOOKUP(A3398,'Tabla de equipos'!$B$3:$D$107,3,FALSE))</f>
        <v/>
      </c>
      <c r="J3398" s="139" t="str">
        <f t="shared" ref="J3398:J3461" si="54">IF(AND(G3398&gt;0,A3398=""),"Falta elegir equipo/producto",IF(AND(A3398="",G3398=""),"",IF(AND(A3398&lt;&gt;"",G3398=""),"Falta incluir numero de unidades",IF(AND(A3398&lt;&gt;"",G3398&gt;0,B3398=""),"Falta Incluir el Tipo de Exceptuación",IF(AND(A3398&lt;&gt;"",B3398&lt;&gt;"",C3398="",G3398&gt;0),"Falta incluir nombre del Beneficiario exceptuación","No olvidar adjuntar factura de la exceptuación")))))</f>
        <v/>
      </c>
    </row>
    <row r="3399" spans="6:10" x14ac:dyDescent="0.2">
      <c r="F3399" s="93" t="str">
        <f>IF(ISBLANK(A3399),"",VLOOKUP(A3399,'Tabla de equipos'!$B$3:$D$107,3,FALSE))</f>
        <v/>
      </c>
      <c r="J3399" s="139" t="str">
        <f t="shared" si="54"/>
        <v/>
      </c>
    </row>
    <row r="3400" spans="6:10" x14ac:dyDescent="0.2">
      <c r="F3400" s="93" t="str">
        <f>IF(ISBLANK(A3400),"",VLOOKUP(A3400,'Tabla de equipos'!$B$3:$D$107,3,FALSE))</f>
        <v/>
      </c>
      <c r="J3400" s="139" t="str">
        <f t="shared" si="54"/>
        <v/>
      </c>
    </row>
    <row r="3401" spans="6:10" x14ac:dyDescent="0.2">
      <c r="F3401" s="93" t="str">
        <f>IF(ISBLANK(A3401),"",VLOOKUP(A3401,'Tabla de equipos'!$B$3:$D$107,3,FALSE))</f>
        <v/>
      </c>
      <c r="J3401" s="139" t="str">
        <f t="shared" si="54"/>
        <v/>
      </c>
    </row>
    <row r="3402" spans="6:10" x14ac:dyDescent="0.2">
      <c r="F3402" s="93" t="str">
        <f>IF(ISBLANK(A3402),"",VLOOKUP(A3402,'Tabla de equipos'!$B$3:$D$107,3,FALSE))</f>
        <v/>
      </c>
      <c r="J3402" s="139" t="str">
        <f t="shared" si="54"/>
        <v/>
      </c>
    </row>
    <row r="3403" spans="6:10" x14ac:dyDescent="0.2">
      <c r="F3403" s="93" t="str">
        <f>IF(ISBLANK(A3403),"",VLOOKUP(A3403,'Tabla de equipos'!$B$3:$D$107,3,FALSE))</f>
        <v/>
      </c>
      <c r="J3403" s="139" t="str">
        <f t="shared" si="54"/>
        <v/>
      </c>
    </row>
    <row r="3404" spans="6:10" x14ac:dyDescent="0.2">
      <c r="F3404" s="93" t="str">
        <f>IF(ISBLANK(A3404),"",VLOOKUP(A3404,'Tabla de equipos'!$B$3:$D$107,3,FALSE))</f>
        <v/>
      </c>
      <c r="J3404" s="139" t="str">
        <f t="shared" si="54"/>
        <v/>
      </c>
    </row>
    <row r="3405" spans="6:10" x14ac:dyDescent="0.2">
      <c r="F3405" s="93" t="str">
        <f>IF(ISBLANK(A3405),"",VLOOKUP(A3405,'Tabla de equipos'!$B$3:$D$107,3,FALSE))</f>
        <v/>
      </c>
      <c r="J3405" s="139" t="str">
        <f t="shared" si="54"/>
        <v/>
      </c>
    </row>
    <row r="3406" spans="6:10" x14ac:dyDescent="0.2">
      <c r="F3406" s="93" t="str">
        <f>IF(ISBLANK(A3406),"",VLOOKUP(A3406,'Tabla de equipos'!$B$3:$D$107,3,FALSE))</f>
        <v/>
      </c>
      <c r="J3406" s="139" t="str">
        <f t="shared" si="54"/>
        <v/>
      </c>
    </row>
    <row r="3407" spans="6:10" x14ac:dyDescent="0.2">
      <c r="F3407" s="93" t="str">
        <f>IF(ISBLANK(A3407),"",VLOOKUP(A3407,'Tabla de equipos'!$B$3:$D$107,3,FALSE))</f>
        <v/>
      </c>
      <c r="J3407" s="139" t="str">
        <f t="shared" si="54"/>
        <v/>
      </c>
    </row>
    <row r="3408" spans="6:10" x14ac:dyDescent="0.2">
      <c r="F3408" s="93" t="str">
        <f>IF(ISBLANK(A3408),"",VLOOKUP(A3408,'Tabla de equipos'!$B$3:$D$107,3,FALSE))</f>
        <v/>
      </c>
      <c r="J3408" s="139" t="str">
        <f t="shared" si="54"/>
        <v/>
      </c>
    </row>
    <row r="3409" spans="6:10" x14ac:dyDescent="0.2">
      <c r="F3409" s="93" t="str">
        <f>IF(ISBLANK(A3409),"",VLOOKUP(A3409,'Tabla de equipos'!$B$3:$D$107,3,FALSE))</f>
        <v/>
      </c>
      <c r="J3409" s="139" t="str">
        <f t="shared" si="54"/>
        <v/>
      </c>
    </row>
    <row r="3410" spans="6:10" x14ac:dyDescent="0.2">
      <c r="F3410" s="93" t="str">
        <f>IF(ISBLANK(A3410),"",VLOOKUP(A3410,'Tabla de equipos'!$B$3:$D$107,3,FALSE))</f>
        <v/>
      </c>
      <c r="J3410" s="139" t="str">
        <f t="shared" si="54"/>
        <v/>
      </c>
    </row>
    <row r="3411" spans="6:10" x14ac:dyDescent="0.2">
      <c r="F3411" s="93" t="str">
        <f>IF(ISBLANK(A3411),"",VLOOKUP(A3411,'Tabla de equipos'!$B$3:$D$107,3,FALSE))</f>
        <v/>
      </c>
      <c r="J3411" s="139" t="str">
        <f t="shared" si="54"/>
        <v/>
      </c>
    </row>
    <row r="3412" spans="6:10" x14ac:dyDescent="0.2">
      <c r="F3412" s="93" t="str">
        <f>IF(ISBLANK(A3412),"",VLOOKUP(A3412,'Tabla de equipos'!$B$3:$D$107,3,FALSE))</f>
        <v/>
      </c>
      <c r="J3412" s="139" t="str">
        <f t="shared" si="54"/>
        <v/>
      </c>
    </row>
    <row r="3413" spans="6:10" x14ac:dyDescent="0.2">
      <c r="F3413" s="93" t="str">
        <f>IF(ISBLANK(A3413),"",VLOOKUP(A3413,'Tabla de equipos'!$B$3:$D$107,3,FALSE))</f>
        <v/>
      </c>
      <c r="J3413" s="139" t="str">
        <f t="shared" si="54"/>
        <v/>
      </c>
    </row>
    <row r="3414" spans="6:10" x14ac:dyDescent="0.2">
      <c r="F3414" s="93" t="str">
        <f>IF(ISBLANK(A3414),"",VLOOKUP(A3414,'Tabla de equipos'!$B$3:$D$107,3,FALSE))</f>
        <v/>
      </c>
      <c r="J3414" s="139" t="str">
        <f t="shared" si="54"/>
        <v/>
      </c>
    </row>
    <row r="3415" spans="6:10" x14ac:dyDescent="0.2">
      <c r="F3415" s="93" t="str">
        <f>IF(ISBLANK(A3415),"",VLOOKUP(A3415,'Tabla de equipos'!$B$3:$D$107,3,FALSE))</f>
        <v/>
      </c>
      <c r="J3415" s="139" t="str">
        <f t="shared" si="54"/>
        <v/>
      </c>
    </row>
    <row r="3416" spans="6:10" x14ac:dyDescent="0.2">
      <c r="F3416" s="93" t="str">
        <f>IF(ISBLANK(A3416),"",VLOOKUP(A3416,'Tabla de equipos'!$B$3:$D$107,3,FALSE))</f>
        <v/>
      </c>
      <c r="J3416" s="139" t="str">
        <f t="shared" si="54"/>
        <v/>
      </c>
    </row>
    <row r="3417" spans="6:10" x14ac:dyDescent="0.2">
      <c r="F3417" s="93" t="str">
        <f>IF(ISBLANK(A3417),"",VLOOKUP(A3417,'Tabla de equipos'!$B$3:$D$107,3,FALSE))</f>
        <v/>
      </c>
      <c r="J3417" s="139" t="str">
        <f t="shared" si="54"/>
        <v/>
      </c>
    </row>
    <row r="3418" spans="6:10" x14ac:dyDescent="0.2">
      <c r="F3418" s="93" t="str">
        <f>IF(ISBLANK(A3418),"",VLOOKUP(A3418,'Tabla de equipos'!$B$3:$D$107,3,FALSE))</f>
        <v/>
      </c>
      <c r="J3418" s="139" t="str">
        <f t="shared" si="54"/>
        <v/>
      </c>
    </row>
    <row r="3419" spans="6:10" x14ac:dyDescent="0.2">
      <c r="F3419" s="93" t="str">
        <f>IF(ISBLANK(A3419),"",VLOOKUP(A3419,'Tabla de equipos'!$B$3:$D$107,3,FALSE))</f>
        <v/>
      </c>
      <c r="J3419" s="139" t="str">
        <f t="shared" si="54"/>
        <v/>
      </c>
    </row>
    <row r="3420" spans="6:10" x14ac:dyDescent="0.2">
      <c r="F3420" s="93" t="str">
        <f>IF(ISBLANK(A3420),"",VLOOKUP(A3420,'Tabla de equipos'!$B$3:$D$107,3,FALSE))</f>
        <v/>
      </c>
      <c r="J3420" s="139" t="str">
        <f t="shared" si="54"/>
        <v/>
      </c>
    </row>
    <row r="3421" spans="6:10" x14ac:dyDescent="0.2">
      <c r="F3421" s="93" t="str">
        <f>IF(ISBLANK(A3421),"",VLOOKUP(A3421,'Tabla de equipos'!$B$3:$D$107,3,FALSE))</f>
        <v/>
      </c>
      <c r="J3421" s="139" t="str">
        <f t="shared" si="54"/>
        <v/>
      </c>
    </row>
    <row r="3422" spans="6:10" x14ac:dyDescent="0.2">
      <c r="F3422" s="93" t="str">
        <f>IF(ISBLANK(A3422),"",VLOOKUP(A3422,'Tabla de equipos'!$B$3:$D$107,3,FALSE))</f>
        <v/>
      </c>
      <c r="J3422" s="139" t="str">
        <f t="shared" si="54"/>
        <v/>
      </c>
    </row>
    <row r="3423" spans="6:10" x14ac:dyDescent="0.2">
      <c r="F3423" s="93" t="str">
        <f>IF(ISBLANK(A3423),"",VLOOKUP(A3423,'Tabla de equipos'!$B$3:$D$107,3,FALSE))</f>
        <v/>
      </c>
      <c r="J3423" s="139" t="str">
        <f t="shared" si="54"/>
        <v/>
      </c>
    </row>
    <row r="3424" spans="6:10" x14ac:dyDescent="0.2">
      <c r="F3424" s="93" t="str">
        <f>IF(ISBLANK(A3424),"",VLOOKUP(A3424,'Tabla de equipos'!$B$3:$D$107,3,FALSE))</f>
        <v/>
      </c>
      <c r="J3424" s="139" t="str">
        <f t="shared" si="54"/>
        <v/>
      </c>
    </row>
    <row r="3425" spans="6:10" x14ac:dyDescent="0.2">
      <c r="F3425" s="93" t="str">
        <f>IF(ISBLANK(A3425),"",VLOOKUP(A3425,'Tabla de equipos'!$B$3:$D$107,3,FALSE))</f>
        <v/>
      </c>
      <c r="J3425" s="139" t="str">
        <f t="shared" si="54"/>
        <v/>
      </c>
    </row>
    <row r="3426" spans="6:10" x14ac:dyDescent="0.2">
      <c r="F3426" s="93" t="str">
        <f>IF(ISBLANK(A3426),"",VLOOKUP(A3426,'Tabla de equipos'!$B$3:$D$107,3,FALSE))</f>
        <v/>
      </c>
      <c r="J3426" s="139" t="str">
        <f t="shared" si="54"/>
        <v/>
      </c>
    </row>
    <row r="3427" spans="6:10" x14ac:dyDescent="0.2">
      <c r="F3427" s="93" t="str">
        <f>IF(ISBLANK(A3427),"",VLOOKUP(A3427,'Tabla de equipos'!$B$3:$D$107,3,FALSE))</f>
        <v/>
      </c>
      <c r="J3427" s="139" t="str">
        <f t="shared" si="54"/>
        <v/>
      </c>
    </row>
    <row r="3428" spans="6:10" x14ac:dyDescent="0.2">
      <c r="F3428" s="93" t="str">
        <f>IF(ISBLANK(A3428),"",VLOOKUP(A3428,'Tabla de equipos'!$B$3:$D$107,3,FALSE))</f>
        <v/>
      </c>
      <c r="J3428" s="139" t="str">
        <f t="shared" si="54"/>
        <v/>
      </c>
    </row>
    <row r="3429" spans="6:10" x14ac:dyDescent="0.2">
      <c r="F3429" s="93" t="str">
        <f>IF(ISBLANK(A3429),"",VLOOKUP(A3429,'Tabla de equipos'!$B$3:$D$107,3,FALSE))</f>
        <v/>
      </c>
      <c r="J3429" s="139" t="str">
        <f t="shared" si="54"/>
        <v/>
      </c>
    </row>
    <row r="3430" spans="6:10" x14ac:dyDescent="0.2">
      <c r="F3430" s="93" t="str">
        <f>IF(ISBLANK(A3430),"",VLOOKUP(A3430,'Tabla de equipos'!$B$3:$D$107,3,FALSE))</f>
        <v/>
      </c>
      <c r="J3430" s="139" t="str">
        <f t="shared" si="54"/>
        <v/>
      </c>
    </row>
    <row r="3431" spans="6:10" x14ac:dyDescent="0.2">
      <c r="F3431" s="93" t="str">
        <f>IF(ISBLANK(A3431),"",VLOOKUP(A3431,'Tabla de equipos'!$B$3:$D$107,3,FALSE))</f>
        <v/>
      </c>
      <c r="J3431" s="139" t="str">
        <f t="shared" si="54"/>
        <v/>
      </c>
    </row>
    <row r="3432" spans="6:10" x14ac:dyDescent="0.2">
      <c r="F3432" s="93" t="str">
        <f>IF(ISBLANK(A3432),"",VLOOKUP(A3432,'Tabla de equipos'!$B$3:$D$107,3,FALSE))</f>
        <v/>
      </c>
      <c r="J3432" s="139" t="str">
        <f t="shared" si="54"/>
        <v/>
      </c>
    </row>
    <row r="3433" spans="6:10" x14ac:dyDescent="0.2">
      <c r="F3433" s="93" t="str">
        <f>IF(ISBLANK(A3433),"",VLOOKUP(A3433,'Tabla de equipos'!$B$3:$D$107,3,FALSE))</f>
        <v/>
      </c>
      <c r="J3433" s="139" t="str">
        <f t="shared" si="54"/>
        <v/>
      </c>
    </row>
    <row r="3434" spans="6:10" x14ac:dyDescent="0.2">
      <c r="F3434" s="93" t="str">
        <f>IF(ISBLANK(A3434),"",VLOOKUP(A3434,'Tabla de equipos'!$B$3:$D$107,3,FALSE))</f>
        <v/>
      </c>
      <c r="J3434" s="139" t="str">
        <f t="shared" si="54"/>
        <v/>
      </c>
    </row>
    <row r="3435" spans="6:10" x14ac:dyDescent="0.2">
      <c r="F3435" s="93" t="str">
        <f>IF(ISBLANK(A3435),"",VLOOKUP(A3435,'Tabla de equipos'!$B$3:$D$107,3,FALSE))</f>
        <v/>
      </c>
      <c r="J3435" s="139" t="str">
        <f t="shared" si="54"/>
        <v/>
      </c>
    </row>
    <row r="3436" spans="6:10" x14ac:dyDescent="0.2">
      <c r="F3436" s="93" t="str">
        <f>IF(ISBLANK(A3436),"",VLOOKUP(A3436,'Tabla de equipos'!$B$3:$D$107,3,FALSE))</f>
        <v/>
      </c>
      <c r="J3436" s="139" t="str">
        <f t="shared" si="54"/>
        <v/>
      </c>
    </row>
    <row r="3437" spans="6:10" x14ac:dyDescent="0.2">
      <c r="F3437" s="93" t="str">
        <f>IF(ISBLANK(A3437),"",VLOOKUP(A3437,'Tabla de equipos'!$B$3:$D$107,3,FALSE))</f>
        <v/>
      </c>
      <c r="J3437" s="139" t="str">
        <f t="shared" si="54"/>
        <v/>
      </c>
    </row>
    <row r="3438" spans="6:10" x14ac:dyDescent="0.2">
      <c r="F3438" s="93" t="str">
        <f>IF(ISBLANK(A3438),"",VLOOKUP(A3438,'Tabla de equipos'!$B$3:$D$107,3,FALSE))</f>
        <v/>
      </c>
      <c r="J3438" s="139" t="str">
        <f t="shared" si="54"/>
        <v/>
      </c>
    </row>
    <row r="3439" spans="6:10" x14ac:dyDescent="0.2">
      <c r="F3439" s="93" t="str">
        <f>IF(ISBLANK(A3439),"",VLOOKUP(A3439,'Tabla de equipos'!$B$3:$D$107,3,FALSE))</f>
        <v/>
      </c>
      <c r="J3439" s="139" t="str">
        <f t="shared" si="54"/>
        <v/>
      </c>
    </row>
    <row r="3440" spans="6:10" x14ac:dyDescent="0.2">
      <c r="F3440" s="93" t="str">
        <f>IF(ISBLANK(A3440),"",VLOOKUP(A3440,'Tabla de equipos'!$B$3:$D$107,3,FALSE))</f>
        <v/>
      </c>
      <c r="J3440" s="139" t="str">
        <f t="shared" si="54"/>
        <v/>
      </c>
    </row>
    <row r="3441" spans="6:10" x14ac:dyDescent="0.2">
      <c r="F3441" s="93" t="str">
        <f>IF(ISBLANK(A3441),"",VLOOKUP(A3441,'Tabla de equipos'!$B$3:$D$107,3,FALSE))</f>
        <v/>
      </c>
      <c r="J3441" s="139" t="str">
        <f t="shared" si="54"/>
        <v/>
      </c>
    </row>
    <row r="3442" spans="6:10" x14ac:dyDescent="0.2">
      <c r="F3442" s="93" t="str">
        <f>IF(ISBLANK(A3442),"",VLOOKUP(A3442,'Tabla de equipos'!$B$3:$D$107,3,FALSE))</f>
        <v/>
      </c>
      <c r="J3442" s="139" t="str">
        <f t="shared" si="54"/>
        <v/>
      </c>
    </row>
    <row r="3443" spans="6:10" x14ac:dyDescent="0.2">
      <c r="F3443" s="93" t="str">
        <f>IF(ISBLANK(A3443),"",VLOOKUP(A3443,'Tabla de equipos'!$B$3:$D$107,3,FALSE))</f>
        <v/>
      </c>
      <c r="J3443" s="139" t="str">
        <f t="shared" si="54"/>
        <v/>
      </c>
    </row>
    <row r="3444" spans="6:10" x14ac:dyDescent="0.2">
      <c r="F3444" s="93" t="str">
        <f>IF(ISBLANK(A3444),"",VLOOKUP(A3444,'Tabla de equipos'!$B$3:$D$107,3,FALSE))</f>
        <v/>
      </c>
      <c r="J3444" s="139" t="str">
        <f t="shared" si="54"/>
        <v/>
      </c>
    </row>
    <row r="3445" spans="6:10" x14ac:dyDescent="0.2">
      <c r="F3445" s="93" t="str">
        <f>IF(ISBLANK(A3445),"",VLOOKUP(A3445,'Tabla de equipos'!$B$3:$D$107,3,FALSE))</f>
        <v/>
      </c>
      <c r="J3445" s="139" t="str">
        <f t="shared" si="54"/>
        <v/>
      </c>
    </row>
    <row r="3446" spans="6:10" x14ac:dyDescent="0.2">
      <c r="F3446" s="93" t="str">
        <f>IF(ISBLANK(A3446),"",VLOOKUP(A3446,'Tabla de equipos'!$B$3:$D$107,3,FALSE))</f>
        <v/>
      </c>
      <c r="J3446" s="139" t="str">
        <f t="shared" si="54"/>
        <v/>
      </c>
    </row>
    <row r="3447" spans="6:10" x14ac:dyDescent="0.2">
      <c r="F3447" s="93" t="str">
        <f>IF(ISBLANK(A3447),"",VLOOKUP(A3447,'Tabla de equipos'!$B$3:$D$107,3,FALSE))</f>
        <v/>
      </c>
      <c r="J3447" s="139" t="str">
        <f t="shared" si="54"/>
        <v/>
      </c>
    </row>
    <row r="3448" spans="6:10" x14ac:dyDescent="0.2">
      <c r="F3448" s="93" t="str">
        <f>IF(ISBLANK(A3448),"",VLOOKUP(A3448,'Tabla de equipos'!$B$3:$D$107,3,FALSE))</f>
        <v/>
      </c>
      <c r="J3448" s="139" t="str">
        <f t="shared" si="54"/>
        <v/>
      </c>
    </row>
    <row r="3449" spans="6:10" x14ac:dyDescent="0.2">
      <c r="F3449" s="93" t="str">
        <f>IF(ISBLANK(A3449),"",VLOOKUP(A3449,'Tabla de equipos'!$B$3:$D$107,3,FALSE))</f>
        <v/>
      </c>
      <c r="J3449" s="139" t="str">
        <f t="shared" si="54"/>
        <v/>
      </c>
    </row>
    <row r="3450" spans="6:10" x14ac:dyDescent="0.2">
      <c r="F3450" s="93" t="str">
        <f>IF(ISBLANK(A3450),"",VLOOKUP(A3450,'Tabla de equipos'!$B$3:$D$107,3,FALSE))</f>
        <v/>
      </c>
      <c r="J3450" s="139" t="str">
        <f t="shared" si="54"/>
        <v/>
      </c>
    </row>
    <row r="3451" spans="6:10" x14ac:dyDescent="0.2">
      <c r="F3451" s="93" t="str">
        <f>IF(ISBLANK(A3451),"",VLOOKUP(A3451,'Tabla de equipos'!$B$3:$D$107,3,FALSE))</f>
        <v/>
      </c>
      <c r="J3451" s="139" t="str">
        <f t="shared" si="54"/>
        <v/>
      </c>
    </row>
    <row r="3452" spans="6:10" x14ac:dyDescent="0.2">
      <c r="F3452" s="93" t="str">
        <f>IF(ISBLANK(A3452),"",VLOOKUP(A3452,'Tabla de equipos'!$B$3:$D$107,3,FALSE))</f>
        <v/>
      </c>
      <c r="J3452" s="139" t="str">
        <f t="shared" si="54"/>
        <v/>
      </c>
    </row>
    <row r="3453" spans="6:10" x14ac:dyDescent="0.2">
      <c r="F3453" s="93" t="str">
        <f>IF(ISBLANK(A3453),"",VLOOKUP(A3453,'Tabla de equipos'!$B$3:$D$107,3,FALSE))</f>
        <v/>
      </c>
      <c r="J3453" s="139" t="str">
        <f t="shared" si="54"/>
        <v/>
      </c>
    </row>
    <row r="3454" spans="6:10" x14ac:dyDescent="0.2">
      <c r="F3454" s="93" t="str">
        <f>IF(ISBLANK(A3454),"",VLOOKUP(A3454,'Tabla de equipos'!$B$3:$D$107,3,FALSE))</f>
        <v/>
      </c>
      <c r="J3454" s="139" t="str">
        <f t="shared" si="54"/>
        <v/>
      </c>
    </row>
    <row r="3455" spans="6:10" x14ac:dyDescent="0.2">
      <c r="F3455" s="93" t="str">
        <f>IF(ISBLANK(A3455),"",VLOOKUP(A3455,'Tabla de equipos'!$B$3:$D$107,3,FALSE))</f>
        <v/>
      </c>
      <c r="J3455" s="139" t="str">
        <f t="shared" si="54"/>
        <v/>
      </c>
    </row>
    <row r="3456" spans="6:10" x14ac:dyDescent="0.2">
      <c r="F3456" s="93" t="str">
        <f>IF(ISBLANK(A3456),"",VLOOKUP(A3456,'Tabla de equipos'!$B$3:$D$107,3,FALSE))</f>
        <v/>
      </c>
      <c r="J3456" s="139" t="str">
        <f t="shared" si="54"/>
        <v/>
      </c>
    </row>
    <row r="3457" spans="6:10" x14ac:dyDescent="0.2">
      <c r="F3457" s="93" t="str">
        <f>IF(ISBLANK(A3457),"",VLOOKUP(A3457,'Tabla de equipos'!$B$3:$D$107,3,FALSE))</f>
        <v/>
      </c>
      <c r="J3457" s="139" t="str">
        <f t="shared" si="54"/>
        <v/>
      </c>
    </row>
    <row r="3458" spans="6:10" x14ac:dyDescent="0.2">
      <c r="F3458" s="93" t="str">
        <f>IF(ISBLANK(A3458),"",VLOOKUP(A3458,'Tabla de equipos'!$B$3:$D$107,3,FALSE))</f>
        <v/>
      </c>
      <c r="J3458" s="139" t="str">
        <f t="shared" si="54"/>
        <v/>
      </c>
    </row>
    <row r="3459" spans="6:10" x14ac:dyDescent="0.2">
      <c r="F3459" s="93" t="str">
        <f>IF(ISBLANK(A3459),"",VLOOKUP(A3459,'Tabla de equipos'!$B$3:$D$107,3,FALSE))</f>
        <v/>
      </c>
      <c r="J3459" s="139" t="str">
        <f t="shared" si="54"/>
        <v/>
      </c>
    </row>
    <row r="3460" spans="6:10" x14ac:dyDescent="0.2">
      <c r="F3460" s="93" t="str">
        <f>IF(ISBLANK(A3460),"",VLOOKUP(A3460,'Tabla de equipos'!$B$3:$D$107,3,FALSE))</f>
        <v/>
      </c>
      <c r="J3460" s="139" t="str">
        <f t="shared" si="54"/>
        <v/>
      </c>
    </row>
    <row r="3461" spans="6:10" x14ac:dyDescent="0.2">
      <c r="F3461" s="93" t="str">
        <f>IF(ISBLANK(A3461),"",VLOOKUP(A3461,'Tabla de equipos'!$B$3:$D$107,3,FALSE))</f>
        <v/>
      </c>
      <c r="J3461" s="139" t="str">
        <f t="shared" si="54"/>
        <v/>
      </c>
    </row>
    <row r="3462" spans="6:10" x14ac:dyDescent="0.2">
      <c r="F3462" s="93" t="str">
        <f>IF(ISBLANK(A3462),"",VLOOKUP(A3462,'Tabla de equipos'!$B$3:$D$107,3,FALSE))</f>
        <v/>
      </c>
      <c r="J3462" s="139" t="str">
        <f t="shared" ref="J3462:J3525" si="55">IF(AND(G3462&gt;0,A3462=""),"Falta elegir equipo/producto",IF(AND(A3462="",G3462=""),"",IF(AND(A3462&lt;&gt;"",G3462=""),"Falta incluir numero de unidades",IF(AND(A3462&lt;&gt;"",G3462&gt;0,B3462=""),"Falta Incluir el Tipo de Exceptuación",IF(AND(A3462&lt;&gt;"",B3462&lt;&gt;"",C3462="",G3462&gt;0),"Falta incluir nombre del Beneficiario exceptuación","No olvidar adjuntar factura de la exceptuación")))))</f>
        <v/>
      </c>
    </row>
    <row r="3463" spans="6:10" x14ac:dyDescent="0.2">
      <c r="F3463" s="93" t="str">
        <f>IF(ISBLANK(A3463),"",VLOOKUP(A3463,'Tabla de equipos'!$B$3:$D$107,3,FALSE))</f>
        <v/>
      </c>
      <c r="J3463" s="139" t="str">
        <f t="shared" si="55"/>
        <v/>
      </c>
    </row>
    <row r="3464" spans="6:10" x14ac:dyDescent="0.2">
      <c r="F3464" s="93" t="str">
        <f>IF(ISBLANK(A3464),"",VLOOKUP(A3464,'Tabla de equipos'!$B$3:$D$107,3,FALSE))</f>
        <v/>
      </c>
      <c r="J3464" s="139" t="str">
        <f t="shared" si="55"/>
        <v/>
      </c>
    </row>
    <row r="3465" spans="6:10" x14ac:dyDescent="0.2">
      <c r="F3465" s="93" t="str">
        <f>IF(ISBLANK(A3465),"",VLOOKUP(A3465,'Tabla de equipos'!$B$3:$D$107,3,FALSE))</f>
        <v/>
      </c>
      <c r="J3465" s="139" t="str">
        <f t="shared" si="55"/>
        <v/>
      </c>
    </row>
    <row r="3466" spans="6:10" x14ac:dyDescent="0.2">
      <c r="F3466" s="93" t="str">
        <f>IF(ISBLANK(A3466),"",VLOOKUP(A3466,'Tabla de equipos'!$B$3:$D$107,3,FALSE))</f>
        <v/>
      </c>
      <c r="J3466" s="139" t="str">
        <f t="shared" si="55"/>
        <v/>
      </c>
    </row>
    <row r="3467" spans="6:10" x14ac:dyDescent="0.2">
      <c r="F3467" s="93" t="str">
        <f>IF(ISBLANK(A3467),"",VLOOKUP(A3467,'Tabla de equipos'!$B$3:$D$107,3,FALSE))</f>
        <v/>
      </c>
      <c r="J3467" s="139" t="str">
        <f t="shared" si="55"/>
        <v/>
      </c>
    </row>
    <row r="3468" spans="6:10" x14ac:dyDescent="0.2">
      <c r="F3468" s="93" t="str">
        <f>IF(ISBLANK(A3468),"",VLOOKUP(A3468,'Tabla de equipos'!$B$3:$D$107,3,FALSE))</f>
        <v/>
      </c>
      <c r="J3468" s="139" t="str">
        <f t="shared" si="55"/>
        <v/>
      </c>
    </row>
    <row r="3469" spans="6:10" x14ac:dyDescent="0.2">
      <c r="F3469" s="93" t="str">
        <f>IF(ISBLANK(A3469),"",VLOOKUP(A3469,'Tabla de equipos'!$B$3:$D$107,3,FALSE))</f>
        <v/>
      </c>
      <c r="J3469" s="139" t="str">
        <f t="shared" si="55"/>
        <v/>
      </c>
    </row>
    <row r="3470" spans="6:10" x14ac:dyDescent="0.2">
      <c r="F3470" s="93" t="str">
        <f>IF(ISBLANK(A3470),"",VLOOKUP(A3470,'Tabla de equipos'!$B$3:$D$107,3,FALSE))</f>
        <v/>
      </c>
      <c r="J3470" s="139" t="str">
        <f t="shared" si="55"/>
        <v/>
      </c>
    </row>
    <row r="3471" spans="6:10" x14ac:dyDescent="0.2">
      <c r="F3471" s="93" t="str">
        <f>IF(ISBLANK(A3471),"",VLOOKUP(A3471,'Tabla de equipos'!$B$3:$D$107,3,FALSE))</f>
        <v/>
      </c>
      <c r="J3471" s="139" t="str">
        <f t="shared" si="55"/>
        <v/>
      </c>
    </row>
    <row r="3472" spans="6:10" x14ac:dyDescent="0.2">
      <c r="F3472" s="93" t="str">
        <f>IF(ISBLANK(A3472),"",VLOOKUP(A3472,'Tabla de equipos'!$B$3:$D$107,3,FALSE))</f>
        <v/>
      </c>
      <c r="J3472" s="139" t="str">
        <f t="shared" si="55"/>
        <v/>
      </c>
    </row>
    <row r="3473" spans="6:10" x14ac:dyDescent="0.2">
      <c r="F3473" s="93" t="str">
        <f>IF(ISBLANK(A3473),"",VLOOKUP(A3473,'Tabla de equipos'!$B$3:$D$107,3,FALSE))</f>
        <v/>
      </c>
      <c r="J3473" s="139" t="str">
        <f t="shared" si="55"/>
        <v/>
      </c>
    </row>
    <row r="3474" spans="6:10" x14ac:dyDescent="0.2">
      <c r="F3474" s="93" t="str">
        <f>IF(ISBLANK(A3474),"",VLOOKUP(A3474,'Tabla de equipos'!$B$3:$D$107,3,FALSE))</f>
        <v/>
      </c>
      <c r="J3474" s="139" t="str">
        <f t="shared" si="55"/>
        <v/>
      </c>
    </row>
    <row r="3475" spans="6:10" x14ac:dyDescent="0.2">
      <c r="F3475" s="93" t="str">
        <f>IF(ISBLANK(A3475),"",VLOOKUP(A3475,'Tabla de equipos'!$B$3:$D$107,3,FALSE))</f>
        <v/>
      </c>
      <c r="J3475" s="139" t="str">
        <f t="shared" si="55"/>
        <v/>
      </c>
    </row>
    <row r="3476" spans="6:10" x14ac:dyDescent="0.2">
      <c r="F3476" s="93" t="str">
        <f>IF(ISBLANK(A3476),"",VLOOKUP(A3476,'Tabla de equipos'!$B$3:$D$107,3,FALSE))</f>
        <v/>
      </c>
      <c r="J3476" s="139" t="str">
        <f t="shared" si="55"/>
        <v/>
      </c>
    </row>
    <row r="3477" spans="6:10" x14ac:dyDescent="0.2">
      <c r="F3477" s="93" t="str">
        <f>IF(ISBLANK(A3477),"",VLOOKUP(A3477,'Tabla de equipos'!$B$3:$D$107,3,FALSE))</f>
        <v/>
      </c>
      <c r="J3477" s="139" t="str">
        <f t="shared" si="55"/>
        <v/>
      </c>
    </row>
    <row r="3478" spans="6:10" x14ac:dyDescent="0.2">
      <c r="F3478" s="93" t="str">
        <f>IF(ISBLANK(A3478),"",VLOOKUP(A3478,'Tabla de equipos'!$B$3:$D$107,3,FALSE))</f>
        <v/>
      </c>
      <c r="J3478" s="139" t="str">
        <f t="shared" si="55"/>
        <v/>
      </c>
    </row>
    <row r="3479" spans="6:10" x14ac:dyDescent="0.2">
      <c r="F3479" s="93" t="str">
        <f>IF(ISBLANK(A3479),"",VLOOKUP(A3479,'Tabla de equipos'!$B$3:$D$107,3,FALSE))</f>
        <v/>
      </c>
      <c r="J3479" s="139" t="str">
        <f t="shared" si="55"/>
        <v/>
      </c>
    </row>
    <row r="3480" spans="6:10" x14ac:dyDescent="0.2">
      <c r="F3480" s="93" t="str">
        <f>IF(ISBLANK(A3480),"",VLOOKUP(A3480,'Tabla de equipos'!$B$3:$D$107,3,FALSE))</f>
        <v/>
      </c>
      <c r="J3480" s="139" t="str">
        <f t="shared" si="55"/>
        <v/>
      </c>
    </row>
    <row r="3481" spans="6:10" x14ac:dyDescent="0.2">
      <c r="F3481" s="93" t="str">
        <f>IF(ISBLANK(A3481),"",VLOOKUP(A3481,'Tabla de equipos'!$B$3:$D$107,3,FALSE))</f>
        <v/>
      </c>
      <c r="J3481" s="139" t="str">
        <f t="shared" si="55"/>
        <v/>
      </c>
    </row>
    <row r="3482" spans="6:10" x14ac:dyDescent="0.2">
      <c r="F3482" s="93" t="str">
        <f>IF(ISBLANK(A3482),"",VLOOKUP(A3482,'Tabla de equipos'!$B$3:$D$107,3,FALSE))</f>
        <v/>
      </c>
      <c r="J3482" s="139" t="str">
        <f t="shared" si="55"/>
        <v/>
      </c>
    </row>
    <row r="3483" spans="6:10" x14ac:dyDescent="0.2">
      <c r="F3483" s="93" t="str">
        <f>IF(ISBLANK(A3483),"",VLOOKUP(A3483,'Tabla de equipos'!$B$3:$D$107,3,FALSE))</f>
        <v/>
      </c>
      <c r="J3483" s="139" t="str">
        <f t="shared" si="55"/>
        <v/>
      </c>
    </row>
    <row r="3484" spans="6:10" x14ac:dyDescent="0.2">
      <c r="F3484" s="93" t="str">
        <f>IF(ISBLANK(A3484),"",VLOOKUP(A3484,'Tabla de equipos'!$B$3:$D$107,3,FALSE))</f>
        <v/>
      </c>
      <c r="J3484" s="139" t="str">
        <f t="shared" si="55"/>
        <v/>
      </c>
    </row>
    <row r="3485" spans="6:10" x14ac:dyDescent="0.2">
      <c r="F3485" s="93" t="str">
        <f>IF(ISBLANK(A3485),"",VLOOKUP(A3485,'Tabla de equipos'!$B$3:$D$107,3,FALSE))</f>
        <v/>
      </c>
      <c r="J3485" s="139" t="str">
        <f t="shared" si="55"/>
        <v/>
      </c>
    </row>
    <row r="3486" spans="6:10" x14ac:dyDescent="0.2">
      <c r="F3486" s="93" t="str">
        <f>IF(ISBLANK(A3486),"",VLOOKUP(A3486,'Tabla de equipos'!$B$3:$D$107,3,FALSE))</f>
        <v/>
      </c>
      <c r="J3486" s="139" t="str">
        <f t="shared" si="55"/>
        <v/>
      </c>
    </row>
    <row r="3487" spans="6:10" x14ac:dyDescent="0.2">
      <c r="F3487" s="93" t="str">
        <f>IF(ISBLANK(A3487),"",VLOOKUP(A3487,'Tabla de equipos'!$B$3:$D$107,3,FALSE))</f>
        <v/>
      </c>
      <c r="J3487" s="139" t="str">
        <f t="shared" si="55"/>
        <v/>
      </c>
    </row>
    <row r="3488" spans="6:10" x14ac:dyDescent="0.2">
      <c r="F3488" s="93" t="str">
        <f>IF(ISBLANK(A3488),"",VLOOKUP(A3488,'Tabla de equipos'!$B$3:$D$107,3,FALSE))</f>
        <v/>
      </c>
      <c r="J3488" s="139" t="str">
        <f t="shared" si="55"/>
        <v/>
      </c>
    </row>
    <row r="3489" spans="6:10" x14ac:dyDescent="0.2">
      <c r="F3489" s="93" t="str">
        <f>IF(ISBLANK(A3489),"",VLOOKUP(A3489,'Tabla de equipos'!$B$3:$D$107,3,FALSE))</f>
        <v/>
      </c>
      <c r="J3489" s="139" t="str">
        <f t="shared" si="55"/>
        <v/>
      </c>
    </row>
    <row r="3490" spans="6:10" x14ac:dyDescent="0.2">
      <c r="F3490" s="93" t="str">
        <f>IF(ISBLANK(A3490),"",VLOOKUP(A3490,'Tabla de equipos'!$B$3:$D$107,3,FALSE))</f>
        <v/>
      </c>
      <c r="J3490" s="139" t="str">
        <f t="shared" si="55"/>
        <v/>
      </c>
    </row>
    <row r="3491" spans="6:10" x14ac:dyDescent="0.2">
      <c r="F3491" s="93" t="str">
        <f>IF(ISBLANK(A3491),"",VLOOKUP(A3491,'Tabla de equipos'!$B$3:$D$107,3,FALSE))</f>
        <v/>
      </c>
      <c r="J3491" s="139" t="str">
        <f t="shared" si="55"/>
        <v/>
      </c>
    </row>
    <row r="3492" spans="6:10" x14ac:dyDescent="0.2">
      <c r="F3492" s="93" t="str">
        <f>IF(ISBLANK(A3492),"",VLOOKUP(A3492,'Tabla de equipos'!$B$3:$D$107,3,FALSE))</f>
        <v/>
      </c>
      <c r="J3492" s="139" t="str">
        <f t="shared" si="55"/>
        <v/>
      </c>
    </row>
    <row r="3493" spans="6:10" x14ac:dyDescent="0.2">
      <c r="F3493" s="93" t="str">
        <f>IF(ISBLANK(A3493),"",VLOOKUP(A3493,'Tabla de equipos'!$B$3:$D$107,3,FALSE))</f>
        <v/>
      </c>
      <c r="J3493" s="139" t="str">
        <f t="shared" si="55"/>
        <v/>
      </c>
    </row>
    <row r="3494" spans="6:10" x14ac:dyDescent="0.2">
      <c r="F3494" s="93" t="str">
        <f>IF(ISBLANK(A3494),"",VLOOKUP(A3494,'Tabla de equipos'!$B$3:$D$107,3,FALSE))</f>
        <v/>
      </c>
      <c r="J3494" s="139" t="str">
        <f t="shared" si="55"/>
        <v/>
      </c>
    </row>
    <row r="3495" spans="6:10" x14ac:dyDescent="0.2">
      <c r="F3495" s="93" t="str">
        <f>IF(ISBLANK(A3495),"",VLOOKUP(A3495,'Tabla de equipos'!$B$3:$D$107,3,FALSE))</f>
        <v/>
      </c>
      <c r="J3495" s="139" t="str">
        <f t="shared" si="55"/>
        <v/>
      </c>
    </row>
    <row r="3496" spans="6:10" x14ac:dyDescent="0.2">
      <c r="F3496" s="93" t="str">
        <f>IF(ISBLANK(A3496),"",VLOOKUP(A3496,'Tabla de equipos'!$B$3:$D$107,3,FALSE))</f>
        <v/>
      </c>
      <c r="J3496" s="139" t="str">
        <f t="shared" si="55"/>
        <v/>
      </c>
    </row>
    <row r="3497" spans="6:10" x14ac:dyDescent="0.2">
      <c r="F3497" s="93" t="str">
        <f>IF(ISBLANK(A3497),"",VLOOKUP(A3497,'Tabla de equipos'!$B$3:$D$107,3,FALSE))</f>
        <v/>
      </c>
      <c r="J3497" s="139" t="str">
        <f t="shared" si="55"/>
        <v/>
      </c>
    </row>
    <row r="3498" spans="6:10" x14ac:dyDescent="0.2">
      <c r="F3498" s="93" t="str">
        <f>IF(ISBLANK(A3498),"",VLOOKUP(A3498,'Tabla de equipos'!$B$3:$D$107,3,FALSE))</f>
        <v/>
      </c>
      <c r="J3498" s="139" t="str">
        <f t="shared" si="55"/>
        <v/>
      </c>
    </row>
    <row r="3499" spans="6:10" x14ac:dyDescent="0.2">
      <c r="F3499" s="93" t="str">
        <f>IF(ISBLANK(A3499),"",VLOOKUP(A3499,'Tabla de equipos'!$B$3:$D$107,3,FALSE))</f>
        <v/>
      </c>
      <c r="J3499" s="139" t="str">
        <f t="shared" si="55"/>
        <v/>
      </c>
    </row>
    <row r="3500" spans="6:10" x14ac:dyDescent="0.2">
      <c r="F3500" s="93" t="str">
        <f>IF(ISBLANK(A3500),"",VLOOKUP(A3500,'Tabla de equipos'!$B$3:$D$107,3,FALSE))</f>
        <v/>
      </c>
      <c r="J3500" s="139" t="str">
        <f t="shared" si="55"/>
        <v/>
      </c>
    </row>
    <row r="3501" spans="6:10" x14ac:dyDescent="0.2">
      <c r="F3501" s="93" t="str">
        <f>IF(ISBLANK(A3501),"",VLOOKUP(A3501,'Tabla de equipos'!$B$3:$D$107,3,FALSE))</f>
        <v/>
      </c>
      <c r="J3501" s="139" t="str">
        <f t="shared" si="55"/>
        <v/>
      </c>
    </row>
    <row r="3502" spans="6:10" x14ac:dyDescent="0.2">
      <c r="F3502" s="93" t="str">
        <f>IF(ISBLANK(A3502),"",VLOOKUP(A3502,'Tabla de equipos'!$B$3:$D$107,3,FALSE))</f>
        <v/>
      </c>
      <c r="J3502" s="139" t="str">
        <f t="shared" si="55"/>
        <v/>
      </c>
    </row>
    <row r="3503" spans="6:10" x14ac:dyDescent="0.2">
      <c r="F3503" s="93" t="str">
        <f>IF(ISBLANK(A3503),"",VLOOKUP(A3503,'Tabla de equipos'!$B$3:$D$107,3,FALSE))</f>
        <v/>
      </c>
      <c r="J3503" s="139" t="str">
        <f t="shared" si="55"/>
        <v/>
      </c>
    </row>
    <row r="3504" spans="6:10" x14ac:dyDescent="0.2">
      <c r="F3504" s="93" t="str">
        <f>IF(ISBLANK(A3504),"",VLOOKUP(A3504,'Tabla de equipos'!$B$3:$D$107,3,FALSE))</f>
        <v/>
      </c>
      <c r="J3504" s="139" t="str">
        <f t="shared" si="55"/>
        <v/>
      </c>
    </row>
    <row r="3505" spans="6:10" x14ac:dyDescent="0.2">
      <c r="F3505" s="93" t="str">
        <f>IF(ISBLANK(A3505),"",VLOOKUP(A3505,'Tabla de equipos'!$B$3:$D$107,3,FALSE))</f>
        <v/>
      </c>
      <c r="J3505" s="139" t="str">
        <f t="shared" si="55"/>
        <v/>
      </c>
    </row>
    <row r="3506" spans="6:10" x14ac:dyDescent="0.2">
      <c r="F3506" s="93" t="str">
        <f>IF(ISBLANK(A3506),"",VLOOKUP(A3506,'Tabla de equipos'!$B$3:$D$107,3,FALSE))</f>
        <v/>
      </c>
      <c r="J3506" s="139" t="str">
        <f t="shared" si="55"/>
        <v/>
      </c>
    </row>
    <row r="3507" spans="6:10" x14ac:dyDescent="0.2">
      <c r="F3507" s="93" t="str">
        <f>IF(ISBLANK(A3507),"",VLOOKUP(A3507,'Tabla de equipos'!$B$3:$D$107,3,FALSE))</f>
        <v/>
      </c>
      <c r="J3507" s="139" t="str">
        <f t="shared" si="55"/>
        <v/>
      </c>
    </row>
    <row r="3508" spans="6:10" x14ac:dyDescent="0.2">
      <c r="F3508" s="93" t="str">
        <f>IF(ISBLANK(A3508),"",VLOOKUP(A3508,'Tabla de equipos'!$B$3:$D$107,3,FALSE))</f>
        <v/>
      </c>
      <c r="J3508" s="139" t="str">
        <f t="shared" si="55"/>
        <v/>
      </c>
    </row>
    <row r="3509" spans="6:10" x14ac:dyDescent="0.2">
      <c r="F3509" s="93" t="str">
        <f>IF(ISBLANK(A3509),"",VLOOKUP(A3509,'Tabla de equipos'!$B$3:$D$107,3,FALSE))</f>
        <v/>
      </c>
      <c r="J3509" s="139" t="str">
        <f t="shared" si="55"/>
        <v/>
      </c>
    </row>
    <row r="3510" spans="6:10" x14ac:dyDescent="0.2">
      <c r="F3510" s="93" t="str">
        <f>IF(ISBLANK(A3510),"",VLOOKUP(A3510,'Tabla de equipos'!$B$3:$D$107,3,FALSE))</f>
        <v/>
      </c>
      <c r="J3510" s="139" t="str">
        <f t="shared" si="55"/>
        <v/>
      </c>
    </row>
    <row r="3511" spans="6:10" x14ac:dyDescent="0.2">
      <c r="F3511" s="93" t="str">
        <f>IF(ISBLANK(A3511),"",VLOOKUP(A3511,'Tabla de equipos'!$B$3:$D$107,3,FALSE))</f>
        <v/>
      </c>
      <c r="J3511" s="139" t="str">
        <f t="shared" si="55"/>
        <v/>
      </c>
    </row>
    <row r="3512" spans="6:10" x14ac:dyDescent="0.2">
      <c r="F3512" s="93" t="str">
        <f>IF(ISBLANK(A3512),"",VLOOKUP(A3512,'Tabla de equipos'!$B$3:$D$107,3,FALSE))</f>
        <v/>
      </c>
      <c r="J3512" s="139" t="str">
        <f t="shared" si="55"/>
        <v/>
      </c>
    </row>
    <row r="3513" spans="6:10" x14ac:dyDescent="0.2">
      <c r="F3513" s="93" t="str">
        <f>IF(ISBLANK(A3513),"",VLOOKUP(A3513,'Tabla de equipos'!$B$3:$D$107,3,FALSE))</f>
        <v/>
      </c>
      <c r="J3513" s="139" t="str">
        <f t="shared" si="55"/>
        <v/>
      </c>
    </row>
    <row r="3514" spans="6:10" x14ac:dyDescent="0.2">
      <c r="F3514" s="93" t="str">
        <f>IF(ISBLANK(A3514),"",VLOOKUP(A3514,'Tabla de equipos'!$B$3:$D$107,3,FALSE))</f>
        <v/>
      </c>
      <c r="J3514" s="139" t="str">
        <f t="shared" si="55"/>
        <v/>
      </c>
    </row>
    <row r="3515" spans="6:10" x14ac:dyDescent="0.2">
      <c r="F3515" s="93" t="str">
        <f>IF(ISBLANK(A3515),"",VLOOKUP(A3515,'Tabla de equipos'!$B$3:$D$107,3,FALSE))</f>
        <v/>
      </c>
      <c r="J3515" s="139" t="str">
        <f t="shared" si="55"/>
        <v/>
      </c>
    </row>
    <row r="3516" spans="6:10" x14ac:dyDescent="0.2">
      <c r="F3516" s="93" t="str">
        <f>IF(ISBLANK(A3516),"",VLOOKUP(A3516,'Tabla de equipos'!$B$3:$D$107,3,FALSE))</f>
        <v/>
      </c>
      <c r="J3516" s="139" t="str">
        <f t="shared" si="55"/>
        <v/>
      </c>
    </row>
    <row r="3517" spans="6:10" x14ac:dyDescent="0.2">
      <c r="F3517" s="93" t="str">
        <f>IF(ISBLANK(A3517),"",VLOOKUP(A3517,'Tabla de equipos'!$B$3:$D$107,3,FALSE))</f>
        <v/>
      </c>
      <c r="J3517" s="139" t="str">
        <f t="shared" si="55"/>
        <v/>
      </c>
    </row>
    <row r="3518" spans="6:10" x14ac:dyDescent="0.2">
      <c r="F3518" s="93" t="str">
        <f>IF(ISBLANK(A3518),"",VLOOKUP(A3518,'Tabla de equipos'!$B$3:$D$107,3,FALSE))</f>
        <v/>
      </c>
      <c r="J3518" s="139" t="str">
        <f t="shared" si="55"/>
        <v/>
      </c>
    </row>
    <row r="3519" spans="6:10" x14ac:dyDescent="0.2">
      <c r="F3519" s="93" t="str">
        <f>IF(ISBLANK(A3519),"",VLOOKUP(A3519,'Tabla de equipos'!$B$3:$D$107,3,FALSE))</f>
        <v/>
      </c>
      <c r="J3519" s="139" t="str">
        <f t="shared" si="55"/>
        <v/>
      </c>
    </row>
    <row r="3520" spans="6:10" x14ac:dyDescent="0.2">
      <c r="F3520" s="93" t="str">
        <f>IF(ISBLANK(A3520),"",VLOOKUP(A3520,'Tabla de equipos'!$B$3:$D$107,3,FALSE))</f>
        <v/>
      </c>
      <c r="J3520" s="139" t="str">
        <f t="shared" si="55"/>
        <v/>
      </c>
    </row>
    <row r="3521" spans="6:10" x14ac:dyDescent="0.2">
      <c r="F3521" s="93" t="str">
        <f>IF(ISBLANK(A3521),"",VLOOKUP(A3521,'Tabla de equipos'!$B$3:$D$107,3,FALSE))</f>
        <v/>
      </c>
      <c r="J3521" s="139" t="str">
        <f t="shared" si="55"/>
        <v/>
      </c>
    </row>
    <row r="3522" spans="6:10" x14ac:dyDescent="0.2">
      <c r="F3522" s="93" t="str">
        <f>IF(ISBLANK(A3522),"",VLOOKUP(A3522,'Tabla de equipos'!$B$3:$D$107,3,FALSE))</f>
        <v/>
      </c>
      <c r="J3522" s="139" t="str">
        <f t="shared" si="55"/>
        <v/>
      </c>
    </row>
    <row r="3523" spans="6:10" x14ac:dyDescent="0.2">
      <c r="F3523" s="93" t="str">
        <f>IF(ISBLANK(A3523),"",VLOOKUP(A3523,'Tabla de equipos'!$B$3:$D$107,3,FALSE))</f>
        <v/>
      </c>
      <c r="J3523" s="139" t="str">
        <f t="shared" si="55"/>
        <v/>
      </c>
    </row>
    <row r="3524" spans="6:10" x14ac:dyDescent="0.2">
      <c r="F3524" s="93" t="str">
        <f>IF(ISBLANK(A3524),"",VLOOKUP(A3524,'Tabla de equipos'!$B$3:$D$107,3,FALSE))</f>
        <v/>
      </c>
      <c r="J3524" s="139" t="str">
        <f t="shared" si="55"/>
        <v/>
      </c>
    </row>
    <row r="3525" spans="6:10" x14ac:dyDescent="0.2">
      <c r="F3525" s="93" t="str">
        <f>IF(ISBLANK(A3525),"",VLOOKUP(A3525,'Tabla de equipos'!$B$3:$D$107,3,FALSE))</f>
        <v/>
      </c>
      <c r="J3525" s="139" t="str">
        <f t="shared" si="55"/>
        <v/>
      </c>
    </row>
    <row r="3526" spans="6:10" x14ac:dyDescent="0.2">
      <c r="F3526" s="93" t="str">
        <f>IF(ISBLANK(A3526),"",VLOOKUP(A3526,'Tabla de equipos'!$B$3:$D$107,3,FALSE))</f>
        <v/>
      </c>
      <c r="J3526" s="139" t="str">
        <f t="shared" ref="J3526:J3589" si="56">IF(AND(G3526&gt;0,A3526=""),"Falta elegir equipo/producto",IF(AND(A3526="",G3526=""),"",IF(AND(A3526&lt;&gt;"",G3526=""),"Falta incluir numero de unidades",IF(AND(A3526&lt;&gt;"",G3526&gt;0,B3526=""),"Falta Incluir el Tipo de Exceptuación",IF(AND(A3526&lt;&gt;"",B3526&lt;&gt;"",C3526="",G3526&gt;0),"Falta incluir nombre del Beneficiario exceptuación","No olvidar adjuntar factura de la exceptuación")))))</f>
        <v/>
      </c>
    </row>
    <row r="3527" spans="6:10" x14ac:dyDescent="0.2">
      <c r="F3527" s="93" t="str">
        <f>IF(ISBLANK(A3527),"",VLOOKUP(A3527,'Tabla de equipos'!$B$3:$D$107,3,FALSE))</f>
        <v/>
      </c>
      <c r="J3527" s="139" t="str">
        <f t="shared" si="56"/>
        <v/>
      </c>
    </row>
    <row r="3528" spans="6:10" x14ac:dyDescent="0.2">
      <c r="F3528" s="93" t="str">
        <f>IF(ISBLANK(A3528),"",VLOOKUP(A3528,'Tabla de equipos'!$B$3:$D$107,3,FALSE))</f>
        <v/>
      </c>
      <c r="J3528" s="139" t="str">
        <f t="shared" si="56"/>
        <v/>
      </c>
    </row>
    <row r="3529" spans="6:10" x14ac:dyDescent="0.2">
      <c r="F3529" s="93" t="str">
        <f>IF(ISBLANK(A3529),"",VLOOKUP(A3529,'Tabla de equipos'!$B$3:$D$107,3,FALSE))</f>
        <v/>
      </c>
      <c r="J3529" s="139" t="str">
        <f t="shared" si="56"/>
        <v/>
      </c>
    </row>
    <row r="3530" spans="6:10" x14ac:dyDescent="0.2">
      <c r="F3530" s="93" t="str">
        <f>IF(ISBLANK(A3530),"",VLOOKUP(A3530,'Tabla de equipos'!$B$3:$D$107,3,FALSE))</f>
        <v/>
      </c>
      <c r="J3530" s="139" t="str">
        <f t="shared" si="56"/>
        <v/>
      </c>
    </row>
    <row r="3531" spans="6:10" x14ac:dyDescent="0.2">
      <c r="F3531" s="93" t="str">
        <f>IF(ISBLANK(A3531),"",VLOOKUP(A3531,'Tabla de equipos'!$B$3:$D$107,3,FALSE))</f>
        <v/>
      </c>
      <c r="J3531" s="139" t="str">
        <f t="shared" si="56"/>
        <v/>
      </c>
    </row>
    <row r="3532" spans="6:10" x14ac:dyDescent="0.2">
      <c r="F3532" s="93" t="str">
        <f>IF(ISBLANK(A3532),"",VLOOKUP(A3532,'Tabla de equipos'!$B$3:$D$107,3,FALSE))</f>
        <v/>
      </c>
      <c r="J3532" s="139" t="str">
        <f t="shared" si="56"/>
        <v/>
      </c>
    </row>
    <row r="3533" spans="6:10" x14ac:dyDescent="0.2">
      <c r="F3533" s="93" t="str">
        <f>IF(ISBLANK(A3533),"",VLOOKUP(A3533,'Tabla de equipos'!$B$3:$D$107,3,FALSE))</f>
        <v/>
      </c>
      <c r="J3533" s="139" t="str">
        <f t="shared" si="56"/>
        <v/>
      </c>
    </row>
    <row r="3534" spans="6:10" x14ac:dyDescent="0.2">
      <c r="F3534" s="93" t="str">
        <f>IF(ISBLANK(A3534),"",VLOOKUP(A3534,'Tabla de equipos'!$B$3:$D$107,3,FALSE))</f>
        <v/>
      </c>
      <c r="J3534" s="139" t="str">
        <f t="shared" si="56"/>
        <v/>
      </c>
    </row>
    <row r="3535" spans="6:10" x14ac:dyDescent="0.2">
      <c r="F3535" s="93" t="str">
        <f>IF(ISBLANK(A3535),"",VLOOKUP(A3535,'Tabla de equipos'!$B$3:$D$107,3,FALSE))</f>
        <v/>
      </c>
      <c r="J3535" s="139" t="str">
        <f t="shared" si="56"/>
        <v/>
      </c>
    </row>
    <row r="3536" spans="6:10" x14ac:dyDescent="0.2">
      <c r="F3536" s="93" t="str">
        <f>IF(ISBLANK(A3536),"",VLOOKUP(A3536,'Tabla de equipos'!$B$3:$D$107,3,FALSE))</f>
        <v/>
      </c>
      <c r="J3536" s="139" t="str">
        <f t="shared" si="56"/>
        <v/>
      </c>
    </row>
    <row r="3537" spans="6:10" x14ac:dyDescent="0.2">
      <c r="F3537" s="93" t="str">
        <f>IF(ISBLANK(A3537),"",VLOOKUP(A3537,'Tabla de equipos'!$B$3:$D$107,3,FALSE))</f>
        <v/>
      </c>
      <c r="J3537" s="139" t="str">
        <f t="shared" si="56"/>
        <v/>
      </c>
    </row>
    <row r="3538" spans="6:10" x14ac:dyDescent="0.2">
      <c r="F3538" s="93" t="str">
        <f>IF(ISBLANK(A3538),"",VLOOKUP(A3538,'Tabla de equipos'!$B$3:$D$107,3,FALSE))</f>
        <v/>
      </c>
      <c r="J3538" s="139" t="str">
        <f t="shared" si="56"/>
        <v/>
      </c>
    </row>
    <row r="3539" spans="6:10" x14ac:dyDescent="0.2">
      <c r="F3539" s="93" t="str">
        <f>IF(ISBLANK(A3539),"",VLOOKUP(A3539,'Tabla de equipos'!$B$3:$D$107,3,FALSE))</f>
        <v/>
      </c>
      <c r="J3539" s="139" t="str">
        <f t="shared" si="56"/>
        <v/>
      </c>
    </row>
    <row r="3540" spans="6:10" x14ac:dyDescent="0.2">
      <c r="F3540" s="93" t="str">
        <f>IF(ISBLANK(A3540),"",VLOOKUP(A3540,'Tabla de equipos'!$B$3:$D$107,3,FALSE))</f>
        <v/>
      </c>
      <c r="J3540" s="139" t="str">
        <f t="shared" si="56"/>
        <v/>
      </c>
    </row>
    <row r="3541" spans="6:10" x14ac:dyDescent="0.2">
      <c r="F3541" s="93" t="str">
        <f>IF(ISBLANK(A3541),"",VLOOKUP(A3541,'Tabla de equipos'!$B$3:$D$107,3,FALSE))</f>
        <v/>
      </c>
      <c r="J3541" s="139" t="str">
        <f t="shared" si="56"/>
        <v/>
      </c>
    </row>
    <row r="3542" spans="6:10" x14ac:dyDescent="0.2">
      <c r="F3542" s="93" t="str">
        <f>IF(ISBLANK(A3542),"",VLOOKUP(A3542,'Tabla de equipos'!$B$3:$D$107,3,FALSE))</f>
        <v/>
      </c>
      <c r="J3542" s="139" t="str">
        <f t="shared" si="56"/>
        <v/>
      </c>
    </row>
    <row r="3543" spans="6:10" x14ac:dyDescent="0.2">
      <c r="F3543" s="93" t="str">
        <f>IF(ISBLANK(A3543),"",VLOOKUP(A3543,'Tabla de equipos'!$B$3:$D$107,3,FALSE))</f>
        <v/>
      </c>
      <c r="J3543" s="139" t="str">
        <f t="shared" si="56"/>
        <v/>
      </c>
    </row>
    <row r="3544" spans="6:10" x14ac:dyDescent="0.2">
      <c r="F3544" s="93" t="str">
        <f>IF(ISBLANK(A3544),"",VLOOKUP(A3544,'Tabla de equipos'!$B$3:$D$107,3,FALSE))</f>
        <v/>
      </c>
      <c r="J3544" s="139" t="str">
        <f t="shared" si="56"/>
        <v/>
      </c>
    </row>
    <row r="3545" spans="6:10" x14ac:dyDescent="0.2">
      <c r="F3545" s="93" t="str">
        <f>IF(ISBLANK(A3545),"",VLOOKUP(A3545,'Tabla de equipos'!$B$3:$D$107,3,FALSE))</f>
        <v/>
      </c>
      <c r="J3545" s="139" t="str">
        <f t="shared" si="56"/>
        <v/>
      </c>
    </row>
    <row r="3546" spans="6:10" x14ac:dyDescent="0.2">
      <c r="F3546" s="93" t="str">
        <f>IF(ISBLANK(A3546),"",VLOOKUP(A3546,'Tabla de equipos'!$B$3:$D$107,3,FALSE))</f>
        <v/>
      </c>
      <c r="J3546" s="139" t="str">
        <f t="shared" si="56"/>
        <v/>
      </c>
    </row>
    <row r="3547" spans="6:10" x14ac:dyDescent="0.2">
      <c r="F3547" s="93" t="str">
        <f>IF(ISBLANK(A3547),"",VLOOKUP(A3547,'Tabla de equipos'!$B$3:$D$107,3,FALSE))</f>
        <v/>
      </c>
      <c r="J3547" s="139" t="str">
        <f t="shared" si="56"/>
        <v/>
      </c>
    </row>
    <row r="3548" spans="6:10" x14ac:dyDescent="0.2">
      <c r="F3548" s="93" t="str">
        <f>IF(ISBLANK(A3548),"",VLOOKUP(A3548,'Tabla de equipos'!$B$3:$D$107,3,FALSE))</f>
        <v/>
      </c>
      <c r="J3548" s="139" t="str">
        <f t="shared" si="56"/>
        <v/>
      </c>
    </row>
    <row r="3549" spans="6:10" x14ac:dyDescent="0.2">
      <c r="F3549" s="93" t="str">
        <f>IF(ISBLANK(A3549),"",VLOOKUP(A3549,'Tabla de equipos'!$B$3:$D$107,3,FALSE))</f>
        <v/>
      </c>
      <c r="J3549" s="139" t="str">
        <f t="shared" si="56"/>
        <v/>
      </c>
    </row>
    <row r="3550" spans="6:10" x14ac:dyDescent="0.2">
      <c r="F3550" s="93" t="str">
        <f>IF(ISBLANK(A3550),"",VLOOKUP(A3550,'Tabla de equipos'!$B$3:$D$107,3,FALSE))</f>
        <v/>
      </c>
      <c r="J3550" s="139" t="str">
        <f t="shared" si="56"/>
        <v/>
      </c>
    </row>
    <row r="3551" spans="6:10" x14ac:dyDescent="0.2">
      <c r="F3551" s="93" t="str">
        <f>IF(ISBLANK(A3551),"",VLOOKUP(A3551,'Tabla de equipos'!$B$3:$D$107,3,FALSE))</f>
        <v/>
      </c>
      <c r="J3551" s="139" t="str">
        <f t="shared" si="56"/>
        <v/>
      </c>
    </row>
    <row r="3552" spans="6:10" x14ac:dyDescent="0.2">
      <c r="F3552" s="93" t="str">
        <f>IF(ISBLANK(A3552),"",VLOOKUP(A3552,'Tabla de equipos'!$B$3:$D$107,3,FALSE))</f>
        <v/>
      </c>
      <c r="J3552" s="139" t="str">
        <f t="shared" si="56"/>
        <v/>
      </c>
    </row>
    <row r="3553" spans="6:10" x14ac:dyDescent="0.2">
      <c r="F3553" s="93" t="str">
        <f>IF(ISBLANK(A3553),"",VLOOKUP(A3553,'Tabla de equipos'!$B$3:$D$107,3,FALSE))</f>
        <v/>
      </c>
      <c r="J3553" s="139" t="str">
        <f t="shared" si="56"/>
        <v/>
      </c>
    </row>
    <row r="3554" spans="6:10" x14ac:dyDescent="0.2">
      <c r="F3554" s="93" t="str">
        <f>IF(ISBLANK(A3554),"",VLOOKUP(A3554,'Tabla de equipos'!$B$3:$D$107,3,FALSE))</f>
        <v/>
      </c>
      <c r="J3554" s="139" t="str">
        <f t="shared" si="56"/>
        <v/>
      </c>
    </row>
    <row r="3555" spans="6:10" x14ac:dyDescent="0.2">
      <c r="F3555" s="93" t="str">
        <f>IF(ISBLANK(A3555),"",VLOOKUP(A3555,'Tabla de equipos'!$B$3:$D$107,3,FALSE))</f>
        <v/>
      </c>
      <c r="J3555" s="139" t="str">
        <f t="shared" si="56"/>
        <v/>
      </c>
    </row>
    <row r="3556" spans="6:10" x14ac:dyDescent="0.2">
      <c r="F3556" s="93" t="str">
        <f>IF(ISBLANK(A3556),"",VLOOKUP(A3556,'Tabla de equipos'!$B$3:$D$107,3,FALSE))</f>
        <v/>
      </c>
      <c r="J3556" s="139" t="str">
        <f t="shared" si="56"/>
        <v/>
      </c>
    </row>
    <row r="3557" spans="6:10" x14ac:dyDescent="0.2">
      <c r="F3557" s="93" t="str">
        <f>IF(ISBLANK(A3557),"",VLOOKUP(A3557,'Tabla de equipos'!$B$3:$D$107,3,FALSE))</f>
        <v/>
      </c>
      <c r="J3557" s="139" t="str">
        <f t="shared" si="56"/>
        <v/>
      </c>
    </row>
    <row r="3558" spans="6:10" x14ac:dyDescent="0.2">
      <c r="F3558" s="93" t="str">
        <f>IF(ISBLANK(A3558),"",VLOOKUP(A3558,'Tabla de equipos'!$B$3:$D$107,3,FALSE))</f>
        <v/>
      </c>
      <c r="J3558" s="139" t="str">
        <f t="shared" si="56"/>
        <v/>
      </c>
    </row>
    <row r="3559" spans="6:10" x14ac:dyDescent="0.2">
      <c r="F3559" s="93" t="str">
        <f>IF(ISBLANK(A3559),"",VLOOKUP(A3559,'Tabla de equipos'!$B$3:$D$107,3,FALSE))</f>
        <v/>
      </c>
      <c r="J3559" s="139" t="str">
        <f t="shared" si="56"/>
        <v/>
      </c>
    </row>
    <row r="3560" spans="6:10" x14ac:dyDescent="0.2">
      <c r="F3560" s="93" t="str">
        <f>IF(ISBLANK(A3560),"",VLOOKUP(A3560,'Tabla de equipos'!$B$3:$D$107,3,FALSE))</f>
        <v/>
      </c>
      <c r="J3560" s="139" t="str">
        <f t="shared" si="56"/>
        <v/>
      </c>
    </row>
    <row r="3561" spans="6:10" x14ac:dyDescent="0.2">
      <c r="F3561" s="93" t="str">
        <f>IF(ISBLANK(A3561),"",VLOOKUP(A3561,'Tabla de equipos'!$B$3:$D$107,3,FALSE))</f>
        <v/>
      </c>
      <c r="J3561" s="139" t="str">
        <f t="shared" si="56"/>
        <v/>
      </c>
    </row>
    <row r="3562" spans="6:10" x14ac:dyDescent="0.2">
      <c r="F3562" s="93" t="str">
        <f>IF(ISBLANK(A3562),"",VLOOKUP(A3562,'Tabla de equipos'!$B$3:$D$107,3,FALSE))</f>
        <v/>
      </c>
      <c r="J3562" s="139" t="str">
        <f t="shared" si="56"/>
        <v/>
      </c>
    </row>
    <row r="3563" spans="6:10" x14ac:dyDescent="0.2">
      <c r="F3563" s="93" t="str">
        <f>IF(ISBLANK(A3563),"",VLOOKUP(A3563,'Tabla de equipos'!$B$3:$D$107,3,FALSE))</f>
        <v/>
      </c>
      <c r="J3563" s="139" t="str">
        <f t="shared" si="56"/>
        <v/>
      </c>
    </row>
    <row r="3564" spans="6:10" x14ac:dyDescent="0.2">
      <c r="F3564" s="93" t="str">
        <f>IF(ISBLANK(A3564),"",VLOOKUP(A3564,'Tabla de equipos'!$B$3:$D$107,3,FALSE))</f>
        <v/>
      </c>
      <c r="J3564" s="139" t="str">
        <f t="shared" si="56"/>
        <v/>
      </c>
    </row>
    <row r="3565" spans="6:10" x14ac:dyDescent="0.2">
      <c r="F3565" s="93" t="str">
        <f>IF(ISBLANK(A3565),"",VLOOKUP(A3565,'Tabla de equipos'!$B$3:$D$107,3,FALSE))</f>
        <v/>
      </c>
      <c r="J3565" s="139" t="str">
        <f t="shared" si="56"/>
        <v/>
      </c>
    </row>
    <row r="3566" spans="6:10" x14ac:dyDescent="0.2">
      <c r="F3566" s="93" t="str">
        <f>IF(ISBLANK(A3566),"",VLOOKUP(A3566,'Tabla de equipos'!$B$3:$D$107,3,FALSE))</f>
        <v/>
      </c>
      <c r="J3566" s="139" t="str">
        <f t="shared" si="56"/>
        <v/>
      </c>
    </row>
    <row r="3567" spans="6:10" x14ac:dyDescent="0.2">
      <c r="F3567" s="93" t="str">
        <f>IF(ISBLANK(A3567),"",VLOOKUP(A3567,'Tabla de equipos'!$B$3:$D$107,3,FALSE))</f>
        <v/>
      </c>
      <c r="J3567" s="139" t="str">
        <f t="shared" si="56"/>
        <v/>
      </c>
    </row>
    <row r="3568" spans="6:10" x14ac:dyDescent="0.2">
      <c r="F3568" s="93" t="str">
        <f>IF(ISBLANK(A3568),"",VLOOKUP(A3568,'Tabla de equipos'!$B$3:$D$107,3,FALSE))</f>
        <v/>
      </c>
      <c r="J3568" s="139" t="str">
        <f t="shared" si="56"/>
        <v/>
      </c>
    </row>
    <row r="3569" spans="6:10" x14ac:dyDescent="0.2">
      <c r="F3569" s="93" t="str">
        <f>IF(ISBLANK(A3569),"",VLOOKUP(A3569,'Tabla de equipos'!$B$3:$D$107,3,FALSE))</f>
        <v/>
      </c>
      <c r="J3569" s="139" t="str">
        <f t="shared" si="56"/>
        <v/>
      </c>
    </row>
    <row r="3570" spans="6:10" x14ac:dyDescent="0.2">
      <c r="F3570" s="93" t="str">
        <f>IF(ISBLANK(A3570),"",VLOOKUP(A3570,'Tabla de equipos'!$B$3:$D$107,3,FALSE))</f>
        <v/>
      </c>
      <c r="J3570" s="139" t="str">
        <f t="shared" si="56"/>
        <v/>
      </c>
    </row>
    <row r="3571" spans="6:10" x14ac:dyDescent="0.2">
      <c r="F3571" s="93" t="str">
        <f>IF(ISBLANK(A3571),"",VLOOKUP(A3571,'Tabla de equipos'!$B$3:$D$107,3,FALSE))</f>
        <v/>
      </c>
      <c r="J3571" s="139" t="str">
        <f t="shared" si="56"/>
        <v/>
      </c>
    </row>
    <row r="3572" spans="6:10" x14ac:dyDescent="0.2">
      <c r="F3572" s="93" t="str">
        <f>IF(ISBLANK(A3572),"",VLOOKUP(A3572,'Tabla de equipos'!$B$3:$D$107,3,FALSE))</f>
        <v/>
      </c>
      <c r="J3572" s="139" t="str">
        <f t="shared" si="56"/>
        <v/>
      </c>
    </row>
    <row r="3573" spans="6:10" x14ac:dyDescent="0.2">
      <c r="F3573" s="93" t="str">
        <f>IF(ISBLANK(A3573),"",VLOOKUP(A3573,'Tabla de equipos'!$B$3:$D$107,3,FALSE))</f>
        <v/>
      </c>
      <c r="J3573" s="139" t="str">
        <f t="shared" si="56"/>
        <v/>
      </c>
    </row>
    <row r="3574" spans="6:10" x14ac:dyDescent="0.2">
      <c r="F3574" s="93" t="str">
        <f>IF(ISBLANK(A3574),"",VLOOKUP(A3574,'Tabla de equipos'!$B$3:$D$107,3,FALSE))</f>
        <v/>
      </c>
      <c r="J3574" s="139" t="str">
        <f t="shared" si="56"/>
        <v/>
      </c>
    </row>
    <row r="3575" spans="6:10" x14ac:dyDescent="0.2">
      <c r="F3575" s="93" t="str">
        <f>IF(ISBLANK(A3575),"",VLOOKUP(A3575,'Tabla de equipos'!$B$3:$D$107,3,FALSE))</f>
        <v/>
      </c>
      <c r="J3575" s="139" t="str">
        <f t="shared" si="56"/>
        <v/>
      </c>
    </row>
    <row r="3576" spans="6:10" x14ac:dyDescent="0.2">
      <c r="F3576" s="93" t="str">
        <f>IF(ISBLANK(A3576),"",VLOOKUP(A3576,'Tabla de equipos'!$B$3:$D$107,3,FALSE))</f>
        <v/>
      </c>
      <c r="J3576" s="139" t="str">
        <f t="shared" si="56"/>
        <v/>
      </c>
    </row>
    <row r="3577" spans="6:10" x14ac:dyDescent="0.2">
      <c r="F3577" s="93" t="str">
        <f>IF(ISBLANK(A3577),"",VLOOKUP(A3577,'Tabla de equipos'!$B$3:$D$107,3,FALSE))</f>
        <v/>
      </c>
      <c r="J3577" s="139" t="str">
        <f t="shared" si="56"/>
        <v/>
      </c>
    </row>
    <row r="3578" spans="6:10" x14ac:dyDescent="0.2">
      <c r="F3578" s="93" t="str">
        <f>IF(ISBLANK(A3578),"",VLOOKUP(A3578,'Tabla de equipos'!$B$3:$D$107,3,FALSE))</f>
        <v/>
      </c>
      <c r="J3578" s="139" t="str">
        <f t="shared" si="56"/>
        <v/>
      </c>
    </row>
    <row r="3579" spans="6:10" x14ac:dyDescent="0.2">
      <c r="F3579" s="93" t="str">
        <f>IF(ISBLANK(A3579),"",VLOOKUP(A3579,'Tabla de equipos'!$B$3:$D$107,3,FALSE))</f>
        <v/>
      </c>
      <c r="J3579" s="139" t="str">
        <f t="shared" si="56"/>
        <v/>
      </c>
    </row>
    <row r="3580" spans="6:10" x14ac:dyDescent="0.2">
      <c r="F3580" s="93" t="str">
        <f>IF(ISBLANK(A3580),"",VLOOKUP(A3580,'Tabla de equipos'!$B$3:$D$107,3,FALSE))</f>
        <v/>
      </c>
      <c r="J3580" s="139" t="str">
        <f t="shared" si="56"/>
        <v/>
      </c>
    </row>
    <row r="3581" spans="6:10" x14ac:dyDescent="0.2">
      <c r="F3581" s="93" t="str">
        <f>IF(ISBLANK(A3581),"",VLOOKUP(A3581,'Tabla de equipos'!$B$3:$D$107,3,FALSE))</f>
        <v/>
      </c>
      <c r="J3581" s="139" t="str">
        <f t="shared" si="56"/>
        <v/>
      </c>
    </row>
    <row r="3582" spans="6:10" x14ac:dyDescent="0.2">
      <c r="F3582" s="93" t="str">
        <f>IF(ISBLANK(A3582),"",VLOOKUP(A3582,'Tabla de equipos'!$B$3:$D$107,3,FALSE))</f>
        <v/>
      </c>
      <c r="J3582" s="139" t="str">
        <f t="shared" si="56"/>
        <v/>
      </c>
    </row>
    <row r="3583" spans="6:10" x14ac:dyDescent="0.2">
      <c r="F3583" s="93" t="str">
        <f>IF(ISBLANK(A3583),"",VLOOKUP(A3583,'Tabla de equipos'!$B$3:$D$107,3,FALSE))</f>
        <v/>
      </c>
      <c r="J3583" s="139" t="str">
        <f t="shared" si="56"/>
        <v/>
      </c>
    </row>
    <row r="3584" spans="6:10" x14ac:dyDescent="0.2">
      <c r="F3584" s="93" t="str">
        <f>IF(ISBLANK(A3584),"",VLOOKUP(A3584,'Tabla de equipos'!$B$3:$D$107,3,FALSE))</f>
        <v/>
      </c>
      <c r="J3584" s="139" t="str">
        <f t="shared" si="56"/>
        <v/>
      </c>
    </row>
    <row r="3585" spans="6:10" x14ac:dyDescent="0.2">
      <c r="F3585" s="93" t="str">
        <f>IF(ISBLANK(A3585),"",VLOOKUP(A3585,'Tabla de equipos'!$B$3:$D$107,3,FALSE))</f>
        <v/>
      </c>
      <c r="J3585" s="139" t="str">
        <f t="shared" si="56"/>
        <v/>
      </c>
    </row>
    <row r="3586" spans="6:10" x14ac:dyDescent="0.2">
      <c r="F3586" s="93" t="str">
        <f>IF(ISBLANK(A3586),"",VLOOKUP(A3586,'Tabla de equipos'!$B$3:$D$107,3,FALSE))</f>
        <v/>
      </c>
      <c r="J3586" s="139" t="str">
        <f t="shared" si="56"/>
        <v/>
      </c>
    </row>
    <row r="3587" spans="6:10" x14ac:dyDescent="0.2">
      <c r="F3587" s="93" t="str">
        <f>IF(ISBLANK(A3587),"",VLOOKUP(A3587,'Tabla de equipos'!$B$3:$D$107,3,FALSE))</f>
        <v/>
      </c>
      <c r="J3587" s="139" t="str">
        <f t="shared" si="56"/>
        <v/>
      </c>
    </row>
    <row r="3588" spans="6:10" x14ac:dyDescent="0.2">
      <c r="F3588" s="93" t="str">
        <f>IF(ISBLANK(A3588),"",VLOOKUP(A3588,'Tabla de equipos'!$B$3:$D$107,3,FALSE))</f>
        <v/>
      </c>
      <c r="J3588" s="139" t="str">
        <f t="shared" si="56"/>
        <v/>
      </c>
    </row>
    <row r="3589" spans="6:10" x14ac:dyDescent="0.2">
      <c r="F3589" s="93" t="str">
        <f>IF(ISBLANK(A3589),"",VLOOKUP(A3589,'Tabla de equipos'!$B$3:$D$107,3,FALSE))</f>
        <v/>
      </c>
      <c r="J3589" s="139" t="str">
        <f t="shared" si="56"/>
        <v/>
      </c>
    </row>
    <row r="3590" spans="6:10" x14ac:dyDescent="0.2">
      <c r="F3590" s="93" t="str">
        <f>IF(ISBLANK(A3590),"",VLOOKUP(A3590,'Tabla de equipos'!$B$3:$D$107,3,FALSE))</f>
        <v/>
      </c>
      <c r="J3590" s="139" t="str">
        <f t="shared" ref="J3590:J3653" si="57">IF(AND(G3590&gt;0,A3590=""),"Falta elegir equipo/producto",IF(AND(A3590="",G3590=""),"",IF(AND(A3590&lt;&gt;"",G3590=""),"Falta incluir numero de unidades",IF(AND(A3590&lt;&gt;"",G3590&gt;0,B3590=""),"Falta Incluir el Tipo de Exceptuación",IF(AND(A3590&lt;&gt;"",B3590&lt;&gt;"",C3590="",G3590&gt;0),"Falta incluir nombre del Beneficiario exceptuación","No olvidar adjuntar factura de la exceptuación")))))</f>
        <v/>
      </c>
    </row>
    <row r="3591" spans="6:10" x14ac:dyDescent="0.2">
      <c r="F3591" s="93" t="str">
        <f>IF(ISBLANK(A3591),"",VLOOKUP(A3591,'Tabla de equipos'!$B$3:$D$107,3,FALSE))</f>
        <v/>
      </c>
      <c r="J3591" s="139" t="str">
        <f t="shared" si="57"/>
        <v/>
      </c>
    </row>
    <row r="3592" spans="6:10" x14ac:dyDescent="0.2">
      <c r="F3592" s="93" t="str">
        <f>IF(ISBLANK(A3592),"",VLOOKUP(A3592,'Tabla de equipos'!$B$3:$D$107,3,FALSE))</f>
        <v/>
      </c>
      <c r="J3592" s="139" t="str">
        <f t="shared" si="57"/>
        <v/>
      </c>
    </row>
    <row r="3593" spans="6:10" x14ac:dyDescent="0.2">
      <c r="F3593" s="93" t="str">
        <f>IF(ISBLANK(A3593),"",VLOOKUP(A3593,'Tabla de equipos'!$B$3:$D$107,3,FALSE))</f>
        <v/>
      </c>
      <c r="J3593" s="139" t="str">
        <f t="shared" si="57"/>
        <v/>
      </c>
    </row>
    <row r="3594" spans="6:10" x14ac:dyDescent="0.2">
      <c r="F3594" s="93" t="str">
        <f>IF(ISBLANK(A3594),"",VLOOKUP(A3594,'Tabla de equipos'!$B$3:$D$107,3,FALSE))</f>
        <v/>
      </c>
      <c r="J3594" s="139" t="str">
        <f t="shared" si="57"/>
        <v/>
      </c>
    </row>
    <row r="3595" spans="6:10" x14ac:dyDescent="0.2">
      <c r="F3595" s="93" t="str">
        <f>IF(ISBLANK(A3595),"",VLOOKUP(A3595,'Tabla de equipos'!$B$3:$D$107,3,FALSE))</f>
        <v/>
      </c>
      <c r="J3595" s="139" t="str">
        <f t="shared" si="57"/>
        <v/>
      </c>
    </row>
    <row r="3596" spans="6:10" x14ac:dyDescent="0.2">
      <c r="F3596" s="93" t="str">
        <f>IF(ISBLANK(A3596),"",VLOOKUP(A3596,'Tabla de equipos'!$B$3:$D$107,3,FALSE))</f>
        <v/>
      </c>
      <c r="J3596" s="139" t="str">
        <f t="shared" si="57"/>
        <v/>
      </c>
    </row>
    <row r="3597" spans="6:10" x14ac:dyDescent="0.2">
      <c r="F3597" s="93" t="str">
        <f>IF(ISBLANK(A3597),"",VLOOKUP(A3597,'Tabla de equipos'!$B$3:$D$107,3,FALSE))</f>
        <v/>
      </c>
      <c r="J3597" s="139" t="str">
        <f t="shared" si="57"/>
        <v/>
      </c>
    </row>
    <row r="3598" spans="6:10" x14ac:dyDescent="0.2">
      <c r="F3598" s="93" t="str">
        <f>IF(ISBLANK(A3598),"",VLOOKUP(A3598,'Tabla de equipos'!$B$3:$D$107,3,FALSE))</f>
        <v/>
      </c>
      <c r="J3598" s="139" t="str">
        <f t="shared" si="57"/>
        <v/>
      </c>
    </row>
    <row r="3599" spans="6:10" x14ac:dyDescent="0.2">
      <c r="F3599" s="93" t="str">
        <f>IF(ISBLANK(A3599),"",VLOOKUP(A3599,'Tabla de equipos'!$B$3:$D$107,3,FALSE))</f>
        <v/>
      </c>
      <c r="J3599" s="139" t="str">
        <f t="shared" si="57"/>
        <v/>
      </c>
    </row>
    <row r="3600" spans="6:10" x14ac:dyDescent="0.2">
      <c r="F3600" s="93" t="str">
        <f>IF(ISBLANK(A3600),"",VLOOKUP(A3600,'Tabla de equipos'!$B$3:$D$107,3,FALSE))</f>
        <v/>
      </c>
      <c r="J3600" s="139" t="str">
        <f t="shared" si="57"/>
        <v/>
      </c>
    </row>
    <row r="3601" spans="6:10" x14ac:dyDescent="0.2">
      <c r="F3601" s="93" t="str">
        <f>IF(ISBLANK(A3601),"",VLOOKUP(A3601,'Tabla de equipos'!$B$3:$D$107,3,FALSE))</f>
        <v/>
      </c>
      <c r="J3601" s="139" t="str">
        <f t="shared" si="57"/>
        <v/>
      </c>
    </row>
    <row r="3602" spans="6:10" x14ac:dyDescent="0.2">
      <c r="F3602" s="93" t="str">
        <f>IF(ISBLANK(A3602),"",VLOOKUP(A3602,'Tabla de equipos'!$B$3:$D$107,3,FALSE))</f>
        <v/>
      </c>
      <c r="J3602" s="139" t="str">
        <f t="shared" si="57"/>
        <v/>
      </c>
    </row>
    <row r="3603" spans="6:10" x14ac:dyDescent="0.2">
      <c r="F3603" s="93" t="str">
        <f>IF(ISBLANK(A3603),"",VLOOKUP(A3603,'Tabla de equipos'!$B$3:$D$107,3,FALSE))</f>
        <v/>
      </c>
      <c r="J3603" s="139" t="str">
        <f t="shared" si="57"/>
        <v/>
      </c>
    </row>
    <row r="3604" spans="6:10" x14ac:dyDescent="0.2">
      <c r="F3604" s="93" t="str">
        <f>IF(ISBLANK(A3604),"",VLOOKUP(A3604,'Tabla de equipos'!$B$3:$D$107,3,FALSE))</f>
        <v/>
      </c>
      <c r="J3604" s="139" t="str">
        <f t="shared" si="57"/>
        <v/>
      </c>
    </row>
    <row r="3605" spans="6:10" x14ac:dyDescent="0.2">
      <c r="F3605" s="93" t="str">
        <f>IF(ISBLANK(A3605),"",VLOOKUP(A3605,'Tabla de equipos'!$B$3:$D$107,3,FALSE))</f>
        <v/>
      </c>
      <c r="J3605" s="139" t="str">
        <f t="shared" si="57"/>
        <v/>
      </c>
    </row>
    <row r="3606" spans="6:10" x14ac:dyDescent="0.2">
      <c r="F3606" s="93" t="str">
        <f>IF(ISBLANK(A3606),"",VLOOKUP(A3606,'Tabla de equipos'!$B$3:$D$107,3,FALSE))</f>
        <v/>
      </c>
      <c r="J3606" s="139" t="str">
        <f t="shared" si="57"/>
        <v/>
      </c>
    </row>
    <row r="3607" spans="6:10" x14ac:dyDescent="0.2">
      <c r="F3607" s="93" t="str">
        <f>IF(ISBLANK(A3607),"",VLOOKUP(A3607,'Tabla de equipos'!$B$3:$D$107,3,FALSE))</f>
        <v/>
      </c>
      <c r="J3607" s="139" t="str">
        <f t="shared" si="57"/>
        <v/>
      </c>
    </row>
    <row r="3608" spans="6:10" x14ac:dyDescent="0.2">
      <c r="F3608" s="93" t="str">
        <f>IF(ISBLANK(A3608),"",VLOOKUP(A3608,'Tabla de equipos'!$B$3:$D$107,3,FALSE))</f>
        <v/>
      </c>
      <c r="J3608" s="139" t="str">
        <f t="shared" si="57"/>
        <v/>
      </c>
    </row>
    <row r="3609" spans="6:10" x14ac:dyDescent="0.2">
      <c r="F3609" s="93" t="str">
        <f>IF(ISBLANK(A3609),"",VLOOKUP(A3609,'Tabla de equipos'!$B$3:$D$107,3,FALSE))</f>
        <v/>
      </c>
      <c r="J3609" s="139" t="str">
        <f t="shared" si="57"/>
        <v/>
      </c>
    </row>
    <row r="3610" spans="6:10" x14ac:dyDescent="0.2">
      <c r="F3610" s="93" t="str">
        <f>IF(ISBLANK(A3610),"",VLOOKUP(A3610,'Tabla de equipos'!$B$3:$D$107,3,FALSE))</f>
        <v/>
      </c>
      <c r="J3610" s="139" t="str">
        <f t="shared" si="57"/>
        <v/>
      </c>
    </row>
    <row r="3611" spans="6:10" x14ac:dyDescent="0.2">
      <c r="F3611" s="93" t="str">
        <f>IF(ISBLANK(A3611),"",VLOOKUP(A3611,'Tabla de equipos'!$B$3:$D$107,3,FALSE))</f>
        <v/>
      </c>
      <c r="J3611" s="139" t="str">
        <f t="shared" si="57"/>
        <v/>
      </c>
    </row>
    <row r="3612" spans="6:10" x14ac:dyDescent="0.2">
      <c r="F3612" s="93" t="str">
        <f>IF(ISBLANK(A3612),"",VLOOKUP(A3612,'Tabla de equipos'!$B$3:$D$107,3,FALSE))</f>
        <v/>
      </c>
      <c r="J3612" s="139" t="str">
        <f t="shared" si="57"/>
        <v/>
      </c>
    </row>
    <row r="3613" spans="6:10" x14ac:dyDescent="0.2">
      <c r="F3613" s="93" t="str">
        <f>IF(ISBLANK(A3613),"",VLOOKUP(A3613,'Tabla de equipos'!$B$3:$D$107,3,FALSE))</f>
        <v/>
      </c>
      <c r="J3613" s="139" t="str">
        <f t="shared" si="57"/>
        <v/>
      </c>
    </row>
    <row r="3614" spans="6:10" x14ac:dyDescent="0.2">
      <c r="F3614" s="93" t="str">
        <f>IF(ISBLANK(A3614),"",VLOOKUP(A3614,'Tabla de equipos'!$B$3:$D$107,3,FALSE))</f>
        <v/>
      </c>
      <c r="J3614" s="139" t="str">
        <f t="shared" si="57"/>
        <v/>
      </c>
    </row>
    <row r="3615" spans="6:10" x14ac:dyDescent="0.2">
      <c r="F3615" s="93" t="str">
        <f>IF(ISBLANK(A3615),"",VLOOKUP(A3615,'Tabla de equipos'!$B$3:$D$107,3,FALSE))</f>
        <v/>
      </c>
      <c r="J3615" s="139" t="str">
        <f t="shared" si="57"/>
        <v/>
      </c>
    </row>
    <row r="3616" spans="6:10" x14ac:dyDescent="0.2">
      <c r="F3616" s="93" t="str">
        <f>IF(ISBLANK(A3616),"",VLOOKUP(A3616,'Tabla de equipos'!$B$3:$D$107,3,FALSE))</f>
        <v/>
      </c>
      <c r="J3616" s="139" t="str">
        <f t="shared" si="57"/>
        <v/>
      </c>
    </row>
    <row r="3617" spans="6:10" x14ac:dyDescent="0.2">
      <c r="F3617" s="93" t="str">
        <f>IF(ISBLANK(A3617),"",VLOOKUP(A3617,'Tabla de equipos'!$B$3:$D$107,3,FALSE))</f>
        <v/>
      </c>
      <c r="J3617" s="139" t="str">
        <f t="shared" si="57"/>
        <v/>
      </c>
    </row>
    <row r="3618" spans="6:10" x14ac:dyDescent="0.2">
      <c r="F3618" s="93" t="str">
        <f>IF(ISBLANK(A3618),"",VLOOKUP(A3618,'Tabla de equipos'!$B$3:$D$107,3,FALSE))</f>
        <v/>
      </c>
      <c r="J3618" s="139" t="str">
        <f t="shared" si="57"/>
        <v/>
      </c>
    </row>
    <row r="3619" spans="6:10" x14ac:dyDescent="0.2">
      <c r="F3619" s="93" t="str">
        <f>IF(ISBLANK(A3619),"",VLOOKUP(A3619,'Tabla de equipos'!$B$3:$D$107,3,FALSE))</f>
        <v/>
      </c>
      <c r="J3619" s="139" t="str">
        <f t="shared" si="57"/>
        <v/>
      </c>
    </row>
    <row r="3620" spans="6:10" x14ac:dyDescent="0.2">
      <c r="F3620" s="93" t="str">
        <f>IF(ISBLANK(A3620),"",VLOOKUP(A3620,'Tabla de equipos'!$B$3:$D$107,3,FALSE))</f>
        <v/>
      </c>
      <c r="J3620" s="139" t="str">
        <f t="shared" si="57"/>
        <v/>
      </c>
    </row>
    <row r="3621" spans="6:10" x14ac:dyDescent="0.2">
      <c r="F3621" s="93" t="str">
        <f>IF(ISBLANK(A3621),"",VLOOKUP(A3621,'Tabla de equipos'!$B$3:$D$107,3,FALSE))</f>
        <v/>
      </c>
      <c r="J3621" s="139" t="str">
        <f t="shared" si="57"/>
        <v/>
      </c>
    </row>
    <row r="3622" spans="6:10" x14ac:dyDescent="0.2">
      <c r="F3622" s="93" t="str">
        <f>IF(ISBLANK(A3622),"",VLOOKUP(A3622,'Tabla de equipos'!$B$3:$D$107,3,FALSE))</f>
        <v/>
      </c>
      <c r="J3622" s="139" t="str">
        <f t="shared" si="57"/>
        <v/>
      </c>
    </row>
    <row r="3623" spans="6:10" x14ac:dyDescent="0.2">
      <c r="F3623" s="93" t="str">
        <f>IF(ISBLANK(A3623),"",VLOOKUP(A3623,'Tabla de equipos'!$B$3:$D$107,3,FALSE))</f>
        <v/>
      </c>
      <c r="J3623" s="139" t="str">
        <f t="shared" si="57"/>
        <v/>
      </c>
    </row>
    <row r="3624" spans="6:10" x14ac:dyDescent="0.2">
      <c r="F3624" s="93" t="str">
        <f>IF(ISBLANK(A3624),"",VLOOKUP(A3624,'Tabla de equipos'!$B$3:$D$107,3,FALSE))</f>
        <v/>
      </c>
      <c r="J3624" s="139" t="str">
        <f t="shared" si="57"/>
        <v/>
      </c>
    </row>
    <row r="3625" spans="6:10" x14ac:dyDescent="0.2">
      <c r="F3625" s="93" t="str">
        <f>IF(ISBLANK(A3625),"",VLOOKUP(A3625,'Tabla de equipos'!$B$3:$D$107,3,FALSE))</f>
        <v/>
      </c>
      <c r="J3625" s="139" t="str">
        <f t="shared" si="57"/>
        <v/>
      </c>
    </row>
    <row r="3626" spans="6:10" x14ac:dyDescent="0.2">
      <c r="F3626" s="93" t="str">
        <f>IF(ISBLANK(A3626),"",VLOOKUP(A3626,'Tabla de equipos'!$B$3:$D$107,3,FALSE))</f>
        <v/>
      </c>
      <c r="J3626" s="139" t="str">
        <f t="shared" si="57"/>
        <v/>
      </c>
    </row>
    <row r="3627" spans="6:10" x14ac:dyDescent="0.2">
      <c r="F3627" s="93" t="str">
        <f>IF(ISBLANK(A3627),"",VLOOKUP(A3627,'Tabla de equipos'!$B$3:$D$107,3,FALSE))</f>
        <v/>
      </c>
      <c r="J3627" s="139" t="str">
        <f t="shared" si="57"/>
        <v/>
      </c>
    </row>
    <row r="3628" spans="6:10" x14ac:dyDescent="0.2">
      <c r="F3628" s="93" t="str">
        <f>IF(ISBLANK(A3628),"",VLOOKUP(A3628,'Tabla de equipos'!$B$3:$D$107,3,FALSE))</f>
        <v/>
      </c>
      <c r="J3628" s="139" t="str">
        <f t="shared" si="57"/>
        <v/>
      </c>
    </row>
    <row r="3629" spans="6:10" x14ac:dyDescent="0.2">
      <c r="F3629" s="93" t="str">
        <f>IF(ISBLANK(A3629),"",VLOOKUP(A3629,'Tabla de equipos'!$B$3:$D$107,3,FALSE))</f>
        <v/>
      </c>
      <c r="J3629" s="139" t="str">
        <f t="shared" si="57"/>
        <v/>
      </c>
    </row>
    <row r="3630" spans="6:10" x14ac:dyDescent="0.2">
      <c r="F3630" s="93" t="str">
        <f>IF(ISBLANK(A3630),"",VLOOKUP(A3630,'Tabla de equipos'!$B$3:$D$107,3,FALSE))</f>
        <v/>
      </c>
      <c r="J3630" s="139" t="str">
        <f t="shared" si="57"/>
        <v/>
      </c>
    </row>
    <row r="3631" spans="6:10" x14ac:dyDescent="0.2">
      <c r="F3631" s="93" t="str">
        <f>IF(ISBLANK(A3631),"",VLOOKUP(A3631,'Tabla de equipos'!$B$3:$D$107,3,FALSE))</f>
        <v/>
      </c>
      <c r="J3631" s="139" t="str">
        <f t="shared" si="57"/>
        <v/>
      </c>
    </row>
    <row r="3632" spans="6:10" x14ac:dyDescent="0.2">
      <c r="F3632" s="93" t="str">
        <f>IF(ISBLANK(A3632),"",VLOOKUP(A3632,'Tabla de equipos'!$B$3:$D$107,3,FALSE))</f>
        <v/>
      </c>
      <c r="J3632" s="139" t="str">
        <f t="shared" si="57"/>
        <v/>
      </c>
    </row>
    <row r="3633" spans="6:10" x14ac:dyDescent="0.2">
      <c r="F3633" s="93" t="str">
        <f>IF(ISBLANK(A3633),"",VLOOKUP(A3633,'Tabla de equipos'!$B$3:$D$107,3,FALSE))</f>
        <v/>
      </c>
      <c r="J3633" s="139" t="str">
        <f t="shared" si="57"/>
        <v/>
      </c>
    </row>
    <row r="3634" spans="6:10" x14ac:dyDescent="0.2">
      <c r="F3634" s="93" t="str">
        <f>IF(ISBLANK(A3634),"",VLOOKUP(A3634,'Tabla de equipos'!$B$3:$D$107,3,FALSE))</f>
        <v/>
      </c>
      <c r="J3634" s="139" t="str">
        <f t="shared" si="57"/>
        <v/>
      </c>
    </row>
    <row r="3635" spans="6:10" x14ac:dyDescent="0.2">
      <c r="F3635" s="93" t="str">
        <f>IF(ISBLANK(A3635),"",VLOOKUP(A3635,'Tabla de equipos'!$B$3:$D$107,3,FALSE))</f>
        <v/>
      </c>
      <c r="J3635" s="139" t="str">
        <f t="shared" si="57"/>
        <v/>
      </c>
    </row>
    <row r="3636" spans="6:10" x14ac:dyDescent="0.2">
      <c r="F3636" s="93" t="str">
        <f>IF(ISBLANK(A3636),"",VLOOKUP(A3636,'Tabla de equipos'!$B$3:$D$107,3,FALSE))</f>
        <v/>
      </c>
      <c r="J3636" s="139" t="str">
        <f t="shared" si="57"/>
        <v/>
      </c>
    </row>
    <row r="3637" spans="6:10" x14ac:dyDescent="0.2">
      <c r="F3637" s="93" t="str">
        <f>IF(ISBLANK(A3637),"",VLOOKUP(A3637,'Tabla de equipos'!$B$3:$D$107,3,FALSE))</f>
        <v/>
      </c>
      <c r="J3637" s="139" t="str">
        <f t="shared" si="57"/>
        <v/>
      </c>
    </row>
    <row r="3638" spans="6:10" x14ac:dyDescent="0.2">
      <c r="F3638" s="93" t="str">
        <f>IF(ISBLANK(A3638),"",VLOOKUP(A3638,'Tabla de equipos'!$B$3:$D$107,3,FALSE))</f>
        <v/>
      </c>
      <c r="J3638" s="139" t="str">
        <f t="shared" si="57"/>
        <v/>
      </c>
    </row>
    <row r="3639" spans="6:10" x14ac:dyDescent="0.2">
      <c r="F3639" s="93" t="str">
        <f>IF(ISBLANK(A3639),"",VLOOKUP(A3639,'Tabla de equipos'!$B$3:$D$107,3,FALSE))</f>
        <v/>
      </c>
      <c r="J3639" s="139" t="str">
        <f t="shared" si="57"/>
        <v/>
      </c>
    </row>
    <row r="3640" spans="6:10" x14ac:dyDescent="0.2">
      <c r="F3640" s="93" t="str">
        <f>IF(ISBLANK(A3640),"",VLOOKUP(A3640,'Tabla de equipos'!$B$3:$D$107,3,FALSE))</f>
        <v/>
      </c>
      <c r="J3640" s="139" t="str">
        <f t="shared" si="57"/>
        <v/>
      </c>
    </row>
    <row r="3641" spans="6:10" x14ac:dyDescent="0.2">
      <c r="F3641" s="93" t="str">
        <f>IF(ISBLANK(A3641),"",VLOOKUP(A3641,'Tabla de equipos'!$B$3:$D$107,3,FALSE))</f>
        <v/>
      </c>
      <c r="J3641" s="139" t="str">
        <f t="shared" si="57"/>
        <v/>
      </c>
    </row>
    <row r="3642" spans="6:10" x14ac:dyDescent="0.2">
      <c r="F3642" s="93" t="str">
        <f>IF(ISBLANK(A3642),"",VLOOKUP(A3642,'Tabla de equipos'!$B$3:$D$107,3,FALSE))</f>
        <v/>
      </c>
      <c r="J3642" s="139" t="str">
        <f t="shared" si="57"/>
        <v/>
      </c>
    </row>
    <row r="3643" spans="6:10" x14ac:dyDescent="0.2">
      <c r="F3643" s="93" t="str">
        <f>IF(ISBLANK(A3643),"",VLOOKUP(A3643,'Tabla de equipos'!$B$3:$D$107,3,FALSE))</f>
        <v/>
      </c>
      <c r="J3643" s="139" t="str">
        <f t="shared" si="57"/>
        <v/>
      </c>
    </row>
    <row r="3644" spans="6:10" x14ac:dyDescent="0.2">
      <c r="F3644" s="93" t="str">
        <f>IF(ISBLANK(A3644),"",VLOOKUP(A3644,'Tabla de equipos'!$B$3:$D$107,3,FALSE))</f>
        <v/>
      </c>
      <c r="J3644" s="139" t="str">
        <f t="shared" si="57"/>
        <v/>
      </c>
    </row>
    <row r="3645" spans="6:10" x14ac:dyDescent="0.2">
      <c r="F3645" s="93" t="str">
        <f>IF(ISBLANK(A3645),"",VLOOKUP(A3645,'Tabla de equipos'!$B$3:$D$107,3,FALSE))</f>
        <v/>
      </c>
      <c r="J3645" s="139" t="str">
        <f t="shared" si="57"/>
        <v/>
      </c>
    </row>
    <row r="3646" spans="6:10" x14ac:dyDescent="0.2">
      <c r="F3646" s="93" t="str">
        <f>IF(ISBLANK(A3646),"",VLOOKUP(A3646,'Tabla de equipos'!$B$3:$D$107,3,FALSE))</f>
        <v/>
      </c>
      <c r="J3646" s="139" t="str">
        <f t="shared" si="57"/>
        <v/>
      </c>
    </row>
    <row r="3647" spans="6:10" x14ac:dyDescent="0.2">
      <c r="F3647" s="93" t="str">
        <f>IF(ISBLANK(A3647),"",VLOOKUP(A3647,'Tabla de equipos'!$B$3:$D$107,3,FALSE))</f>
        <v/>
      </c>
      <c r="J3647" s="139" t="str">
        <f t="shared" si="57"/>
        <v/>
      </c>
    </row>
    <row r="3648" spans="6:10" x14ac:dyDescent="0.2">
      <c r="F3648" s="93" t="str">
        <f>IF(ISBLANK(A3648),"",VLOOKUP(A3648,'Tabla de equipos'!$B$3:$D$107,3,FALSE))</f>
        <v/>
      </c>
      <c r="J3648" s="139" t="str">
        <f t="shared" si="57"/>
        <v/>
      </c>
    </row>
    <row r="3649" spans="6:10" x14ac:dyDescent="0.2">
      <c r="F3649" s="93" t="str">
        <f>IF(ISBLANK(A3649),"",VLOOKUP(A3649,'Tabla de equipos'!$B$3:$D$107,3,FALSE))</f>
        <v/>
      </c>
      <c r="J3649" s="139" t="str">
        <f t="shared" si="57"/>
        <v/>
      </c>
    </row>
    <row r="3650" spans="6:10" x14ac:dyDescent="0.2">
      <c r="F3650" s="93" t="str">
        <f>IF(ISBLANK(A3650),"",VLOOKUP(A3650,'Tabla de equipos'!$B$3:$D$107,3,FALSE))</f>
        <v/>
      </c>
      <c r="J3650" s="139" t="str">
        <f t="shared" si="57"/>
        <v/>
      </c>
    </row>
    <row r="3651" spans="6:10" x14ac:dyDescent="0.2">
      <c r="F3651" s="93" t="str">
        <f>IF(ISBLANK(A3651),"",VLOOKUP(A3651,'Tabla de equipos'!$B$3:$D$107,3,FALSE))</f>
        <v/>
      </c>
      <c r="J3651" s="139" t="str">
        <f t="shared" si="57"/>
        <v/>
      </c>
    </row>
    <row r="3652" spans="6:10" x14ac:dyDescent="0.2">
      <c r="F3652" s="93" t="str">
        <f>IF(ISBLANK(A3652),"",VLOOKUP(A3652,'Tabla de equipos'!$B$3:$D$107,3,FALSE))</f>
        <v/>
      </c>
      <c r="J3652" s="139" t="str">
        <f t="shared" si="57"/>
        <v/>
      </c>
    </row>
    <row r="3653" spans="6:10" x14ac:dyDescent="0.2">
      <c r="F3653" s="93" t="str">
        <f>IF(ISBLANK(A3653),"",VLOOKUP(A3653,'Tabla de equipos'!$B$3:$D$107,3,FALSE))</f>
        <v/>
      </c>
      <c r="J3653" s="139" t="str">
        <f t="shared" si="57"/>
        <v/>
      </c>
    </row>
    <row r="3654" spans="6:10" x14ac:dyDescent="0.2">
      <c r="F3654" s="93" t="str">
        <f>IF(ISBLANK(A3654),"",VLOOKUP(A3654,'Tabla de equipos'!$B$3:$D$107,3,FALSE))</f>
        <v/>
      </c>
      <c r="J3654" s="139" t="str">
        <f t="shared" ref="J3654:J3717" si="58">IF(AND(G3654&gt;0,A3654=""),"Falta elegir equipo/producto",IF(AND(A3654="",G3654=""),"",IF(AND(A3654&lt;&gt;"",G3654=""),"Falta incluir numero de unidades",IF(AND(A3654&lt;&gt;"",G3654&gt;0,B3654=""),"Falta Incluir el Tipo de Exceptuación",IF(AND(A3654&lt;&gt;"",B3654&lt;&gt;"",C3654="",G3654&gt;0),"Falta incluir nombre del Beneficiario exceptuación","No olvidar adjuntar factura de la exceptuación")))))</f>
        <v/>
      </c>
    </row>
    <row r="3655" spans="6:10" x14ac:dyDescent="0.2">
      <c r="F3655" s="93" t="str">
        <f>IF(ISBLANK(A3655),"",VLOOKUP(A3655,'Tabla de equipos'!$B$3:$D$107,3,FALSE))</f>
        <v/>
      </c>
      <c r="J3655" s="139" t="str">
        <f t="shared" si="58"/>
        <v/>
      </c>
    </row>
    <row r="3656" spans="6:10" x14ac:dyDescent="0.2">
      <c r="F3656" s="93" t="str">
        <f>IF(ISBLANK(A3656),"",VLOOKUP(A3656,'Tabla de equipos'!$B$3:$D$107,3,FALSE))</f>
        <v/>
      </c>
      <c r="J3656" s="139" t="str">
        <f t="shared" si="58"/>
        <v/>
      </c>
    </row>
    <row r="3657" spans="6:10" x14ac:dyDescent="0.2">
      <c r="F3657" s="93" t="str">
        <f>IF(ISBLANK(A3657),"",VLOOKUP(A3657,'Tabla de equipos'!$B$3:$D$107,3,FALSE))</f>
        <v/>
      </c>
      <c r="J3657" s="139" t="str">
        <f t="shared" si="58"/>
        <v/>
      </c>
    </row>
    <row r="3658" spans="6:10" x14ac:dyDescent="0.2">
      <c r="F3658" s="93" t="str">
        <f>IF(ISBLANK(A3658),"",VLOOKUP(A3658,'Tabla de equipos'!$B$3:$D$107,3,FALSE))</f>
        <v/>
      </c>
      <c r="J3658" s="139" t="str">
        <f t="shared" si="58"/>
        <v/>
      </c>
    </row>
    <row r="3659" spans="6:10" x14ac:dyDescent="0.2">
      <c r="F3659" s="93" t="str">
        <f>IF(ISBLANK(A3659),"",VLOOKUP(A3659,'Tabla de equipos'!$B$3:$D$107,3,FALSE))</f>
        <v/>
      </c>
      <c r="J3659" s="139" t="str">
        <f t="shared" si="58"/>
        <v/>
      </c>
    </row>
    <row r="3660" spans="6:10" x14ac:dyDescent="0.2">
      <c r="F3660" s="93" t="str">
        <f>IF(ISBLANK(A3660),"",VLOOKUP(A3660,'Tabla de equipos'!$B$3:$D$107,3,FALSE))</f>
        <v/>
      </c>
      <c r="J3660" s="139" t="str">
        <f t="shared" si="58"/>
        <v/>
      </c>
    </row>
    <row r="3661" spans="6:10" x14ac:dyDescent="0.2">
      <c r="F3661" s="93" t="str">
        <f>IF(ISBLANK(A3661),"",VLOOKUP(A3661,'Tabla de equipos'!$B$3:$D$107,3,FALSE))</f>
        <v/>
      </c>
      <c r="J3661" s="139" t="str">
        <f t="shared" si="58"/>
        <v/>
      </c>
    </row>
    <row r="3662" spans="6:10" x14ac:dyDescent="0.2">
      <c r="F3662" s="93" t="str">
        <f>IF(ISBLANK(A3662),"",VLOOKUP(A3662,'Tabla de equipos'!$B$3:$D$107,3,FALSE))</f>
        <v/>
      </c>
      <c r="J3662" s="139" t="str">
        <f t="shared" si="58"/>
        <v/>
      </c>
    </row>
    <row r="3663" spans="6:10" x14ac:dyDescent="0.2">
      <c r="F3663" s="93" t="str">
        <f>IF(ISBLANK(A3663),"",VLOOKUP(A3663,'Tabla de equipos'!$B$3:$D$107,3,FALSE))</f>
        <v/>
      </c>
      <c r="J3663" s="139" t="str">
        <f t="shared" si="58"/>
        <v/>
      </c>
    </row>
    <row r="3664" spans="6:10" x14ac:dyDescent="0.2">
      <c r="F3664" s="93" t="str">
        <f>IF(ISBLANK(A3664),"",VLOOKUP(A3664,'Tabla de equipos'!$B$3:$D$107,3,FALSE))</f>
        <v/>
      </c>
      <c r="J3664" s="139" t="str">
        <f t="shared" si="58"/>
        <v/>
      </c>
    </row>
    <row r="3665" spans="6:10" x14ac:dyDescent="0.2">
      <c r="F3665" s="93" t="str">
        <f>IF(ISBLANK(A3665),"",VLOOKUP(A3665,'Tabla de equipos'!$B$3:$D$107,3,FALSE))</f>
        <v/>
      </c>
      <c r="J3665" s="139" t="str">
        <f t="shared" si="58"/>
        <v/>
      </c>
    </row>
    <row r="3666" spans="6:10" x14ac:dyDescent="0.2">
      <c r="F3666" s="93" t="str">
        <f>IF(ISBLANK(A3666),"",VLOOKUP(A3666,'Tabla de equipos'!$B$3:$D$107,3,FALSE))</f>
        <v/>
      </c>
      <c r="J3666" s="139" t="str">
        <f t="shared" si="58"/>
        <v/>
      </c>
    </row>
    <row r="3667" spans="6:10" x14ac:dyDescent="0.2">
      <c r="F3667" s="93" t="str">
        <f>IF(ISBLANK(A3667),"",VLOOKUP(A3667,'Tabla de equipos'!$B$3:$D$107,3,FALSE))</f>
        <v/>
      </c>
      <c r="J3667" s="139" t="str">
        <f t="shared" si="58"/>
        <v/>
      </c>
    </row>
    <row r="3668" spans="6:10" x14ac:dyDescent="0.2">
      <c r="F3668" s="93" t="str">
        <f>IF(ISBLANK(A3668),"",VLOOKUP(A3668,'Tabla de equipos'!$B$3:$D$107,3,FALSE))</f>
        <v/>
      </c>
      <c r="J3668" s="139" t="str">
        <f t="shared" si="58"/>
        <v/>
      </c>
    </row>
    <row r="3669" spans="6:10" x14ac:dyDescent="0.2">
      <c r="F3669" s="93" t="str">
        <f>IF(ISBLANK(A3669),"",VLOOKUP(A3669,'Tabla de equipos'!$B$3:$D$107,3,FALSE))</f>
        <v/>
      </c>
      <c r="J3669" s="139" t="str">
        <f t="shared" si="58"/>
        <v/>
      </c>
    </row>
    <row r="3670" spans="6:10" x14ac:dyDescent="0.2">
      <c r="F3670" s="93" t="str">
        <f>IF(ISBLANK(A3670),"",VLOOKUP(A3670,'Tabla de equipos'!$B$3:$D$107,3,FALSE))</f>
        <v/>
      </c>
      <c r="J3670" s="139" t="str">
        <f t="shared" si="58"/>
        <v/>
      </c>
    </row>
    <row r="3671" spans="6:10" x14ac:dyDescent="0.2">
      <c r="F3671" s="93" t="str">
        <f>IF(ISBLANK(A3671),"",VLOOKUP(A3671,'Tabla de equipos'!$B$3:$D$107,3,FALSE))</f>
        <v/>
      </c>
      <c r="J3671" s="139" t="str">
        <f t="shared" si="58"/>
        <v/>
      </c>
    </row>
    <row r="3672" spans="6:10" x14ac:dyDescent="0.2">
      <c r="F3672" s="93" t="str">
        <f>IF(ISBLANK(A3672),"",VLOOKUP(A3672,'Tabla de equipos'!$B$3:$D$107,3,FALSE))</f>
        <v/>
      </c>
      <c r="J3672" s="139" t="str">
        <f t="shared" si="58"/>
        <v/>
      </c>
    </row>
    <row r="3673" spans="6:10" x14ac:dyDescent="0.2">
      <c r="F3673" s="93" t="str">
        <f>IF(ISBLANK(A3673),"",VLOOKUP(A3673,'Tabla de equipos'!$B$3:$D$107,3,FALSE))</f>
        <v/>
      </c>
      <c r="J3673" s="139" t="str">
        <f t="shared" si="58"/>
        <v/>
      </c>
    </row>
    <row r="3674" spans="6:10" x14ac:dyDescent="0.2">
      <c r="F3674" s="93" t="str">
        <f>IF(ISBLANK(A3674),"",VLOOKUP(A3674,'Tabla de equipos'!$B$3:$D$107,3,FALSE))</f>
        <v/>
      </c>
      <c r="J3674" s="139" t="str">
        <f t="shared" si="58"/>
        <v/>
      </c>
    </row>
    <row r="3675" spans="6:10" x14ac:dyDescent="0.2">
      <c r="F3675" s="93" t="str">
        <f>IF(ISBLANK(A3675),"",VLOOKUP(A3675,'Tabla de equipos'!$B$3:$D$107,3,FALSE))</f>
        <v/>
      </c>
      <c r="J3675" s="139" t="str">
        <f t="shared" si="58"/>
        <v/>
      </c>
    </row>
    <row r="3676" spans="6:10" x14ac:dyDescent="0.2">
      <c r="F3676" s="93" t="str">
        <f>IF(ISBLANK(A3676),"",VLOOKUP(A3676,'Tabla de equipos'!$B$3:$D$107,3,FALSE))</f>
        <v/>
      </c>
      <c r="J3676" s="139" t="str">
        <f t="shared" si="58"/>
        <v/>
      </c>
    </row>
    <row r="3677" spans="6:10" x14ac:dyDescent="0.2">
      <c r="F3677" s="93" t="str">
        <f>IF(ISBLANK(A3677),"",VLOOKUP(A3677,'Tabla de equipos'!$B$3:$D$107,3,FALSE))</f>
        <v/>
      </c>
      <c r="J3677" s="139" t="str">
        <f t="shared" si="58"/>
        <v/>
      </c>
    </row>
    <row r="3678" spans="6:10" x14ac:dyDescent="0.2">
      <c r="F3678" s="93" t="str">
        <f>IF(ISBLANK(A3678),"",VLOOKUP(A3678,'Tabla de equipos'!$B$3:$D$107,3,FALSE))</f>
        <v/>
      </c>
      <c r="J3678" s="139" t="str">
        <f t="shared" si="58"/>
        <v/>
      </c>
    </row>
    <row r="3679" spans="6:10" x14ac:dyDescent="0.2">
      <c r="F3679" s="93" t="str">
        <f>IF(ISBLANK(A3679),"",VLOOKUP(A3679,'Tabla de equipos'!$B$3:$D$107,3,FALSE))</f>
        <v/>
      </c>
      <c r="J3679" s="139" t="str">
        <f t="shared" si="58"/>
        <v/>
      </c>
    </row>
    <row r="3680" spans="6:10" x14ac:dyDescent="0.2">
      <c r="F3680" s="93" t="str">
        <f>IF(ISBLANK(A3680),"",VLOOKUP(A3680,'Tabla de equipos'!$B$3:$D$107,3,FALSE))</f>
        <v/>
      </c>
      <c r="J3680" s="139" t="str">
        <f t="shared" si="58"/>
        <v/>
      </c>
    </row>
    <row r="3681" spans="6:10" x14ac:dyDescent="0.2">
      <c r="F3681" s="93" t="str">
        <f>IF(ISBLANK(A3681),"",VLOOKUP(A3681,'Tabla de equipos'!$B$3:$D$107,3,FALSE))</f>
        <v/>
      </c>
      <c r="J3681" s="139" t="str">
        <f t="shared" si="58"/>
        <v/>
      </c>
    </row>
    <row r="3682" spans="6:10" x14ac:dyDescent="0.2">
      <c r="F3682" s="93" t="str">
        <f>IF(ISBLANK(A3682),"",VLOOKUP(A3682,'Tabla de equipos'!$B$3:$D$107,3,FALSE))</f>
        <v/>
      </c>
      <c r="J3682" s="139" t="str">
        <f t="shared" si="58"/>
        <v/>
      </c>
    </row>
    <row r="3683" spans="6:10" x14ac:dyDescent="0.2">
      <c r="F3683" s="93" t="str">
        <f>IF(ISBLANK(A3683),"",VLOOKUP(A3683,'Tabla de equipos'!$B$3:$D$107,3,FALSE))</f>
        <v/>
      </c>
      <c r="J3683" s="139" t="str">
        <f t="shared" si="58"/>
        <v/>
      </c>
    </row>
    <row r="3684" spans="6:10" x14ac:dyDescent="0.2">
      <c r="F3684" s="93" t="str">
        <f>IF(ISBLANK(A3684),"",VLOOKUP(A3684,'Tabla de equipos'!$B$3:$D$107,3,FALSE))</f>
        <v/>
      </c>
      <c r="J3684" s="139" t="str">
        <f t="shared" si="58"/>
        <v/>
      </c>
    </row>
    <row r="3685" spans="6:10" x14ac:dyDescent="0.2">
      <c r="F3685" s="93" t="str">
        <f>IF(ISBLANK(A3685),"",VLOOKUP(A3685,'Tabla de equipos'!$B$3:$D$107,3,FALSE))</f>
        <v/>
      </c>
      <c r="J3685" s="139" t="str">
        <f t="shared" si="58"/>
        <v/>
      </c>
    </row>
    <row r="3686" spans="6:10" x14ac:dyDescent="0.2">
      <c r="F3686" s="93" t="str">
        <f>IF(ISBLANK(A3686),"",VLOOKUP(A3686,'Tabla de equipos'!$B$3:$D$107,3,FALSE))</f>
        <v/>
      </c>
      <c r="J3686" s="139" t="str">
        <f t="shared" si="58"/>
        <v/>
      </c>
    </row>
    <row r="3687" spans="6:10" x14ac:dyDescent="0.2">
      <c r="F3687" s="93" t="str">
        <f>IF(ISBLANK(A3687),"",VLOOKUP(A3687,'Tabla de equipos'!$B$3:$D$107,3,FALSE))</f>
        <v/>
      </c>
      <c r="J3687" s="139" t="str">
        <f t="shared" si="58"/>
        <v/>
      </c>
    </row>
    <row r="3688" spans="6:10" x14ac:dyDescent="0.2">
      <c r="F3688" s="93" t="str">
        <f>IF(ISBLANK(A3688),"",VLOOKUP(A3688,'Tabla de equipos'!$B$3:$D$107,3,FALSE))</f>
        <v/>
      </c>
      <c r="J3688" s="139" t="str">
        <f t="shared" si="58"/>
        <v/>
      </c>
    </row>
    <row r="3689" spans="6:10" x14ac:dyDescent="0.2">
      <c r="F3689" s="93" t="str">
        <f>IF(ISBLANK(A3689),"",VLOOKUP(A3689,'Tabla de equipos'!$B$3:$D$107,3,FALSE))</f>
        <v/>
      </c>
      <c r="J3689" s="139" t="str">
        <f t="shared" si="58"/>
        <v/>
      </c>
    </row>
    <row r="3690" spans="6:10" x14ac:dyDescent="0.2">
      <c r="F3690" s="93" t="str">
        <f>IF(ISBLANK(A3690),"",VLOOKUP(A3690,'Tabla de equipos'!$B$3:$D$107,3,FALSE))</f>
        <v/>
      </c>
      <c r="J3690" s="139" t="str">
        <f t="shared" si="58"/>
        <v/>
      </c>
    </row>
    <row r="3691" spans="6:10" x14ac:dyDescent="0.2">
      <c r="F3691" s="93" t="str">
        <f>IF(ISBLANK(A3691),"",VLOOKUP(A3691,'Tabla de equipos'!$B$3:$D$107,3,FALSE))</f>
        <v/>
      </c>
      <c r="J3691" s="139" t="str">
        <f t="shared" si="58"/>
        <v/>
      </c>
    </row>
    <row r="3692" spans="6:10" x14ac:dyDescent="0.2">
      <c r="F3692" s="93" t="str">
        <f>IF(ISBLANK(A3692),"",VLOOKUP(A3692,'Tabla de equipos'!$B$3:$D$107,3,FALSE))</f>
        <v/>
      </c>
      <c r="J3692" s="139" t="str">
        <f t="shared" si="58"/>
        <v/>
      </c>
    </row>
    <row r="3693" spans="6:10" x14ac:dyDescent="0.2">
      <c r="F3693" s="93" t="str">
        <f>IF(ISBLANK(A3693),"",VLOOKUP(A3693,'Tabla de equipos'!$B$3:$D$107,3,FALSE))</f>
        <v/>
      </c>
      <c r="J3693" s="139" t="str">
        <f t="shared" si="58"/>
        <v/>
      </c>
    </row>
    <row r="3694" spans="6:10" x14ac:dyDescent="0.2">
      <c r="F3694" s="93" t="str">
        <f>IF(ISBLANK(A3694),"",VLOOKUP(A3694,'Tabla de equipos'!$B$3:$D$107,3,FALSE))</f>
        <v/>
      </c>
      <c r="J3694" s="139" t="str">
        <f t="shared" si="58"/>
        <v/>
      </c>
    </row>
    <row r="3695" spans="6:10" x14ac:dyDescent="0.2">
      <c r="F3695" s="93" t="str">
        <f>IF(ISBLANK(A3695),"",VLOOKUP(A3695,'Tabla de equipos'!$B$3:$D$107,3,FALSE))</f>
        <v/>
      </c>
      <c r="J3695" s="139" t="str">
        <f t="shared" si="58"/>
        <v/>
      </c>
    </row>
    <row r="3696" spans="6:10" x14ac:dyDescent="0.2">
      <c r="F3696" s="93" t="str">
        <f>IF(ISBLANK(A3696),"",VLOOKUP(A3696,'Tabla de equipos'!$B$3:$D$107,3,FALSE))</f>
        <v/>
      </c>
      <c r="J3696" s="139" t="str">
        <f t="shared" si="58"/>
        <v/>
      </c>
    </row>
    <row r="3697" spans="6:10" x14ac:dyDescent="0.2">
      <c r="F3697" s="93" t="str">
        <f>IF(ISBLANK(A3697),"",VLOOKUP(A3697,'Tabla de equipos'!$B$3:$D$107,3,FALSE))</f>
        <v/>
      </c>
      <c r="J3697" s="139" t="str">
        <f t="shared" si="58"/>
        <v/>
      </c>
    </row>
    <row r="3698" spans="6:10" x14ac:dyDescent="0.2">
      <c r="F3698" s="93" t="str">
        <f>IF(ISBLANK(A3698),"",VLOOKUP(A3698,'Tabla de equipos'!$B$3:$D$107,3,FALSE))</f>
        <v/>
      </c>
      <c r="J3698" s="139" t="str">
        <f t="shared" si="58"/>
        <v/>
      </c>
    </row>
    <row r="3699" spans="6:10" x14ac:dyDescent="0.2">
      <c r="F3699" s="93" t="str">
        <f>IF(ISBLANK(A3699),"",VLOOKUP(A3699,'Tabla de equipos'!$B$3:$D$107,3,FALSE))</f>
        <v/>
      </c>
      <c r="J3699" s="139" t="str">
        <f t="shared" si="58"/>
        <v/>
      </c>
    </row>
    <row r="3700" spans="6:10" x14ac:dyDescent="0.2">
      <c r="F3700" s="93" t="str">
        <f>IF(ISBLANK(A3700),"",VLOOKUP(A3700,'Tabla de equipos'!$B$3:$D$107,3,FALSE))</f>
        <v/>
      </c>
      <c r="J3700" s="139" t="str">
        <f t="shared" si="58"/>
        <v/>
      </c>
    </row>
    <row r="3701" spans="6:10" x14ac:dyDescent="0.2">
      <c r="F3701" s="93" t="str">
        <f>IF(ISBLANK(A3701),"",VLOOKUP(A3701,'Tabla de equipos'!$B$3:$D$107,3,FALSE))</f>
        <v/>
      </c>
      <c r="J3701" s="139" t="str">
        <f t="shared" si="58"/>
        <v/>
      </c>
    </row>
    <row r="3702" spans="6:10" x14ac:dyDescent="0.2">
      <c r="F3702" s="93" t="str">
        <f>IF(ISBLANK(A3702),"",VLOOKUP(A3702,'Tabla de equipos'!$B$3:$D$107,3,FALSE))</f>
        <v/>
      </c>
      <c r="J3702" s="139" t="str">
        <f t="shared" si="58"/>
        <v/>
      </c>
    </row>
    <row r="3703" spans="6:10" x14ac:dyDescent="0.2">
      <c r="F3703" s="93" t="str">
        <f>IF(ISBLANK(A3703),"",VLOOKUP(A3703,'Tabla de equipos'!$B$3:$D$107,3,FALSE))</f>
        <v/>
      </c>
      <c r="J3703" s="139" t="str">
        <f t="shared" si="58"/>
        <v/>
      </c>
    </row>
    <row r="3704" spans="6:10" x14ac:dyDescent="0.2">
      <c r="F3704" s="93" t="str">
        <f>IF(ISBLANK(A3704),"",VLOOKUP(A3704,'Tabla de equipos'!$B$3:$D$107,3,FALSE))</f>
        <v/>
      </c>
      <c r="J3704" s="139" t="str">
        <f t="shared" si="58"/>
        <v/>
      </c>
    </row>
    <row r="3705" spans="6:10" x14ac:dyDescent="0.2">
      <c r="F3705" s="93" t="str">
        <f>IF(ISBLANK(A3705),"",VLOOKUP(A3705,'Tabla de equipos'!$B$3:$D$107,3,FALSE))</f>
        <v/>
      </c>
      <c r="J3705" s="139" t="str">
        <f t="shared" si="58"/>
        <v/>
      </c>
    </row>
    <row r="3706" spans="6:10" x14ac:dyDescent="0.2">
      <c r="F3706" s="93" t="str">
        <f>IF(ISBLANK(A3706),"",VLOOKUP(A3706,'Tabla de equipos'!$B$3:$D$107,3,FALSE))</f>
        <v/>
      </c>
      <c r="J3706" s="139" t="str">
        <f t="shared" si="58"/>
        <v/>
      </c>
    </row>
    <row r="3707" spans="6:10" x14ac:dyDescent="0.2">
      <c r="F3707" s="93" t="str">
        <f>IF(ISBLANK(A3707),"",VLOOKUP(A3707,'Tabla de equipos'!$B$3:$D$107,3,FALSE))</f>
        <v/>
      </c>
      <c r="J3707" s="139" t="str">
        <f t="shared" si="58"/>
        <v/>
      </c>
    </row>
    <row r="3708" spans="6:10" x14ac:dyDescent="0.2">
      <c r="F3708" s="93" t="str">
        <f>IF(ISBLANK(A3708),"",VLOOKUP(A3708,'Tabla de equipos'!$B$3:$D$107,3,FALSE))</f>
        <v/>
      </c>
      <c r="J3708" s="139" t="str">
        <f t="shared" si="58"/>
        <v/>
      </c>
    </row>
    <row r="3709" spans="6:10" x14ac:dyDescent="0.2">
      <c r="F3709" s="93" t="str">
        <f>IF(ISBLANK(A3709),"",VLOOKUP(A3709,'Tabla de equipos'!$B$3:$D$107,3,FALSE))</f>
        <v/>
      </c>
      <c r="J3709" s="139" t="str">
        <f t="shared" si="58"/>
        <v/>
      </c>
    </row>
    <row r="3710" spans="6:10" x14ac:dyDescent="0.2">
      <c r="F3710" s="93" t="str">
        <f>IF(ISBLANK(A3710),"",VLOOKUP(A3710,'Tabla de equipos'!$B$3:$D$107,3,FALSE))</f>
        <v/>
      </c>
      <c r="J3710" s="139" t="str">
        <f t="shared" si="58"/>
        <v/>
      </c>
    </row>
    <row r="3711" spans="6:10" x14ac:dyDescent="0.2">
      <c r="F3711" s="93" t="str">
        <f>IF(ISBLANK(A3711),"",VLOOKUP(A3711,'Tabla de equipos'!$B$3:$D$107,3,FALSE))</f>
        <v/>
      </c>
      <c r="J3711" s="139" t="str">
        <f t="shared" si="58"/>
        <v/>
      </c>
    </row>
    <row r="3712" spans="6:10" x14ac:dyDescent="0.2">
      <c r="F3712" s="93" t="str">
        <f>IF(ISBLANK(A3712),"",VLOOKUP(A3712,'Tabla de equipos'!$B$3:$D$107,3,FALSE))</f>
        <v/>
      </c>
      <c r="J3712" s="139" t="str">
        <f t="shared" si="58"/>
        <v/>
      </c>
    </row>
    <row r="3713" spans="6:10" x14ac:dyDescent="0.2">
      <c r="F3713" s="93" t="str">
        <f>IF(ISBLANK(A3713),"",VLOOKUP(A3713,'Tabla de equipos'!$B$3:$D$107,3,FALSE))</f>
        <v/>
      </c>
      <c r="J3713" s="139" t="str">
        <f t="shared" si="58"/>
        <v/>
      </c>
    </row>
    <row r="3714" spans="6:10" x14ac:dyDescent="0.2">
      <c r="F3714" s="93" t="str">
        <f>IF(ISBLANK(A3714),"",VLOOKUP(A3714,'Tabla de equipos'!$B$3:$D$107,3,FALSE))</f>
        <v/>
      </c>
      <c r="J3714" s="139" t="str">
        <f t="shared" si="58"/>
        <v/>
      </c>
    </row>
    <row r="3715" spans="6:10" x14ac:dyDescent="0.2">
      <c r="F3715" s="93" t="str">
        <f>IF(ISBLANK(A3715),"",VLOOKUP(A3715,'Tabla de equipos'!$B$3:$D$107,3,FALSE))</f>
        <v/>
      </c>
      <c r="J3715" s="139" t="str">
        <f t="shared" si="58"/>
        <v/>
      </c>
    </row>
    <row r="3716" spans="6:10" x14ac:dyDescent="0.2">
      <c r="F3716" s="93" t="str">
        <f>IF(ISBLANK(A3716),"",VLOOKUP(A3716,'Tabla de equipos'!$B$3:$D$107,3,FALSE))</f>
        <v/>
      </c>
      <c r="J3716" s="139" t="str">
        <f t="shared" si="58"/>
        <v/>
      </c>
    </row>
    <row r="3717" spans="6:10" x14ac:dyDescent="0.2">
      <c r="F3717" s="93" t="str">
        <f>IF(ISBLANK(A3717),"",VLOOKUP(A3717,'Tabla de equipos'!$B$3:$D$107,3,FALSE))</f>
        <v/>
      </c>
      <c r="J3717" s="139" t="str">
        <f t="shared" si="58"/>
        <v/>
      </c>
    </row>
    <row r="3718" spans="6:10" x14ac:dyDescent="0.2">
      <c r="F3718" s="93" t="str">
        <f>IF(ISBLANK(A3718),"",VLOOKUP(A3718,'Tabla de equipos'!$B$3:$D$107,3,FALSE))</f>
        <v/>
      </c>
      <c r="J3718" s="139" t="str">
        <f t="shared" ref="J3718:J3781" si="59">IF(AND(G3718&gt;0,A3718=""),"Falta elegir equipo/producto",IF(AND(A3718="",G3718=""),"",IF(AND(A3718&lt;&gt;"",G3718=""),"Falta incluir numero de unidades",IF(AND(A3718&lt;&gt;"",G3718&gt;0,B3718=""),"Falta Incluir el Tipo de Exceptuación",IF(AND(A3718&lt;&gt;"",B3718&lt;&gt;"",C3718="",G3718&gt;0),"Falta incluir nombre del Beneficiario exceptuación","No olvidar adjuntar factura de la exceptuación")))))</f>
        <v/>
      </c>
    </row>
    <row r="3719" spans="6:10" x14ac:dyDescent="0.2">
      <c r="F3719" s="93" t="str">
        <f>IF(ISBLANK(A3719),"",VLOOKUP(A3719,'Tabla de equipos'!$B$3:$D$107,3,FALSE))</f>
        <v/>
      </c>
      <c r="J3719" s="139" t="str">
        <f t="shared" si="59"/>
        <v/>
      </c>
    </row>
    <row r="3720" spans="6:10" x14ac:dyDescent="0.2">
      <c r="F3720" s="93" t="str">
        <f>IF(ISBLANK(A3720),"",VLOOKUP(A3720,'Tabla de equipos'!$B$3:$D$107,3,FALSE))</f>
        <v/>
      </c>
      <c r="J3720" s="139" t="str">
        <f t="shared" si="59"/>
        <v/>
      </c>
    </row>
    <row r="3721" spans="6:10" x14ac:dyDescent="0.2">
      <c r="F3721" s="93" t="str">
        <f>IF(ISBLANK(A3721),"",VLOOKUP(A3721,'Tabla de equipos'!$B$3:$D$107,3,FALSE))</f>
        <v/>
      </c>
      <c r="J3721" s="139" t="str">
        <f t="shared" si="59"/>
        <v/>
      </c>
    </row>
    <row r="3722" spans="6:10" x14ac:dyDescent="0.2">
      <c r="F3722" s="93" t="str">
        <f>IF(ISBLANK(A3722),"",VLOOKUP(A3722,'Tabla de equipos'!$B$3:$D$107,3,FALSE))</f>
        <v/>
      </c>
      <c r="J3722" s="139" t="str">
        <f t="shared" si="59"/>
        <v/>
      </c>
    </row>
    <row r="3723" spans="6:10" x14ac:dyDescent="0.2">
      <c r="F3723" s="93" t="str">
        <f>IF(ISBLANK(A3723),"",VLOOKUP(A3723,'Tabla de equipos'!$B$3:$D$107,3,FALSE))</f>
        <v/>
      </c>
      <c r="J3723" s="139" t="str">
        <f t="shared" si="59"/>
        <v/>
      </c>
    </row>
    <row r="3724" spans="6:10" x14ac:dyDescent="0.2">
      <c r="F3724" s="93" t="str">
        <f>IF(ISBLANK(A3724),"",VLOOKUP(A3724,'Tabla de equipos'!$B$3:$D$107,3,FALSE))</f>
        <v/>
      </c>
      <c r="J3724" s="139" t="str">
        <f t="shared" si="59"/>
        <v/>
      </c>
    </row>
    <row r="3725" spans="6:10" x14ac:dyDescent="0.2">
      <c r="F3725" s="93" t="str">
        <f>IF(ISBLANK(A3725),"",VLOOKUP(A3725,'Tabla de equipos'!$B$3:$D$107,3,FALSE))</f>
        <v/>
      </c>
      <c r="J3725" s="139" t="str">
        <f t="shared" si="59"/>
        <v/>
      </c>
    </row>
    <row r="3726" spans="6:10" x14ac:dyDescent="0.2">
      <c r="F3726" s="93" t="str">
        <f>IF(ISBLANK(A3726),"",VLOOKUP(A3726,'Tabla de equipos'!$B$3:$D$107,3,FALSE))</f>
        <v/>
      </c>
      <c r="J3726" s="139" t="str">
        <f t="shared" si="59"/>
        <v/>
      </c>
    </row>
    <row r="3727" spans="6:10" x14ac:dyDescent="0.2">
      <c r="F3727" s="93" t="str">
        <f>IF(ISBLANK(A3727),"",VLOOKUP(A3727,'Tabla de equipos'!$B$3:$D$107,3,FALSE))</f>
        <v/>
      </c>
      <c r="J3727" s="139" t="str">
        <f t="shared" si="59"/>
        <v/>
      </c>
    </row>
    <row r="3728" spans="6:10" x14ac:dyDescent="0.2">
      <c r="F3728" s="93" t="str">
        <f>IF(ISBLANK(A3728),"",VLOOKUP(A3728,'Tabla de equipos'!$B$3:$D$107,3,FALSE))</f>
        <v/>
      </c>
      <c r="J3728" s="139" t="str">
        <f t="shared" si="59"/>
        <v/>
      </c>
    </row>
    <row r="3729" spans="6:10" x14ac:dyDescent="0.2">
      <c r="F3729" s="93" t="str">
        <f>IF(ISBLANK(A3729),"",VLOOKUP(A3729,'Tabla de equipos'!$B$3:$D$107,3,FALSE))</f>
        <v/>
      </c>
      <c r="J3729" s="139" t="str">
        <f t="shared" si="59"/>
        <v/>
      </c>
    </row>
    <row r="3730" spans="6:10" x14ac:dyDescent="0.2">
      <c r="F3730" s="93" t="str">
        <f>IF(ISBLANK(A3730),"",VLOOKUP(A3730,'Tabla de equipos'!$B$3:$D$107,3,FALSE))</f>
        <v/>
      </c>
      <c r="J3730" s="139" t="str">
        <f t="shared" si="59"/>
        <v/>
      </c>
    </row>
    <row r="3731" spans="6:10" x14ac:dyDescent="0.2">
      <c r="F3731" s="93" t="str">
        <f>IF(ISBLANK(A3731),"",VLOOKUP(A3731,'Tabla de equipos'!$B$3:$D$107,3,FALSE))</f>
        <v/>
      </c>
      <c r="J3731" s="139" t="str">
        <f t="shared" si="59"/>
        <v/>
      </c>
    </row>
    <row r="3732" spans="6:10" x14ac:dyDescent="0.2">
      <c r="F3732" s="93" t="str">
        <f>IF(ISBLANK(A3732),"",VLOOKUP(A3732,'Tabla de equipos'!$B$3:$D$107,3,FALSE))</f>
        <v/>
      </c>
      <c r="J3732" s="139" t="str">
        <f t="shared" si="59"/>
        <v/>
      </c>
    </row>
    <row r="3733" spans="6:10" x14ac:dyDescent="0.2">
      <c r="F3733" s="93" t="str">
        <f>IF(ISBLANK(A3733),"",VLOOKUP(A3733,'Tabla de equipos'!$B$3:$D$107,3,FALSE))</f>
        <v/>
      </c>
      <c r="J3733" s="139" t="str">
        <f t="shared" si="59"/>
        <v/>
      </c>
    </row>
    <row r="3734" spans="6:10" x14ac:dyDescent="0.2">
      <c r="F3734" s="93" t="str">
        <f>IF(ISBLANK(A3734),"",VLOOKUP(A3734,'Tabla de equipos'!$B$3:$D$107,3,FALSE))</f>
        <v/>
      </c>
      <c r="J3734" s="139" t="str">
        <f t="shared" si="59"/>
        <v/>
      </c>
    </row>
    <row r="3735" spans="6:10" x14ac:dyDescent="0.2">
      <c r="F3735" s="93" t="str">
        <f>IF(ISBLANK(A3735),"",VLOOKUP(A3735,'Tabla de equipos'!$B$3:$D$107,3,FALSE))</f>
        <v/>
      </c>
      <c r="J3735" s="139" t="str">
        <f t="shared" si="59"/>
        <v/>
      </c>
    </row>
    <row r="3736" spans="6:10" x14ac:dyDescent="0.2">
      <c r="F3736" s="93" t="str">
        <f>IF(ISBLANK(A3736),"",VLOOKUP(A3736,'Tabla de equipos'!$B$3:$D$107,3,FALSE))</f>
        <v/>
      </c>
      <c r="J3736" s="139" t="str">
        <f t="shared" si="59"/>
        <v/>
      </c>
    </row>
    <row r="3737" spans="6:10" x14ac:dyDescent="0.2">
      <c r="F3737" s="93" t="str">
        <f>IF(ISBLANK(A3737),"",VLOOKUP(A3737,'Tabla de equipos'!$B$3:$D$107,3,FALSE))</f>
        <v/>
      </c>
      <c r="J3737" s="139" t="str">
        <f t="shared" si="59"/>
        <v/>
      </c>
    </row>
    <row r="3738" spans="6:10" x14ac:dyDescent="0.2">
      <c r="F3738" s="93" t="str">
        <f>IF(ISBLANK(A3738),"",VLOOKUP(A3738,'Tabla de equipos'!$B$3:$D$107,3,FALSE))</f>
        <v/>
      </c>
      <c r="J3738" s="139" t="str">
        <f t="shared" si="59"/>
        <v/>
      </c>
    </row>
    <row r="3739" spans="6:10" x14ac:dyDescent="0.2">
      <c r="F3739" s="93" t="str">
        <f>IF(ISBLANK(A3739),"",VLOOKUP(A3739,'Tabla de equipos'!$B$3:$D$107,3,FALSE))</f>
        <v/>
      </c>
      <c r="J3739" s="139" t="str">
        <f t="shared" si="59"/>
        <v/>
      </c>
    </row>
    <row r="3740" spans="6:10" x14ac:dyDescent="0.2">
      <c r="F3740" s="93" t="str">
        <f>IF(ISBLANK(A3740),"",VLOOKUP(A3740,'Tabla de equipos'!$B$3:$D$107,3,FALSE))</f>
        <v/>
      </c>
      <c r="J3740" s="139" t="str">
        <f t="shared" si="59"/>
        <v/>
      </c>
    </row>
    <row r="3741" spans="6:10" x14ac:dyDescent="0.2">
      <c r="F3741" s="93" t="str">
        <f>IF(ISBLANK(A3741),"",VLOOKUP(A3741,'Tabla de equipos'!$B$3:$D$107,3,FALSE))</f>
        <v/>
      </c>
      <c r="J3741" s="139" t="str">
        <f t="shared" si="59"/>
        <v/>
      </c>
    </row>
    <row r="3742" spans="6:10" x14ac:dyDescent="0.2">
      <c r="F3742" s="93" t="str">
        <f>IF(ISBLANK(A3742),"",VLOOKUP(A3742,'Tabla de equipos'!$B$3:$D$107,3,FALSE))</f>
        <v/>
      </c>
      <c r="J3742" s="139" t="str">
        <f t="shared" si="59"/>
        <v/>
      </c>
    </row>
    <row r="3743" spans="6:10" x14ac:dyDescent="0.2">
      <c r="F3743" s="93" t="str">
        <f>IF(ISBLANK(A3743),"",VLOOKUP(A3743,'Tabla de equipos'!$B$3:$D$107,3,FALSE))</f>
        <v/>
      </c>
      <c r="J3743" s="139" t="str">
        <f t="shared" si="59"/>
        <v/>
      </c>
    </row>
    <row r="3744" spans="6:10" x14ac:dyDescent="0.2">
      <c r="F3744" s="93" t="str">
        <f>IF(ISBLANK(A3744),"",VLOOKUP(A3744,'Tabla de equipos'!$B$3:$D$107,3,FALSE))</f>
        <v/>
      </c>
      <c r="J3744" s="139" t="str">
        <f t="shared" si="59"/>
        <v/>
      </c>
    </row>
    <row r="3745" spans="6:10" x14ac:dyDescent="0.2">
      <c r="F3745" s="93" t="str">
        <f>IF(ISBLANK(A3745),"",VLOOKUP(A3745,'Tabla de equipos'!$B$3:$D$107,3,FALSE))</f>
        <v/>
      </c>
      <c r="J3745" s="139" t="str">
        <f t="shared" si="59"/>
        <v/>
      </c>
    </row>
    <row r="3746" spans="6:10" x14ac:dyDescent="0.2">
      <c r="F3746" s="93" t="str">
        <f>IF(ISBLANK(A3746),"",VLOOKUP(A3746,'Tabla de equipos'!$B$3:$D$107,3,FALSE))</f>
        <v/>
      </c>
      <c r="J3746" s="139" t="str">
        <f t="shared" si="59"/>
        <v/>
      </c>
    </row>
    <row r="3747" spans="6:10" x14ac:dyDescent="0.2">
      <c r="F3747" s="93" t="str">
        <f>IF(ISBLANK(A3747),"",VLOOKUP(A3747,'Tabla de equipos'!$B$3:$D$107,3,FALSE))</f>
        <v/>
      </c>
      <c r="J3747" s="139" t="str">
        <f t="shared" si="59"/>
        <v/>
      </c>
    </row>
    <row r="3748" spans="6:10" x14ac:dyDescent="0.2">
      <c r="F3748" s="93" t="str">
        <f>IF(ISBLANK(A3748),"",VLOOKUP(A3748,'Tabla de equipos'!$B$3:$D$107,3,FALSE))</f>
        <v/>
      </c>
      <c r="J3748" s="139" t="str">
        <f t="shared" si="59"/>
        <v/>
      </c>
    </row>
    <row r="3749" spans="6:10" x14ac:dyDescent="0.2">
      <c r="F3749" s="93" t="str">
        <f>IF(ISBLANK(A3749),"",VLOOKUP(A3749,'Tabla de equipos'!$B$3:$D$107,3,FALSE))</f>
        <v/>
      </c>
      <c r="J3749" s="139" t="str">
        <f t="shared" si="59"/>
        <v/>
      </c>
    </row>
    <row r="3750" spans="6:10" x14ac:dyDescent="0.2">
      <c r="F3750" s="93" t="str">
        <f>IF(ISBLANK(A3750),"",VLOOKUP(A3750,'Tabla de equipos'!$B$3:$D$107,3,FALSE))</f>
        <v/>
      </c>
      <c r="J3750" s="139" t="str">
        <f t="shared" si="59"/>
        <v/>
      </c>
    </row>
    <row r="3751" spans="6:10" x14ac:dyDescent="0.2">
      <c r="F3751" s="93" t="str">
        <f>IF(ISBLANK(A3751),"",VLOOKUP(A3751,'Tabla de equipos'!$B$3:$D$107,3,FALSE))</f>
        <v/>
      </c>
      <c r="J3751" s="139" t="str">
        <f t="shared" si="59"/>
        <v/>
      </c>
    </row>
    <row r="3752" spans="6:10" x14ac:dyDescent="0.2">
      <c r="F3752" s="93" t="str">
        <f>IF(ISBLANK(A3752),"",VLOOKUP(A3752,'Tabla de equipos'!$B$3:$D$107,3,FALSE))</f>
        <v/>
      </c>
      <c r="J3752" s="139" t="str">
        <f t="shared" si="59"/>
        <v/>
      </c>
    </row>
    <row r="3753" spans="6:10" x14ac:dyDescent="0.2">
      <c r="F3753" s="93" t="str">
        <f>IF(ISBLANK(A3753),"",VLOOKUP(A3753,'Tabla de equipos'!$B$3:$D$107,3,FALSE))</f>
        <v/>
      </c>
      <c r="J3753" s="139" t="str">
        <f t="shared" si="59"/>
        <v/>
      </c>
    </row>
    <row r="3754" spans="6:10" x14ac:dyDescent="0.2">
      <c r="F3754" s="93" t="str">
        <f>IF(ISBLANK(A3754),"",VLOOKUP(A3754,'Tabla de equipos'!$B$3:$D$107,3,FALSE))</f>
        <v/>
      </c>
      <c r="J3754" s="139" t="str">
        <f t="shared" si="59"/>
        <v/>
      </c>
    </row>
    <row r="3755" spans="6:10" x14ac:dyDescent="0.2">
      <c r="F3755" s="93" t="str">
        <f>IF(ISBLANK(A3755),"",VLOOKUP(A3755,'Tabla de equipos'!$B$3:$D$107,3,FALSE))</f>
        <v/>
      </c>
      <c r="J3755" s="139" t="str">
        <f t="shared" si="59"/>
        <v/>
      </c>
    </row>
    <row r="3756" spans="6:10" x14ac:dyDescent="0.2">
      <c r="F3756" s="93" t="str">
        <f>IF(ISBLANK(A3756),"",VLOOKUP(A3756,'Tabla de equipos'!$B$3:$D$107,3,FALSE))</f>
        <v/>
      </c>
      <c r="J3756" s="139" t="str">
        <f t="shared" si="59"/>
        <v/>
      </c>
    </row>
    <row r="3757" spans="6:10" x14ac:dyDescent="0.2">
      <c r="F3757" s="93" t="str">
        <f>IF(ISBLANK(A3757),"",VLOOKUP(A3757,'Tabla de equipos'!$B$3:$D$107,3,FALSE))</f>
        <v/>
      </c>
      <c r="J3757" s="139" t="str">
        <f t="shared" si="59"/>
        <v/>
      </c>
    </row>
    <row r="3758" spans="6:10" x14ac:dyDescent="0.2">
      <c r="F3758" s="93" t="str">
        <f>IF(ISBLANK(A3758),"",VLOOKUP(A3758,'Tabla de equipos'!$B$3:$D$107,3,FALSE))</f>
        <v/>
      </c>
      <c r="J3758" s="139" t="str">
        <f t="shared" si="59"/>
        <v/>
      </c>
    </row>
    <row r="3759" spans="6:10" x14ac:dyDescent="0.2">
      <c r="F3759" s="93" t="str">
        <f>IF(ISBLANK(A3759),"",VLOOKUP(A3759,'Tabla de equipos'!$B$3:$D$107,3,FALSE))</f>
        <v/>
      </c>
      <c r="J3759" s="139" t="str">
        <f t="shared" si="59"/>
        <v/>
      </c>
    </row>
    <row r="3760" spans="6:10" x14ac:dyDescent="0.2">
      <c r="F3760" s="93" t="str">
        <f>IF(ISBLANK(A3760),"",VLOOKUP(A3760,'Tabla de equipos'!$B$3:$D$107,3,FALSE))</f>
        <v/>
      </c>
      <c r="J3760" s="139" t="str">
        <f t="shared" si="59"/>
        <v/>
      </c>
    </row>
    <row r="3761" spans="6:10" x14ac:dyDescent="0.2">
      <c r="F3761" s="93" t="str">
        <f>IF(ISBLANK(A3761),"",VLOOKUP(A3761,'Tabla de equipos'!$B$3:$D$107,3,FALSE))</f>
        <v/>
      </c>
      <c r="J3761" s="139" t="str">
        <f t="shared" si="59"/>
        <v/>
      </c>
    </row>
    <row r="3762" spans="6:10" x14ac:dyDescent="0.2">
      <c r="F3762" s="93" t="str">
        <f>IF(ISBLANK(A3762),"",VLOOKUP(A3762,'Tabla de equipos'!$B$3:$D$107,3,FALSE))</f>
        <v/>
      </c>
      <c r="J3762" s="139" t="str">
        <f t="shared" si="59"/>
        <v/>
      </c>
    </row>
    <row r="3763" spans="6:10" x14ac:dyDescent="0.2">
      <c r="F3763" s="93" t="str">
        <f>IF(ISBLANK(A3763),"",VLOOKUP(A3763,'Tabla de equipos'!$B$3:$D$107,3,FALSE))</f>
        <v/>
      </c>
      <c r="J3763" s="139" t="str">
        <f t="shared" si="59"/>
        <v/>
      </c>
    </row>
    <row r="3764" spans="6:10" x14ac:dyDescent="0.2">
      <c r="F3764" s="93" t="str">
        <f>IF(ISBLANK(A3764),"",VLOOKUP(A3764,'Tabla de equipos'!$B$3:$D$107,3,FALSE))</f>
        <v/>
      </c>
      <c r="J3764" s="139" t="str">
        <f t="shared" si="59"/>
        <v/>
      </c>
    </row>
    <row r="3765" spans="6:10" x14ac:dyDescent="0.2">
      <c r="F3765" s="93" t="str">
        <f>IF(ISBLANK(A3765),"",VLOOKUP(A3765,'Tabla de equipos'!$B$3:$D$107,3,FALSE))</f>
        <v/>
      </c>
      <c r="J3765" s="139" t="str">
        <f t="shared" si="59"/>
        <v/>
      </c>
    </row>
    <row r="3766" spans="6:10" x14ac:dyDescent="0.2">
      <c r="F3766" s="93" t="str">
        <f>IF(ISBLANK(A3766),"",VLOOKUP(A3766,'Tabla de equipos'!$B$3:$D$107,3,FALSE))</f>
        <v/>
      </c>
      <c r="J3766" s="139" t="str">
        <f t="shared" si="59"/>
        <v/>
      </c>
    </row>
    <row r="3767" spans="6:10" x14ac:dyDescent="0.2">
      <c r="F3767" s="93" t="str">
        <f>IF(ISBLANK(A3767),"",VLOOKUP(A3767,'Tabla de equipos'!$B$3:$D$107,3,FALSE))</f>
        <v/>
      </c>
      <c r="J3767" s="139" t="str">
        <f t="shared" si="59"/>
        <v/>
      </c>
    </row>
    <row r="3768" spans="6:10" x14ac:dyDescent="0.2">
      <c r="F3768" s="93" t="str">
        <f>IF(ISBLANK(A3768),"",VLOOKUP(A3768,'Tabla de equipos'!$B$3:$D$107,3,FALSE))</f>
        <v/>
      </c>
      <c r="J3768" s="139" t="str">
        <f t="shared" si="59"/>
        <v/>
      </c>
    </row>
    <row r="3769" spans="6:10" x14ac:dyDescent="0.2">
      <c r="F3769" s="93" t="str">
        <f>IF(ISBLANK(A3769),"",VLOOKUP(A3769,'Tabla de equipos'!$B$3:$D$107,3,FALSE))</f>
        <v/>
      </c>
      <c r="J3769" s="139" t="str">
        <f t="shared" si="59"/>
        <v/>
      </c>
    </row>
    <row r="3770" spans="6:10" x14ac:dyDescent="0.2">
      <c r="F3770" s="93" t="str">
        <f>IF(ISBLANK(A3770),"",VLOOKUP(A3770,'Tabla de equipos'!$B$3:$D$107,3,FALSE))</f>
        <v/>
      </c>
      <c r="J3770" s="139" t="str">
        <f t="shared" si="59"/>
        <v/>
      </c>
    </row>
    <row r="3771" spans="6:10" x14ac:dyDescent="0.2">
      <c r="F3771" s="93" t="str">
        <f>IF(ISBLANK(A3771),"",VLOOKUP(A3771,'Tabla de equipos'!$B$3:$D$107,3,FALSE))</f>
        <v/>
      </c>
      <c r="J3771" s="139" t="str">
        <f t="shared" si="59"/>
        <v/>
      </c>
    </row>
    <row r="3772" spans="6:10" x14ac:dyDescent="0.2">
      <c r="F3772" s="93" t="str">
        <f>IF(ISBLANK(A3772),"",VLOOKUP(A3772,'Tabla de equipos'!$B$3:$D$107,3,FALSE))</f>
        <v/>
      </c>
      <c r="J3772" s="139" t="str">
        <f t="shared" si="59"/>
        <v/>
      </c>
    </row>
    <row r="3773" spans="6:10" x14ac:dyDescent="0.2">
      <c r="F3773" s="93" t="str">
        <f>IF(ISBLANK(A3773),"",VLOOKUP(A3773,'Tabla de equipos'!$B$3:$D$107,3,FALSE))</f>
        <v/>
      </c>
      <c r="J3773" s="139" t="str">
        <f t="shared" si="59"/>
        <v/>
      </c>
    </row>
    <row r="3774" spans="6:10" x14ac:dyDescent="0.2">
      <c r="F3774" s="93" t="str">
        <f>IF(ISBLANK(A3774),"",VLOOKUP(A3774,'Tabla de equipos'!$B$3:$D$107,3,FALSE))</f>
        <v/>
      </c>
      <c r="J3774" s="139" t="str">
        <f t="shared" si="59"/>
        <v/>
      </c>
    </row>
    <row r="3775" spans="6:10" x14ac:dyDescent="0.2">
      <c r="F3775" s="93" t="str">
        <f>IF(ISBLANK(A3775),"",VLOOKUP(A3775,'Tabla de equipos'!$B$3:$D$107,3,FALSE))</f>
        <v/>
      </c>
      <c r="J3775" s="139" t="str">
        <f t="shared" si="59"/>
        <v/>
      </c>
    </row>
    <row r="3776" spans="6:10" x14ac:dyDescent="0.2">
      <c r="F3776" s="93" t="str">
        <f>IF(ISBLANK(A3776),"",VLOOKUP(A3776,'Tabla de equipos'!$B$3:$D$107,3,FALSE))</f>
        <v/>
      </c>
      <c r="J3776" s="139" t="str">
        <f t="shared" si="59"/>
        <v/>
      </c>
    </row>
    <row r="3777" spans="6:10" x14ac:dyDescent="0.2">
      <c r="F3777" s="93" t="str">
        <f>IF(ISBLANK(A3777),"",VLOOKUP(A3777,'Tabla de equipos'!$B$3:$D$107,3,FALSE))</f>
        <v/>
      </c>
      <c r="J3777" s="139" t="str">
        <f t="shared" si="59"/>
        <v/>
      </c>
    </row>
    <row r="3778" spans="6:10" x14ac:dyDescent="0.2">
      <c r="F3778" s="93" t="str">
        <f>IF(ISBLANK(A3778),"",VLOOKUP(A3778,'Tabla de equipos'!$B$3:$D$107,3,FALSE))</f>
        <v/>
      </c>
      <c r="J3778" s="139" t="str">
        <f t="shared" si="59"/>
        <v/>
      </c>
    </row>
    <row r="3779" spans="6:10" x14ac:dyDescent="0.2">
      <c r="F3779" s="93" t="str">
        <f>IF(ISBLANK(A3779),"",VLOOKUP(A3779,'Tabla de equipos'!$B$3:$D$107,3,FALSE))</f>
        <v/>
      </c>
      <c r="J3779" s="139" t="str">
        <f t="shared" si="59"/>
        <v/>
      </c>
    </row>
    <row r="3780" spans="6:10" x14ac:dyDescent="0.2">
      <c r="F3780" s="93" t="str">
        <f>IF(ISBLANK(A3780),"",VLOOKUP(A3780,'Tabla de equipos'!$B$3:$D$107,3,FALSE))</f>
        <v/>
      </c>
      <c r="J3780" s="139" t="str">
        <f t="shared" si="59"/>
        <v/>
      </c>
    </row>
    <row r="3781" spans="6:10" x14ac:dyDescent="0.2">
      <c r="F3781" s="93" t="str">
        <f>IF(ISBLANK(A3781),"",VLOOKUP(A3781,'Tabla de equipos'!$B$3:$D$107,3,FALSE))</f>
        <v/>
      </c>
      <c r="J3781" s="139" t="str">
        <f t="shared" si="59"/>
        <v/>
      </c>
    </row>
    <row r="3782" spans="6:10" x14ac:dyDescent="0.2">
      <c r="F3782" s="93" t="str">
        <f>IF(ISBLANK(A3782),"",VLOOKUP(A3782,'Tabla de equipos'!$B$3:$D$107,3,FALSE))</f>
        <v/>
      </c>
      <c r="J3782" s="139" t="str">
        <f t="shared" ref="J3782:J3845" si="60">IF(AND(G3782&gt;0,A3782=""),"Falta elegir equipo/producto",IF(AND(A3782="",G3782=""),"",IF(AND(A3782&lt;&gt;"",G3782=""),"Falta incluir numero de unidades",IF(AND(A3782&lt;&gt;"",G3782&gt;0,B3782=""),"Falta Incluir el Tipo de Exceptuación",IF(AND(A3782&lt;&gt;"",B3782&lt;&gt;"",C3782="",G3782&gt;0),"Falta incluir nombre del Beneficiario exceptuación","No olvidar adjuntar factura de la exceptuación")))))</f>
        <v/>
      </c>
    </row>
    <row r="3783" spans="6:10" x14ac:dyDescent="0.2">
      <c r="F3783" s="93" t="str">
        <f>IF(ISBLANK(A3783),"",VLOOKUP(A3783,'Tabla de equipos'!$B$3:$D$107,3,FALSE))</f>
        <v/>
      </c>
      <c r="J3783" s="139" t="str">
        <f t="shared" si="60"/>
        <v/>
      </c>
    </row>
    <row r="3784" spans="6:10" x14ac:dyDescent="0.2">
      <c r="F3784" s="93" t="str">
        <f>IF(ISBLANK(A3784),"",VLOOKUP(A3784,'Tabla de equipos'!$B$3:$D$107,3,FALSE))</f>
        <v/>
      </c>
      <c r="J3784" s="139" t="str">
        <f t="shared" si="60"/>
        <v/>
      </c>
    </row>
    <row r="3785" spans="6:10" x14ac:dyDescent="0.2">
      <c r="F3785" s="93" t="str">
        <f>IF(ISBLANK(A3785),"",VLOOKUP(A3785,'Tabla de equipos'!$B$3:$D$107,3,FALSE))</f>
        <v/>
      </c>
      <c r="J3785" s="139" t="str">
        <f t="shared" si="60"/>
        <v/>
      </c>
    </row>
    <row r="3786" spans="6:10" x14ac:dyDescent="0.2">
      <c r="F3786" s="93" t="str">
        <f>IF(ISBLANK(A3786),"",VLOOKUP(A3786,'Tabla de equipos'!$B$3:$D$107,3,FALSE))</f>
        <v/>
      </c>
      <c r="J3786" s="139" t="str">
        <f t="shared" si="60"/>
        <v/>
      </c>
    </row>
    <row r="3787" spans="6:10" x14ac:dyDescent="0.2">
      <c r="F3787" s="93" t="str">
        <f>IF(ISBLANK(A3787),"",VLOOKUP(A3787,'Tabla de equipos'!$B$3:$D$107,3,FALSE))</f>
        <v/>
      </c>
      <c r="J3787" s="139" t="str">
        <f t="shared" si="60"/>
        <v/>
      </c>
    </row>
    <row r="3788" spans="6:10" x14ac:dyDescent="0.2">
      <c r="F3788" s="93" t="str">
        <f>IF(ISBLANK(A3788),"",VLOOKUP(A3788,'Tabla de equipos'!$B$3:$D$107,3,FALSE))</f>
        <v/>
      </c>
      <c r="J3788" s="139" t="str">
        <f t="shared" si="60"/>
        <v/>
      </c>
    </row>
    <row r="3789" spans="6:10" x14ac:dyDescent="0.2">
      <c r="F3789" s="93" t="str">
        <f>IF(ISBLANK(A3789),"",VLOOKUP(A3789,'Tabla de equipos'!$B$3:$D$107,3,FALSE))</f>
        <v/>
      </c>
      <c r="J3789" s="139" t="str">
        <f t="shared" si="60"/>
        <v/>
      </c>
    </row>
    <row r="3790" spans="6:10" x14ac:dyDescent="0.2">
      <c r="F3790" s="93" t="str">
        <f>IF(ISBLANK(A3790),"",VLOOKUP(A3790,'Tabla de equipos'!$B$3:$D$107,3,FALSE))</f>
        <v/>
      </c>
      <c r="J3790" s="139" t="str">
        <f t="shared" si="60"/>
        <v/>
      </c>
    </row>
    <row r="3791" spans="6:10" x14ac:dyDescent="0.2">
      <c r="F3791" s="93" t="str">
        <f>IF(ISBLANK(A3791),"",VLOOKUP(A3791,'Tabla de equipos'!$B$3:$D$107,3,FALSE))</f>
        <v/>
      </c>
      <c r="J3791" s="139" t="str">
        <f t="shared" si="60"/>
        <v/>
      </c>
    </row>
    <row r="3792" spans="6:10" x14ac:dyDescent="0.2">
      <c r="F3792" s="93" t="str">
        <f>IF(ISBLANK(A3792),"",VLOOKUP(A3792,'Tabla de equipos'!$B$3:$D$107,3,FALSE))</f>
        <v/>
      </c>
      <c r="J3792" s="139" t="str">
        <f t="shared" si="60"/>
        <v/>
      </c>
    </row>
    <row r="3793" spans="6:10" x14ac:dyDescent="0.2">
      <c r="F3793" s="93" t="str">
        <f>IF(ISBLANK(A3793),"",VLOOKUP(A3793,'Tabla de equipos'!$B$3:$D$107,3,FALSE))</f>
        <v/>
      </c>
      <c r="J3793" s="139" t="str">
        <f t="shared" si="60"/>
        <v/>
      </c>
    </row>
    <row r="3794" spans="6:10" x14ac:dyDescent="0.2">
      <c r="F3794" s="93" t="str">
        <f>IF(ISBLANK(A3794),"",VLOOKUP(A3794,'Tabla de equipos'!$B$3:$D$107,3,FALSE))</f>
        <v/>
      </c>
      <c r="J3794" s="139" t="str">
        <f t="shared" si="60"/>
        <v/>
      </c>
    </row>
    <row r="3795" spans="6:10" x14ac:dyDescent="0.2">
      <c r="F3795" s="93" t="str">
        <f>IF(ISBLANK(A3795),"",VLOOKUP(A3795,'Tabla de equipos'!$B$3:$D$107,3,FALSE))</f>
        <v/>
      </c>
      <c r="J3795" s="139" t="str">
        <f t="shared" si="60"/>
        <v/>
      </c>
    </row>
    <row r="3796" spans="6:10" x14ac:dyDescent="0.2">
      <c r="F3796" s="93" t="str">
        <f>IF(ISBLANK(A3796),"",VLOOKUP(A3796,'Tabla de equipos'!$B$3:$D$107,3,FALSE))</f>
        <v/>
      </c>
      <c r="J3796" s="139" t="str">
        <f t="shared" si="60"/>
        <v/>
      </c>
    </row>
    <row r="3797" spans="6:10" x14ac:dyDescent="0.2">
      <c r="F3797" s="93" t="str">
        <f>IF(ISBLANK(A3797),"",VLOOKUP(A3797,'Tabla de equipos'!$B$3:$D$107,3,FALSE))</f>
        <v/>
      </c>
      <c r="J3797" s="139" t="str">
        <f t="shared" si="60"/>
        <v/>
      </c>
    </row>
    <row r="3798" spans="6:10" x14ac:dyDescent="0.2">
      <c r="F3798" s="93" t="str">
        <f>IF(ISBLANK(A3798),"",VLOOKUP(A3798,'Tabla de equipos'!$B$3:$D$107,3,FALSE))</f>
        <v/>
      </c>
      <c r="J3798" s="139" t="str">
        <f t="shared" si="60"/>
        <v/>
      </c>
    </row>
    <row r="3799" spans="6:10" x14ac:dyDescent="0.2">
      <c r="F3799" s="93" t="str">
        <f>IF(ISBLANK(A3799),"",VLOOKUP(A3799,'Tabla de equipos'!$B$3:$D$107,3,FALSE))</f>
        <v/>
      </c>
      <c r="J3799" s="139" t="str">
        <f t="shared" si="60"/>
        <v/>
      </c>
    </row>
    <row r="3800" spans="6:10" x14ac:dyDescent="0.2">
      <c r="F3800" s="93" t="str">
        <f>IF(ISBLANK(A3800),"",VLOOKUP(A3800,'Tabla de equipos'!$B$3:$D$107,3,FALSE))</f>
        <v/>
      </c>
      <c r="J3800" s="139" t="str">
        <f t="shared" si="60"/>
        <v/>
      </c>
    </row>
    <row r="3801" spans="6:10" x14ac:dyDescent="0.2">
      <c r="F3801" s="93" t="str">
        <f>IF(ISBLANK(A3801),"",VLOOKUP(A3801,'Tabla de equipos'!$B$3:$D$107,3,FALSE))</f>
        <v/>
      </c>
      <c r="J3801" s="139" t="str">
        <f t="shared" si="60"/>
        <v/>
      </c>
    </row>
    <row r="3802" spans="6:10" x14ac:dyDescent="0.2">
      <c r="F3802" s="93" t="str">
        <f>IF(ISBLANK(A3802),"",VLOOKUP(A3802,'Tabla de equipos'!$B$3:$D$107,3,FALSE))</f>
        <v/>
      </c>
      <c r="J3802" s="139" t="str">
        <f t="shared" si="60"/>
        <v/>
      </c>
    </row>
    <row r="3803" spans="6:10" x14ac:dyDescent="0.2">
      <c r="F3803" s="93" t="str">
        <f>IF(ISBLANK(A3803),"",VLOOKUP(A3803,'Tabla de equipos'!$B$3:$D$107,3,FALSE))</f>
        <v/>
      </c>
      <c r="J3803" s="139" t="str">
        <f t="shared" si="60"/>
        <v/>
      </c>
    </row>
    <row r="3804" spans="6:10" x14ac:dyDescent="0.2">
      <c r="F3804" s="93" t="str">
        <f>IF(ISBLANK(A3804),"",VLOOKUP(A3804,'Tabla de equipos'!$B$3:$D$107,3,FALSE))</f>
        <v/>
      </c>
      <c r="J3804" s="139" t="str">
        <f t="shared" si="60"/>
        <v/>
      </c>
    </row>
    <row r="3805" spans="6:10" x14ac:dyDescent="0.2">
      <c r="F3805" s="93" t="str">
        <f>IF(ISBLANK(A3805),"",VLOOKUP(A3805,'Tabla de equipos'!$B$3:$D$107,3,FALSE))</f>
        <v/>
      </c>
      <c r="J3805" s="139" t="str">
        <f t="shared" si="60"/>
        <v/>
      </c>
    </row>
    <row r="3806" spans="6:10" x14ac:dyDescent="0.2">
      <c r="F3806" s="93" t="str">
        <f>IF(ISBLANK(A3806),"",VLOOKUP(A3806,'Tabla de equipos'!$B$3:$D$107,3,FALSE))</f>
        <v/>
      </c>
      <c r="J3806" s="139" t="str">
        <f t="shared" si="60"/>
        <v/>
      </c>
    </row>
    <row r="3807" spans="6:10" x14ac:dyDescent="0.2">
      <c r="F3807" s="93" t="str">
        <f>IF(ISBLANK(A3807),"",VLOOKUP(A3807,'Tabla de equipos'!$B$3:$D$107,3,FALSE))</f>
        <v/>
      </c>
      <c r="J3807" s="139" t="str">
        <f t="shared" si="60"/>
        <v/>
      </c>
    </row>
    <row r="3808" spans="6:10" x14ac:dyDescent="0.2">
      <c r="F3808" s="93" t="str">
        <f>IF(ISBLANK(A3808),"",VLOOKUP(A3808,'Tabla de equipos'!$B$3:$D$107,3,FALSE))</f>
        <v/>
      </c>
      <c r="J3808" s="139" t="str">
        <f t="shared" si="60"/>
        <v/>
      </c>
    </row>
    <row r="3809" spans="6:10" x14ac:dyDescent="0.2">
      <c r="F3809" s="93" t="str">
        <f>IF(ISBLANK(A3809),"",VLOOKUP(A3809,'Tabla de equipos'!$B$3:$D$107,3,FALSE))</f>
        <v/>
      </c>
      <c r="J3809" s="139" t="str">
        <f t="shared" si="60"/>
        <v/>
      </c>
    </row>
    <row r="3810" spans="6:10" x14ac:dyDescent="0.2">
      <c r="F3810" s="93" t="str">
        <f>IF(ISBLANK(A3810),"",VLOOKUP(A3810,'Tabla de equipos'!$B$3:$D$107,3,FALSE))</f>
        <v/>
      </c>
      <c r="J3810" s="139" t="str">
        <f t="shared" si="60"/>
        <v/>
      </c>
    </row>
    <row r="3811" spans="6:10" x14ac:dyDescent="0.2">
      <c r="F3811" s="93" t="str">
        <f>IF(ISBLANK(A3811),"",VLOOKUP(A3811,'Tabla de equipos'!$B$3:$D$107,3,FALSE))</f>
        <v/>
      </c>
      <c r="J3811" s="139" t="str">
        <f t="shared" si="60"/>
        <v/>
      </c>
    </row>
    <row r="3812" spans="6:10" x14ac:dyDescent="0.2">
      <c r="F3812" s="93" t="str">
        <f>IF(ISBLANK(A3812),"",VLOOKUP(A3812,'Tabla de equipos'!$B$3:$D$107,3,FALSE))</f>
        <v/>
      </c>
      <c r="J3812" s="139" t="str">
        <f t="shared" si="60"/>
        <v/>
      </c>
    </row>
    <row r="3813" spans="6:10" x14ac:dyDescent="0.2">
      <c r="F3813" s="93" t="str">
        <f>IF(ISBLANK(A3813),"",VLOOKUP(A3813,'Tabla de equipos'!$B$3:$D$107,3,FALSE))</f>
        <v/>
      </c>
      <c r="J3813" s="139" t="str">
        <f t="shared" si="60"/>
        <v/>
      </c>
    </row>
    <row r="3814" spans="6:10" x14ac:dyDescent="0.2">
      <c r="F3814" s="93" t="str">
        <f>IF(ISBLANK(A3814),"",VLOOKUP(A3814,'Tabla de equipos'!$B$3:$D$107,3,FALSE))</f>
        <v/>
      </c>
      <c r="J3814" s="139" t="str">
        <f t="shared" si="60"/>
        <v/>
      </c>
    </row>
    <row r="3815" spans="6:10" x14ac:dyDescent="0.2">
      <c r="F3815" s="93" t="str">
        <f>IF(ISBLANK(A3815),"",VLOOKUP(A3815,'Tabla de equipos'!$B$3:$D$107,3,FALSE))</f>
        <v/>
      </c>
      <c r="J3815" s="139" t="str">
        <f t="shared" si="60"/>
        <v/>
      </c>
    </row>
    <row r="3816" spans="6:10" x14ac:dyDescent="0.2">
      <c r="F3816" s="93" t="str">
        <f>IF(ISBLANK(A3816),"",VLOOKUP(A3816,'Tabla de equipos'!$B$3:$D$107,3,FALSE))</f>
        <v/>
      </c>
      <c r="J3816" s="139" t="str">
        <f t="shared" si="60"/>
        <v/>
      </c>
    </row>
    <row r="3817" spans="6:10" x14ac:dyDescent="0.2">
      <c r="F3817" s="93" t="str">
        <f>IF(ISBLANK(A3817),"",VLOOKUP(A3817,'Tabla de equipos'!$B$3:$D$107,3,FALSE))</f>
        <v/>
      </c>
      <c r="J3817" s="139" t="str">
        <f t="shared" si="60"/>
        <v/>
      </c>
    </row>
    <row r="3818" spans="6:10" x14ac:dyDescent="0.2">
      <c r="F3818" s="93" t="str">
        <f>IF(ISBLANK(A3818),"",VLOOKUP(A3818,'Tabla de equipos'!$B$3:$D$107,3,FALSE))</f>
        <v/>
      </c>
      <c r="J3818" s="139" t="str">
        <f t="shared" si="60"/>
        <v/>
      </c>
    </row>
    <row r="3819" spans="6:10" x14ac:dyDescent="0.2">
      <c r="F3819" s="93" t="str">
        <f>IF(ISBLANK(A3819),"",VLOOKUP(A3819,'Tabla de equipos'!$B$3:$D$107,3,FALSE))</f>
        <v/>
      </c>
      <c r="J3819" s="139" t="str">
        <f t="shared" si="60"/>
        <v/>
      </c>
    </row>
    <row r="3820" spans="6:10" x14ac:dyDescent="0.2">
      <c r="F3820" s="93" t="str">
        <f>IF(ISBLANK(A3820),"",VLOOKUP(A3820,'Tabla de equipos'!$B$3:$D$107,3,FALSE))</f>
        <v/>
      </c>
      <c r="J3820" s="139" t="str">
        <f t="shared" si="60"/>
        <v/>
      </c>
    </row>
    <row r="3821" spans="6:10" x14ac:dyDescent="0.2">
      <c r="F3821" s="93" t="str">
        <f>IF(ISBLANK(A3821),"",VLOOKUP(A3821,'Tabla de equipos'!$B$3:$D$107,3,FALSE))</f>
        <v/>
      </c>
      <c r="J3821" s="139" t="str">
        <f t="shared" si="60"/>
        <v/>
      </c>
    </row>
    <row r="3822" spans="6:10" x14ac:dyDescent="0.2">
      <c r="F3822" s="93" t="str">
        <f>IF(ISBLANK(A3822),"",VLOOKUP(A3822,'Tabla de equipos'!$B$3:$D$107,3,FALSE))</f>
        <v/>
      </c>
      <c r="J3822" s="139" t="str">
        <f t="shared" si="60"/>
        <v/>
      </c>
    </row>
    <row r="3823" spans="6:10" x14ac:dyDescent="0.2">
      <c r="F3823" s="93" t="str">
        <f>IF(ISBLANK(A3823),"",VLOOKUP(A3823,'Tabla de equipos'!$B$3:$D$107,3,FALSE))</f>
        <v/>
      </c>
      <c r="J3823" s="139" t="str">
        <f t="shared" si="60"/>
        <v/>
      </c>
    </row>
    <row r="3824" spans="6:10" x14ac:dyDescent="0.2">
      <c r="F3824" s="93" t="str">
        <f>IF(ISBLANK(A3824),"",VLOOKUP(A3824,'Tabla de equipos'!$B$3:$D$107,3,FALSE))</f>
        <v/>
      </c>
      <c r="J3824" s="139" t="str">
        <f t="shared" si="60"/>
        <v/>
      </c>
    </row>
    <row r="3825" spans="6:10" x14ac:dyDescent="0.2">
      <c r="F3825" s="93" t="str">
        <f>IF(ISBLANK(A3825),"",VLOOKUP(A3825,'Tabla de equipos'!$B$3:$D$107,3,FALSE))</f>
        <v/>
      </c>
      <c r="J3825" s="139" t="str">
        <f t="shared" si="60"/>
        <v/>
      </c>
    </row>
    <row r="3826" spans="6:10" x14ac:dyDescent="0.2">
      <c r="F3826" s="93" t="str">
        <f>IF(ISBLANK(A3826),"",VLOOKUP(A3826,'Tabla de equipos'!$B$3:$D$107,3,FALSE))</f>
        <v/>
      </c>
      <c r="J3826" s="139" t="str">
        <f t="shared" si="60"/>
        <v/>
      </c>
    </row>
    <row r="3827" spans="6:10" x14ac:dyDescent="0.2">
      <c r="F3827" s="93" t="str">
        <f>IF(ISBLANK(A3827),"",VLOOKUP(A3827,'Tabla de equipos'!$B$3:$D$107,3,FALSE))</f>
        <v/>
      </c>
      <c r="J3827" s="139" t="str">
        <f t="shared" si="60"/>
        <v/>
      </c>
    </row>
    <row r="3828" spans="6:10" x14ac:dyDescent="0.2">
      <c r="F3828" s="93" t="str">
        <f>IF(ISBLANK(A3828),"",VLOOKUP(A3828,'Tabla de equipos'!$B$3:$D$107,3,FALSE))</f>
        <v/>
      </c>
      <c r="J3828" s="139" t="str">
        <f t="shared" si="60"/>
        <v/>
      </c>
    </row>
    <row r="3829" spans="6:10" x14ac:dyDescent="0.2">
      <c r="F3829" s="93" t="str">
        <f>IF(ISBLANK(A3829),"",VLOOKUP(A3829,'Tabla de equipos'!$B$3:$D$107,3,FALSE))</f>
        <v/>
      </c>
      <c r="J3829" s="139" t="str">
        <f t="shared" si="60"/>
        <v/>
      </c>
    </row>
    <row r="3830" spans="6:10" x14ac:dyDescent="0.2">
      <c r="F3830" s="93" t="str">
        <f>IF(ISBLANK(A3830),"",VLOOKUP(A3830,'Tabla de equipos'!$B$3:$D$107,3,FALSE))</f>
        <v/>
      </c>
      <c r="J3830" s="139" t="str">
        <f t="shared" si="60"/>
        <v/>
      </c>
    </row>
    <row r="3831" spans="6:10" x14ac:dyDescent="0.2">
      <c r="F3831" s="93" t="str">
        <f>IF(ISBLANK(A3831),"",VLOOKUP(A3831,'Tabla de equipos'!$B$3:$D$107,3,FALSE))</f>
        <v/>
      </c>
      <c r="J3831" s="139" t="str">
        <f t="shared" si="60"/>
        <v/>
      </c>
    </row>
    <row r="3832" spans="6:10" x14ac:dyDescent="0.2">
      <c r="F3832" s="93" t="str">
        <f>IF(ISBLANK(A3832),"",VLOOKUP(A3832,'Tabla de equipos'!$B$3:$D$107,3,FALSE))</f>
        <v/>
      </c>
      <c r="J3832" s="139" t="str">
        <f t="shared" si="60"/>
        <v/>
      </c>
    </row>
    <row r="3833" spans="6:10" x14ac:dyDescent="0.2">
      <c r="F3833" s="93" t="str">
        <f>IF(ISBLANK(A3833),"",VLOOKUP(A3833,'Tabla de equipos'!$B$3:$D$107,3,FALSE))</f>
        <v/>
      </c>
      <c r="J3833" s="139" t="str">
        <f t="shared" si="60"/>
        <v/>
      </c>
    </row>
    <row r="3834" spans="6:10" x14ac:dyDescent="0.2">
      <c r="F3834" s="93" t="str">
        <f>IF(ISBLANK(A3834),"",VLOOKUP(A3834,'Tabla de equipos'!$B$3:$D$107,3,FALSE))</f>
        <v/>
      </c>
      <c r="J3834" s="139" t="str">
        <f t="shared" si="60"/>
        <v/>
      </c>
    </row>
    <row r="3835" spans="6:10" x14ac:dyDescent="0.2">
      <c r="F3835" s="93" t="str">
        <f>IF(ISBLANK(A3835),"",VLOOKUP(A3835,'Tabla de equipos'!$B$3:$D$107,3,FALSE))</f>
        <v/>
      </c>
      <c r="J3835" s="139" t="str">
        <f t="shared" si="60"/>
        <v/>
      </c>
    </row>
    <row r="3836" spans="6:10" x14ac:dyDescent="0.2">
      <c r="F3836" s="93" t="str">
        <f>IF(ISBLANK(A3836),"",VLOOKUP(A3836,'Tabla de equipos'!$B$3:$D$107,3,FALSE))</f>
        <v/>
      </c>
      <c r="J3836" s="139" t="str">
        <f t="shared" si="60"/>
        <v/>
      </c>
    </row>
    <row r="3837" spans="6:10" x14ac:dyDescent="0.2">
      <c r="F3837" s="93" t="str">
        <f>IF(ISBLANK(A3837),"",VLOOKUP(A3837,'Tabla de equipos'!$B$3:$D$107,3,FALSE))</f>
        <v/>
      </c>
      <c r="J3837" s="139" t="str">
        <f t="shared" si="60"/>
        <v/>
      </c>
    </row>
    <row r="3838" spans="6:10" x14ac:dyDescent="0.2">
      <c r="F3838" s="93" t="str">
        <f>IF(ISBLANK(A3838),"",VLOOKUP(A3838,'Tabla de equipos'!$B$3:$D$107,3,FALSE))</f>
        <v/>
      </c>
      <c r="J3838" s="139" t="str">
        <f t="shared" si="60"/>
        <v/>
      </c>
    </row>
    <row r="3839" spans="6:10" x14ac:dyDescent="0.2">
      <c r="F3839" s="93" t="str">
        <f>IF(ISBLANK(A3839),"",VLOOKUP(A3839,'Tabla de equipos'!$B$3:$D$107,3,FALSE))</f>
        <v/>
      </c>
      <c r="J3839" s="139" t="str">
        <f t="shared" si="60"/>
        <v/>
      </c>
    </row>
    <row r="3840" spans="6:10" x14ac:dyDescent="0.2">
      <c r="F3840" s="93" t="str">
        <f>IF(ISBLANK(A3840),"",VLOOKUP(A3840,'Tabla de equipos'!$B$3:$D$107,3,FALSE))</f>
        <v/>
      </c>
      <c r="J3840" s="139" t="str">
        <f t="shared" si="60"/>
        <v/>
      </c>
    </row>
    <row r="3841" spans="6:10" x14ac:dyDescent="0.2">
      <c r="F3841" s="93" t="str">
        <f>IF(ISBLANK(A3841),"",VLOOKUP(A3841,'Tabla de equipos'!$B$3:$D$107,3,FALSE))</f>
        <v/>
      </c>
      <c r="J3841" s="139" t="str">
        <f t="shared" si="60"/>
        <v/>
      </c>
    </row>
    <row r="3842" spans="6:10" x14ac:dyDescent="0.2">
      <c r="F3842" s="93" t="str">
        <f>IF(ISBLANK(A3842),"",VLOOKUP(A3842,'Tabla de equipos'!$B$3:$D$107,3,FALSE))</f>
        <v/>
      </c>
      <c r="J3842" s="139" t="str">
        <f t="shared" si="60"/>
        <v/>
      </c>
    </row>
    <row r="3843" spans="6:10" x14ac:dyDescent="0.2">
      <c r="F3843" s="93" t="str">
        <f>IF(ISBLANK(A3843),"",VLOOKUP(A3843,'Tabla de equipos'!$B$3:$D$107,3,FALSE))</f>
        <v/>
      </c>
      <c r="J3843" s="139" t="str">
        <f t="shared" si="60"/>
        <v/>
      </c>
    </row>
    <row r="3844" spans="6:10" x14ac:dyDescent="0.2">
      <c r="F3844" s="93" t="str">
        <f>IF(ISBLANK(A3844),"",VLOOKUP(A3844,'Tabla de equipos'!$B$3:$D$107,3,FALSE))</f>
        <v/>
      </c>
      <c r="J3844" s="139" t="str">
        <f t="shared" si="60"/>
        <v/>
      </c>
    </row>
    <row r="3845" spans="6:10" x14ac:dyDescent="0.2">
      <c r="F3845" s="93" t="str">
        <f>IF(ISBLANK(A3845),"",VLOOKUP(A3845,'Tabla de equipos'!$B$3:$D$107,3,FALSE))</f>
        <v/>
      </c>
      <c r="J3845" s="139" t="str">
        <f t="shared" si="60"/>
        <v/>
      </c>
    </row>
    <row r="3846" spans="6:10" x14ac:dyDescent="0.2">
      <c r="F3846" s="93" t="str">
        <f>IF(ISBLANK(A3846),"",VLOOKUP(A3846,'Tabla de equipos'!$B$3:$D$107,3,FALSE))</f>
        <v/>
      </c>
      <c r="J3846" s="139" t="str">
        <f t="shared" ref="J3846:J3909" si="61">IF(AND(G3846&gt;0,A3846=""),"Falta elegir equipo/producto",IF(AND(A3846="",G3846=""),"",IF(AND(A3846&lt;&gt;"",G3846=""),"Falta incluir numero de unidades",IF(AND(A3846&lt;&gt;"",G3846&gt;0,B3846=""),"Falta Incluir el Tipo de Exceptuación",IF(AND(A3846&lt;&gt;"",B3846&lt;&gt;"",C3846="",G3846&gt;0),"Falta incluir nombre del Beneficiario exceptuación","No olvidar adjuntar factura de la exceptuación")))))</f>
        <v/>
      </c>
    </row>
    <row r="3847" spans="6:10" x14ac:dyDescent="0.2">
      <c r="F3847" s="93" t="str">
        <f>IF(ISBLANK(A3847),"",VLOOKUP(A3847,'Tabla de equipos'!$B$3:$D$107,3,FALSE))</f>
        <v/>
      </c>
      <c r="J3847" s="139" t="str">
        <f t="shared" si="61"/>
        <v/>
      </c>
    </row>
    <row r="3848" spans="6:10" x14ac:dyDescent="0.2">
      <c r="F3848" s="93" t="str">
        <f>IF(ISBLANK(A3848),"",VLOOKUP(A3848,'Tabla de equipos'!$B$3:$D$107,3,FALSE))</f>
        <v/>
      </c>
      <c r="J3848" s="139" t="str">
        <f t="shared" si="61"/>
        <v/>
      </c>
    </row>
    <row r="3849" spans="6:10" x14ac:dyDescent="0.2">
      <c r="F3849" s="93" t="str">
        <f>IF(ISBLANK(A3849),"",VLOOKUP(A3849,'Tabla de equipos'!$B$3:$D$107,3,FALSE))</f>
        <v/>
      </c>
      <c r="J3849" s="139" t="str">
        <f t="shared" si="61"/>
        <v/>
      </c>
    </row>
    <row r="3850" spans="6:10" x14ac:dyDescent="0.2">
      <c r="F3850" s="93" t="str">
        <f>IF(ISBLANK(A3850),"",VLOOKUP(A3850,'Tabla de equipos'!$B$3:$D$107,3,FALSE))</f>
        <v/>
      </c>
      <c r="J3850" s="139" t="str">
        <f t="shared" si="61"/>
        <v/>
      </c>
    </row>
    <row r="3851" spans="6:10" x14ac:dyDescent="0.2">
      <c r="F3851" s="93" t="str">
        <f>IF(ISBLANK(A3851),"",VLOOKUP(A3851,'Tabla de equipos'!$B$3:$D$107,3,FALSE))</f>
        <v/>
      </c>
      <c r="J3851" s="139" t="str">
        <f t="shared" si="61"/>
        <v/>
      </c>
    </row>
    <row r="3852" spans="6:10" x14ac:dyDescent="0.2">
      <c r="F3852" s="93" t="str">
        <f>IF(ISBLANK(A3852),"",VLOOKUP(A3852,'Tabla de equipos'!$B$3:$D$107,3,FALSE))</f>
        <v/>
      </c>
      <c r="J3852" s="139" t="str">
        <f t="shared" si="61"/>
        <v/>
      </c>
    </row>
    <row r="3853" spans="6:10" x14ac:dyDescent="0.2">
      <c r="F3853" s="93" t="str">
        <f>IF(ISBLANK(A3853),"",VLOOKUP(A3853,'Tabla de equipos'!$B$3:$D$107,3,FALSE))</f>
        <v/>
      </c>
      <c r="J3853" s="139" t="str">
        <f t="shared" si="61"/>
        <v/>
      </c>
    </row>
    <row r="3854" spans="6:10" x14ac:dyDescent="0.2">
      <c r="F3854" s="93" t="str">
        <f>IF(ISBLANK(A3854),"",VLOOKUP(A3854,'Tabla de equipos'!$B$3:$D$107,3,FALSE))</f>
        <v/>
      </c>
      <c r="J3854" s="139" t="str">
        <f t="shared" si="61"/>
        <v/>
      </c>
    </row>
    <row r="3855" spans="6:10" x14ac:dyDescent="0.2">
      <c r="F3855" s="93" t="str">
        <f>IF(ISBLANK(A3855),"",VLOOKUP(A3855,'Tabla de equipos'!$B$3:$D$107,3,FALSE))</f>
        <v/>
      </c>
      <c r="J3855" s="139" t="str">
        <f t="shared" si="61"/>
        <v/>
      </c>
    </row>
    <row r="3856" spans="6:10" x14ac:dyDescent="0.2">
      <c r="F3856" s="93" t="str">
        <f>IF(ISBLANK(A3856),"",VLOOKUP(A3856,'Tabla de equipos'!$B$3:$D$107,3,FALSE))</f>
        <v/>
      </c>
      <c r="J3856" s="139" t="str">
        <f t="shared" si="61"/>
        <v/>
      </c>
    </row>
    <row r="3857" spans="6:10" x14ac:dyDescent="0.2">
      <c r="F3857" s="93" t="str">
        <f>IF(ISBLANK(A3857),"",VLOOKUP(A3857,'Tabla de equipos'!$B$3:$D$107,3,FALSE))</f>
        <v/>
      </c>
      <c r="J3857" s="139" t="str">
        <f t="shared" si="61"/>
        <v/>
      </c>
    </row>
    <row r="3858" spans="6:10" x14ac:dyDescent="0.2">
      <c r="F3858" s="93" t="str">
        <f>IF(ISBLANK(A3858),"",VLOOKUP(A3858,'Tabla de equipos'!$B$3:$D$107,3,FALSE))</f>
        <v/>
      </c>
      <c r="J3858" s="139" t="str">
        <f t="shared" si="61"/>
        <v/>
      </c>
    </row>
    <row r="3859" spans="6:10" x14ac:dyDescent="0.2">
      <c r="F3859" s="93" t="str">
        <f>IF(ISBLANK(A3859),"",VLOOKUP(A3859,'Tabla de equipos'!$B$3:$D$107,3,FALSE))</f>
        <v/>
      </c>
      <c r="J3859" s="139" t="str">
        <f t="shared" si="61"/>
        <v/>
      </c>
    </row>
    <row r="3860" spans="6:10" x14ac:dyDescent="0.2">
      <c r="F3860" s="93" t="str">
        <f>IF(ISBLANK(A3860),"",VLOOKUP(A3860,'Tabla de equipos'!$B$3:$D$107,3,FALSE))</f>
        <v/>
      </c>
      <c r="J3860" s="139" t="str">
        <f t="shared" si="61"/>
        <v/>
      </c>
    </row>
    <row r="3861" spans="6:10" x14ac:dyDescent="0.2">
      <c r="F3861" s="93" t="str">
        <f>IF(ISBLANK(A3861),"",VLOOKUP(A3861,'Tabla de equipos'!$B$3:$D$107,3,FALSE))</f>
        <v/>
      </c>
      <c r="J3861" s="139" t="str">
        <f t="shared" si="61"/>
        <v/>
      </c>
    </row>
    <row r="3862" spans="6:10" x14ac:dyDescent="0.2">
      <c r="F3862" s="93" t="str">
        <f>IF(ISBLANK(A3862),"",VLOOKUP(A3862,'Tabla de equipos'!$B$3:$D$107,3,FALSE))</f>
        <v/>
      </c>
      <c r="J3862" s="139" t="str">
        <f t="shared" si="61"/>
        <v/>
      </c>
    </row>
    <row r="3863" spans="6:10" x14ac:dyDescent="0.2">
      <c r="F3863" s="93" t="str">
        <f>IF(ISBLANK(A3863),"",VLOOKUP(A3863,'Tabla de equipos'!$B$3:$D$107,3,FALSE))</f>
        <v/>
      </c>
      <c r="J3863" s="139" t="str">
        <f t="shared" si="61"/>
        <v/>
      </c>
    </row>
    <row r="3864" spans="6:10" x14ac:dyDescent="0.2">
      <c r="F3864" s="93" t="str">
        <f>IF(ISBLANK(A3864),"",VLOOKUP(A3864,'Tabla de equipos'!$B$3:$D$107,3,FALSE))</f>
        <v/>
      </c>
      <c r="J3864" s="139" t="str">
        <f t="shared" si="61"/>
        <v/>
      </c>
    </row>
    <row r="3865" spans="6:10" x14ac:dyDescent="0.2">
      <c r="F3865" s="93" t="str">
        <f>IF(ISBLANK(A3865),"",VLOOKUP(A3865,'Tabla de equipos'!$B$3:$D$107,3,FALSE))</f>
        <v/>
      </c>
      <c r="J3865" s="139" t="str">
        <f t="shared" si="61"/>
        <v/>
      </c>
    </row>
    <row r="3866" spans="6:10" x14ac:dyDescent="0.2">
      <c r="F3866" s="93" t="str">
        <f>IF(ISBLANK(A3866),"",VLOOKUP(A3866,'Tabla de equipos'!$B$3:$D$107,3,FALSE))</f>
        <v/>
      </c>
      <c r="J3866" s="139" t="str">
        <f t="shared" si="61"/>
        <v/>
      </c>
    </row>
    <row r="3867" spans="6:10" x14ac:dyDescent="0.2">
      <c r="F3867" s="93" t="str">
        <f>IF(ISBLANK(A3867),"",VLOOKUP(A3867,'Tabla de equipos'!$B$3:$D$107,3,FALSE))</f>
        <v/>
      </c>
      <c r="J3867" s="139" t="str">
        <f t="shared" si="61"/>
        <v/>
      </c>
    </row>
    <row r="3868" spans="6:10" x14ac:dyDescent="0.2">
      <c r="F3868" s="93" t="str">
        <f>IF(ISBLANK(A3868),"",VLOOKUP(A3868,'Tabla de equipos'!$B$3:$D$107,3,FALSE))</f>
        <v/>
      </c>
      <c r="J3868" s="139" t="str">
        <f t="shared" si="61"/>
        <v/>
      </c>
    </row>
    <row r="3869" spans="6:10" x14ac:dyDescent="0.2">
      <c r="F3869" s="93" t="str">
        <f>IF(ISBLANK(A3869),"",VLOOKUP(A3869,'Tabla de equipos'!$B$3:$D$107,3,FALSE))</f>
        <v/>
      </c>
      <c r="J3869" s="139" t="str">
        <f t="shared" si="61"/>
        <v/>
      </c>
    </row>
    <row r="3870" spans="6:10" x14ac:dyDescent="0.2">
      <c r="F3870" s="93" t="str">
        <f>IF(ISBLANK(A3870),"",VLOOKUP(A3870,'Tabla de equipos'!$B$3:$D$107,3,FALSE))</f>
        <v/>
      </c>
      <c r="J3870" s="139" t="str">
        <f t="shared" si="61"/>
        <v/>
      </c>
    </row>
    <row r="3871" spans="6:10" x14ac:dyDescent="0.2">
      <c r="F3871" s="93" t="str">
        <f>IF(ISBLANK(A3871),"",VLOOKUP(A3871,'Tabla de equipos'!$B$3:$D$107,3,FALSE))</f>
        <v/>
      </c>
      <c r="J3871" s="139" t="str">
        <f t="shared" si="61"/>
        <v/>
      </c>
    </row>
    <row r="3872" spans="6:10" x14ac:dyDescent="0.2">
      <c r="F3872" s="93" t="str">
        <f>IF(ISBLANK(A3872),"",VLOOKUP(A3872,'Tabla de equipos'!$B$3:$D$107,3,FALSE))</f>
        <v/>
      </c>
      <c r="J3872" s="139" t="str">
        <f t="shared" si="61"/>
        <v/>
      </c>
    </row>
    <row r="3873" spans="6:10" x14ac:dyDescent="0.2">
      <c r="F3873" s="93" t="str">
        <f>IF(ISBLANK(A3873),"",VLOOKUP(A3873,'Tabla de equipos'!$B$3:$D$107,3,FALSE))</f>
        <v/>
      </c>
      <c r="J3873" s="139" t="str">
        <f t="shared" si="61"/>
        <v/>
      </c>
    </row>
    <row r="3874" spans="6:10" x14ac:dyDescent="0.2">
      <c r="F3874" s="93" t="str">
        <f>IF(ISBLANK(A3874),"",VLOOKUP(A3874,'Tabla de equipos'!$B$3:$D$107,3,FALSE))</f>
        <v/>
      </c>
      <c r="J3874" s="139" t="str">
        <f t="shared" si="61"/>
        <v/>
      </c>
    </row>
    <row r="3875" spans="6:10" x14ac:dyDescent="0.2">
      <c r="F3875" s="93" t="str">
        <f>IF(ISBLANK(A3875),"",VLOOKUP(A3875,'Tabla de equipos'!$B$3:$D$107,3,FALSE))</f>
        <v/>
      </c>
      <c r="J3875" s="139" t="str">
        <f t="shared" si="61"/>
        <v/>
      </c>
    </row>
    <row r="3876" spans="6:10" x14ac:dyDescent="0.2">
      <c r="F3876" s="93" t="str">
        <f>IF(ISBLANK(A3876),"",VLOOKUP(A3876,'Tabla de equipos'!$B$3:$D$107,3,FALSE))</f>
        <v/>
      </c>
      <c r="J3876" s="139" t="str">
        <f t="shared" si="61"/>
        <v/>
      </c>
    </row>
    <row r="3877" spans="6:10" x14ac:dyDescent="0.2">
      <c r="F3877" s="93" t="str">
        <f>IF(ISBLANK(A3877),"",VLOOKUP(A3877,'Tabla de equipos'!$B$3:$D$107,3,FALSE))</f>
        <v/>
      </c>
      <c r="J3877" s="139" t="str">
        <f t="shared" si="61"/>
        <v/>
      </c>
    </row>
    <row r="3878" spans="6:10" x14ac:dyDescent="0.2">
      <c r="F3878" s="93" t="str">
        <f>IF(ISBLANK(A3878),"",VLOOKUP(A3878,'Tabla de equipos'!$B$3:$D$107,3,FALSE))</f>
        <v/>
      </c>
      <c r="J3878" s="139" t="str">
        <f t="shared" si="61"/>
        <v/>
      </c>
    </row>
    <row r="3879" spans="6:10" x14ac:dyDescent="0.2">
      <c r="F3879" s="93" t="str">
        <f>IF(ISBLANK(A3879),"",VLOOKUP(A3879,'Tabla de equipos'!$B$3:$D$107,3,FALSE))</f>
        <v/>
      </c>
      <c r="J3879" s="139" t="str">
        <f t="shared" si="61"/>
        <v/>
      </c>
    </row>
    <row r="3880" spans="6:10" x14ac:dyDescent="0.2">
      <c r="F3880" s="93" t="str">
        <f>IF(ISBLANK(A3880),"",VLOOKUP(A3880,'Tabla de equipos'!$B$3:$D$107,3,FALSE))</f>
        <v/>
      </c>
      <c r="J3880" s="139" t="str">
        <f t="shared" si="61"/>
        <v/>
      </c>
    </row>
    <row r="3881" spans="6:10" x14ac:dyDescent="0.2">
      <c r="F3881" s="93" t="str">
        <f>IF(ISBLANK(A3881),"",VLOOKUP(A3881,'Tabla de equipos'!$B$3:$D$107,3,FALSE))</f>
        <v/>
      </c>
      <c r="J3881" s="139" t="str">
        <f t="shared" si="61"/>
        <v/>
      </c>
    </row>
    <row r="3882" spans="6:10" x14ac:dyDescent="0.2">
      <c r="F3882" s="93" t="str">
        <f>IF(ISBLANK(A3882),"",VLOOKUP(A3882,'Tabla de equipos'!$B$3:$D$107,3,FALSE))</f>
        <v/>
      </c>
      <c r="J3882" s="139" t="str">
        <f t="shared" si="61"/>
        <v/>
      </c>
    </row>
    <row r="3883" spans="6:10" x14ac:dyDescent="0.2">
      <c r="F3883" s="93" t="str">
        <f>IF(ISBLANK(A3883),"",VLOOKUP(A3883,'Tabla de equipos'!$B$3:$D$107,3,FALSE))</f>
        <v/>
      </c>
      <c r="J3883" s="139" t="str">
        <f t="shared" si="61"/>
        <v/>
      </c>
    </row>
    <row r="3884" spans="6:10" x14ac:dyDescent="0.2">
      <c r="F3884" s="93" t="str">
        <f>IF(ISBLANK(A3884),"",VLOOKUP(A3884,'Tabla de equipos'!$B$3:$D$107,3,FALSE))</f>
        <v/>
      </c>
      <c r="J3884" s="139" t="str">
        <f t="shared" si="61"/>
        <v/>
      </c>
    </row>
    <row r="3885" spans="6:10" x14ac:dyDescent="0.2">
      <c r="F3885" s="93" t="str">
        <f>IF(ISBLANK(A3885),"",VLOOKUP(A3885,'Tabla de equipos'!$B$3:$D$107,3,FALSE))</f>
        <v/>
      </c>
      <c r="J3885" s="139" t="str">
        <f t="shared" si="61"/>
        <v/>
      </c>
    </row>
    <row r="3886" spans="6:10" x14ac:dyDescent="0.2">
      <c r="F3886" s="93" t="str">
        <f>IF(ISBLANK(A3886),"",VLOOKUP(A3886,'Tabla de equipos'!$B$3:$D$107,3,FALSE))</f>
        <v/>
      </c>
      <c r="J3886" s="139" t="str">
        <f t="shared" si="61"/>
        <v/>
      </c>
    </row>
    <row r="3887" spans="6:10" x14ac:dyDescent="0.2">
      <c r="F3887" s="93" t="str">
        <f>IF(ISBLANK(A3887),"",VLOOKUP(A3887,'Tabla de equipos'!$B$3:$D$107,3,FALSE))</f>
        <v/>
      </c>
      <c r="J3887" s="139" t="str">
        <f t="shared" si="61"/>
        <v/>
      </c>
    </row>
    <row r="3888" spans="6:10" x14ac:dyDescent="0.2">
      <c r="F3888" s="93" t="str">
        <f>IF(ISBLANK(A3888),"",VLOOKUP(A3888,'Tabla de equipos'!$B$3:$D$107,3,FALSE))</f>
        <v/>
      </c>
      <c r="J3888" s="139" t="str">
        <f t="shared" si="61"/>
        <v/>
      </c>
    </row>
    <row r="3889" spans="6:10" x14ac:dyDescent="0.2">
      <c r="F3889" s="93" t="str">
        <f>IF(ISBLANK(A3889),"",VLOOKUP(A3889,'Tabla de equipos'!$B$3:$D$107,3,FALSE))</f>
        <v/>
      </c>
      <c r="J3889" s="139" t="str">
        <f t="shared" si="61"/>
        <v/>
      </c>
    </row>
    <row r="3890" spans="6:10" x14ac:dyDescent="0.2">
      <c r="F3890" s="93" t="str">
        <f>IF(ISBLANK(A3890),"",VLOOKUP(A3890,'Tabla de equipos'!$B$3:$D$107,3,FALSE))</f>
        <v/>
      </c>
      <c r="J3890" s="139" t="str">
        <f t="shared" si="61"/>
        <v/>
      </c>
    </row>
    <row r="3891" spans="6:10" x14ac:dyDescent="0.2">
      <c r="F3891" s="93" t="str">
        <f>IF(ISBLANK(A3891),"",VLOOKUP(A3891,'Tabla de equipos'!$B$3:$D$107,3,FALSE))</f>
        <v/>
      </c>
      <c r="J3891" s="139" t="str">
        <f t="shared" si="61"/>
        <v/>
      </c>
    </row>
    <row r="3892" spans="6:10" x14ac:dyDescent="0.2">
      <c r="F3892" s="93" t="str">
        <f>IF(ISBLANK(A3892),"",VLOOKUP(A3892,'Tabla de equipos'!$B$3:$D$107,3,FALSE))</f>
        <v/>
      </c>
      <c r="J3892" s="139" t="str">
        <f t="shared" si="61"/>
        <v/>
      </c>
    </row>
    <row r="3893" spans="6:10" x14ac:dyDescent="0.2">
      <c r="F3893" s="93" t="str">
        <f>IF(ISBLANK(A3893),"",VLOOKUP(A3893,'Tabla de equipos'!$B$3:$D$107,3,FALSE))</f>
        <v/>
      </c>
      <c r="J3893" s="139" t="str">
        <f t="shared" si="61"/>
        <v/>
      </c>
    </row>
    <row r="3894" spans="6:10" x14ac:dyDescent="0.2">
      <c r="F3894" s="93" t="str">
        <f>IF(ISBLANK(A3894),"",VLOOKUP(A3894,'Tabla de equipos'!$B$3:$D$107,3,FALSE))</f>
        <v/>
      </c>
      <c r="J3894" s="139" t="str">
        <f t="shared" si="61"/>
        <v/>
      </c>
    </row>
    <row r="3895" spans="6:10" x14ac:dyDescent="0.2">
      <c r="F3895" s="93" t="str">
        <f>IF(ISBLANK(A3895),"",VLOOKUP(A3895,'Tabla de equipos'!$B$3:$D$107,3,FALSE))</f>
        <v/>
      </c>
      <c r="J3895" s="139" t="str">
        <f t="shared" si="61"/>
        <v/>
      </c>
    </row>
    <row r="3896" spans="6:10" x14ac:dyDescent="0.2">
      <c r="F3896" s="93" t="str">
        <f>IF(ISBLANK(A3896),"",VLOOKUP(A3896,'Tabla de equipos'!$B$3:$D$107,3,FALSE))</f>
        <v/>
      </c>
      <c r="J3896" s="139" t="str">
        <f t="shared" si="61"/>
        <v/>
      </c>
    </row>
    <row r="3897" spans="6:10" x14ac:dyDescent="0.2">
      <c r="F3897" s="93" t="str">
        <f>IF(ISBLANK(A3897),"",VLOOKUP(A3897,'Tabla de equipos'!$B$3:$D$107,3,FALSE))</f>
        <v/>
      </c>
      <c r="J3897" s="139" t="str">
        <f t="shared" si="61"/>
        <v/>
      </c>
    </row>
    <row r="3898" spans="6:10" x14ac:dyDescent="0.2">
      <c r="F3898" s="93" t="str">
        <f>IF(ISBLANK(A3898),"",VLOOKUP(A3898,'Tabla de equipos'!$B$3:$D$107,3,FALSE))</f>
        <v/>
      </c>
      <c r="J3898" s="139" t="str">
        <f t="shared" si="61"/>
        <v/>
      </c>
    </row>
    <row r="3899" spans="6:10" x14ac:dyDescent="0.2">
      <c r="F3899" s="93" t="str">
        <f>IF(ISBLANK(A3899),"",VLOOKUP(A3899,'Tabla de equipos'!$B$3:$D$107,3,FALSE))</f>
        <v/>
      </c>
      <c r="J3899" s="139" t="str">
        <f t="shared" si="61"/>
        <v/>
      </c>
    </row>
    <row r="3900" spans="6:10" x14ac:dyDescent="0.2">
      <c r="F3900" s="93" t="str">
        <f>IF(ISBLANK(A3900),"",VLOOKUP(A3900,'Tabla de equipos'!$B$3:$D$107,3,FALSE))</f>
        <v/>
      </c>
      <c r="J3900" s="139" t="str">
        <f t="shared" si="61"/>
        <v/>
      </c>
    </row>
    <row r="3901" spans="6:10" x14ac:dyDescent="0.2">
      <c r="F3901" s="93" t="str">
        <f>IF(ISBLANK(A3901),"",VLOOKUP(A3901,'Tabla de equipos'!$B$3:$D$107,3,FALSE))</f>
        <v/>
      </c>
      <c r="J3901" s="139" t="str">
        <f t="shared" si="61"/>
        <v/>
      </c>
    </row>
    <row r="3902" spans="6:10" x14ac:dyDescent="0.2">
      <c r="F3902" s="93" t="str">
        <f>IF(ISBLANK(A3902),"",VLOOKUP(A3902,'Tabla de equipos'!$B$3:$D$107,3,FALSE))</f>
        <v/>
      </c>
      <c r="J3902" s="139" t="str">
        <f t="shared" si="61"/>
        <v/>
      </c>
    </row>
    <row r="3903" spans="6:10" x14ac:dyDescent="0.2">
      <c r="F3903" s="93" t="str">
        <f>IF(ISBLANK(A3903),"",VLOOKUP(A3903,'Tabla de equipos'!$B$3:$D$107,3,FALSE))</f>
        <v/>
      </c>
      <c r="J3903" s="139" t="str">
        <f t="shared" si="61"/>
        <v/>
      </c>
    </row>
    <row r="3904" spans="6:10" x14ac:dyDescent="0.2">
      <c r="F3904" s="93" t="str">
        <f>IF(ISBLANK(A3904),"",VLOOKUP(A3904,'Tabla de equipos'!$B$3:$D$107,3,FALSE))</f>
        <v/>
      </c>
      <c r="J3904" s="139" t="str">
        <f t="shared" si="61"/>
        <v/>
      </c>
    </row>
    <row r="3905" spans="6:10" x14ac:dyDescent="0.2">
      <c r="F3905" s="93" t="str">
        <f>IF(ISBLANK(A3905),"",VLOOKUP(A3905,'Tabla de equipos'!$B$3:$D$107,3,FALSE))</f>
        <v/>
      </c>
      <c r="J3905" s="139" t="str">
        <f t="shared" si="61"/>
        <v/>
      </c>
    </row>
    <row r="3906" spans="6:10" x14ac:dyDescent="0.2">
      <c r="F3906" s="93" t="str">
        <f>IF(ISBLANK(A3906),"",VLOOKUP(A3906,'Tabla de equipos'!$B$3:$D$107,3,FALSE))</f>
        <v/>
      </c>
      <c r="J3906" s="139" t="str">
        <f t="shared" si="61"/>
        <v/>
      </c>
    </row>
    <row r="3907" spans="6:10" x14ac:dyDescent="0.2">
      <c r="F3907" s="93" t="str">
        <f>IF(ISBLANK(A3907),"",VLOOKUP(A3907,'Tabla de equipos'!$B$3:$D$107,3,FALSE))</f>
        <v/>
      </c>
      <c r="J3907" s="139" t="str">
        <f t="shared" si="61"/>
        <v/>
      </c>
    </row>
    <row r="3908" spans="6:10" x14ac:dyDescent="0.2">
      <c r="F3908" s="93" t="str">
        <f>IF(ISBLANK(A3908),"",VLOOKUP(A3908,'Tabla de equipos'!$B$3:$D$107,3,FALSE))</f>
        <v/>
      </c>
      <c r="J3908" s="139" t="str">
        <f t="shared" si="61"/>
        <v/>
      </c>
    </row>
    <row r="3909" spans="6:10" x14ac:dyDescent="0.2">
      <c r="F3909" s="93" t="str">
        <f>IF(ISBLANK(A3909),"",VLOOKUP(A3909,'Tabla de equipos'!$B$3:$D$107,3,FALSE))</f>
        <v/>
      </c>
      <c r="J3909" s="139" t="str">
        <f t="shared" si="61"/>
        <v/>
      </c>
    </row>
    <row r="3910" spans="6:10" x14ac:dyDescent="0.2">
      <c r="F3910" s="93" t="str">
        <f>IF(ISBLANK(A3910),"",VLOOKUP(A3910,'Tabla de equipos'!$B$3:$D$107,3,FALSE))</f>
        <v/>
      </c>
      <c r="J3910" s="139" t="str">
        <f t="shared" ref="J3910:J3973" si="62">IF(AND(G3910&gt;0,A3910=""),"Falta elegir equipo/producto",IF(AND(A3910="",G3910=""),"",IF(AND(A3910&lt;&gt;"",G3910=""),"Falta incluir numero de unidades",IF(AND(A3910&lt;&gt;"",G3910&gt;0,B3910=""),"Falta Incluir el Tipo de Exceptuación",IF(AND(A3910&lt;&gt;"",B3910&lt;&gt;"",C3910="",G3910&gt;0),"Falta incluir nombre del Beneficiario exceptuación","No olvidar adjuntar factura de la exceptuación")))))</f>
        <v/>
      </c>
    </row>
    <row r="3911" spans="6:10" x14ac:dyDescent="0.2">
      <c r="F3911" s="93" t="str">
        <f>IF(ISBLANK(A3911),"",VLOOKUP(A3911,'Tabla de equipos'!$B$3:$D$107,3,FALSE))</f>
        <v/>
      </c>
      <c r="J3911" s="139" t="str">
        <f t="shared" si="62"/>
        <v/>
      </c>
    </row>
    <row r="3912" spans="6:10" x14ac:dyDescent="0.2">
      <c r="F3912" s="93" t="str">
        <f>IF(ISBLANK(A3912),"",VLOOKUP(A3912,'Tabla de equipos'!$B$3:$D$107,3,FALSE))</f>
        <v/>
      </c>
      <c r="J3912" s="139" t="str">
        <f t="shared" si="62"/>
        <v/>
      </c>
    </row>
    <row r="3913" spans="6:10" x14ac:dyDescent="0.2">
      <c r="F3913" s="93" t="str">
        <f>IF(ISBLANK(A3913),"",VLOOKUP(A3913,'Tabla de equipos'!$B$3:$D$107,3,FALSE))</f>
        <v/>
      </c>
      <c r="J3913" s="139" t="str">
        <f t="shared" si="62"/>
        <v/>
      </c>
    </row>
    <row r="3914" spans="6:10" x14ac:dyDescent="0.2">
      <c r="F3914" s="93" t="str">
        <f>IF(ISBLANK(A3914),"",VLOOKUP(A3914,'Tabla de equipos'!$B$3:$D$107,3,FALSE))</f>
        <v/>
      </c>
      <c r="J3914" s="139" t="str">
        <f t="shared" si="62"/>
        <v/>
      </c>
    </row>
    <row r="3915" spans="6:10" x14ac:dyDescent="0.2">
      <c r="F3915" s="93" t="str">
        <f>IF(ISBLANK(A3915),"",VLOOKUP(A3915,'Tabla de equipos'!$B$3:$D$107,3,FALSE))</f>
        <v/>
      </c>
      <c r="J3915" s="139" t="str">
        <f t="shared" si="62"/>
        <v/>
      </c>
    </row>
    <row r="3916" spans="6:10" x14ac:dyDescent="0.2">
      <c r="F3916" s="93" t="str">
        <f>IF(ISBLANK(A3916),"",VLOOKUP(A3916,'Tabla de equipos'!$B$3:$D$107,3,FALSE))</f>
        <v/>
      </c>
      <c r="J3916" s="139" t="str">
        <f t="shared" si="62"/>
        <v/>
      </c>
    </row>
    <row r="3917" spans="6:10" x14ac:dyDescent="0.2">
      <c r="F3917" s="93" t="str">
        <f>IF(ISBLANK(A3917),"",VLOOKUP(A3917,'Tabla de equipos'!$B$3:$D$107,3,FALSE))</f>
        <v/>
      </c>
      <c r="J3917" s="139" t="str">
        <f t="shared" si="62"/>
        <v/>
      </c>
    </row>
    <row r="3918" spans="6:10" x14ac:dyDescent="0.2">
      <c r="F3918" s="93" t="str">
        <f>IF(ISBLANK(A3918),"",VLOOKUP(A3918,'Tabla de equipos'!$B$3:$D$107,3,FALSE))</f>
        <v/>
      </c>
      <c r="J3918" s="139" t="str">
        <f t="shared" si="62"/>
        <v/>
      </c>
    </row>
    <row r="3919" spans="6:10" x14ac:dyDescent="0.2">
      <c r="F3919" s="93" t="str">
        <f>IF(ISBLANK(A3919),"",VLOOKUP(A3919,'Tabla de equipos'!$B$3:$D$107,3,FALSE))</f>
        <v/>
      </c>
      <c r="J3919" s="139" t="str">
        <f t="shared" si="62"/>
        <v/>
      </c>
    </row>
    <row r="3920" spans="6:10" x14ac:dyDescent="0.2">
      <c r="F3920" s="93" t="str">
        <f>IF(ISBLANK(A3920),"",VLOOKUP(A3920,'Tabla de equipos'!$B$3:$D$107,3,FALSE))</f>
        <v/>
      </c>
      <c r="J3920" s="139" t="str">
        <f t="shared" si="62"/>
        <v/>
      </c>
    </row>
    <row r="3921" spans="6:10" x14ac:dyDescent="0.2">
      <c r="F3921" s="93" t="str">
        <f>IF(ISBLANK(A3921),"",VLOOKUP(A3921,'Tabla de equipos'!$B$3:$D$107,3,FALSE))</f>
        <v/>
      </c>
      <c r="J3921" s="139" t="str">
        <f t="shared" si="62"/>
        <v/>
      </c>
    </row>
    <row r="3922" spans="6:10" x14ac:dyDescent="0.2">
      <c r="F3922" s="93" t="str">
        <f>IF(ISBLANK(A3922),"",VLOOKUP(A3922,'Tabla de equipos'!$B$3:$D$107,3,FALSE))</f>
        <v/>
      </c>
      <c r="J3922" s="139" t="str">
        <f t="shared" si="62"/>
        <v/>
      </c>
    </row>
    <row r="3923" spans="6:10" x14ac:dyDescent="0.2">
      <c r="F3923" s="93" t="str">
        <f>IF(ISBLANK(A3923),"",VLOOKUP(A3923,'Tabla de equipos'!$B$3:$D$107,3,FALSE))</f>
        <v/>
      </c>
      <c r="J3923" s="139" t="str">
        <f t="shared" si="62"/>
        <v/>
      </c>
    </row>
    <row r="3924" spans="6:10" x14ac:dyDescent="0.2">
      <c r="F3924" s="93" t="str">
        <f>IF(ISBLANK(A3924),"",VLOOKUP(A3924,'Tabla de equipos'!$B$3:$D$107,3,FALSE))</f>
        <v/>
      </c>
      <c r="J3924" s="139" t="str">
        <f t="shared" si="62"/>
        <v/>
      </c>
    </row>
    <row r="3925" spans="6:10" x14ac:dyDescent="0.2">
      <c r="F3925" s="93" t="str">
        <f>IF(ISBLANK(A3925),"",VLOOKUP(A3925,'Tabla de equipos'!$B$3:$D$107,3,FALSE))</f>
        <v/>
      </c>
      <c r="J3925" s="139" t="str">
        <f t="shared" si="62"/>
        <v/>
      </c>
    </row>
    <row r="3926" spans="6:10" x14ac:dyDescent="0.2">
      <c r="F3926" s="93" t="str">
        <f>IF(ISBLANK(A3926),"",VLOOKUP(A3926,'Tabla de equipos'!$B$3:$D$107,3,FALSE))</f>
        <v/>
      </c>
      <c r="J3926" s="139" t="str">
        <f t="shared" si="62"/>
        <v/>
      </c>
    </row>
    <row r="3927" spans="6:10" x14ac:dyDescent="0.2">
      <c r="F3927" s="93" t="str">
        <f>IF(ISBLANK(A3927),"",VLOOKUP(A3927,'Tabla de equipos'!$B$3:$D$107,3,FALSE))</f>
        <v/>
      </c>
      <c r="J3927" s="139" t="str">
        <f t="shared" si="62"/>
        <v/>
      </c>
    </row>
    <row r="3928" spans="6:10" x14ac:dyDescent="0.2">
      <c r="F3928" s="93" t="str">
        <f>IF(ISBLANK(A3928),"",VLOOKUP(A3928,'Tabla de equipos'!$B$3:$D$107,3,FALSE))</f>
        <v/>
      </c>
      <c r="J3928" s="139" t="str">
        <f t="shared" si="62"/>
        <v/>
      </c>
    </row>
    <row r="3929" spans="6:10" x14ac:dyDescent="0.2">
      <c r="F3929" s="93" t="str">
        <f>IF(ISBLANK(A3929),"",VLOOKUP(A3929,'Tabla de equipos'!$B$3:$D$107,3,FALSE))</f>
        <v/>
      </c>
      <c r="J3929" s="139" t="str">
        <f t="shared" si="62"/>
        <v/>
      </c>
    </row>
    <row r="3930" spans="6:10" x14ac:dyDescent="0.2">
      <c r="F3930" s="93" t="str">
        <f>IF(ISBLANK(A3930),"",VLOOKUP(A3930,'Tabla de equipos'!$B$3:$D$107,3,FALSE))</f>
        <v/>
      </c>
      <c r="J3930" s="139" t="str">
        <f t="shared" si="62"/>
        <v/>
      </c>
    </row>
    <row r="3931" spans="6:10" x14ac:dyDescent="0.2">
      <c r="F3931" s="93" t="str">
        <f>IF(ISBLANK(A3931),"",VLOOKUP(A3931,'Tabla de equipos'!$B$3:$D$107,3,FALSE))</f>
        <v/>
      </c>
      <c r="J3931" s="139" t="str">
        <f t="shared" si="62"/>
        <v/>
      </c>
    </row>
    <row r="3932" spans="6:10" x14ac:dyDescent="0.2">
      <c r="F3932" s="93" t="str">
        <f>IF(ISBLANK(A3932),"",VLOOKUP(A3932,'Tabla de equipos'!$B$3:$D$107,3,FALSE))</f>
        <v/>
      </c>
      <c r="J3932" s="139" t="str">
        <f t="shared" si="62"/>
        <v/>
      </c>
    </row>
    <row r="3933" spans="6:10" x14ac:dyDescent="0.2">
      <c r="F3933" s="93" t="str">
        <f>IF(ISBLANK(A3933),"",VLOOKUP(A3933,'Tabla de equipos'!$B$3:$D$107,3,FALSE))</f>
        <v/>
      </c>
      <c r="J3933" s="139" t="str">
        <f t="shared" si="62"/>
        <v/>
      </c>
    </row>
    <row r="3934" spans="6:10" x14ac:dyDescent="0.2">
      <c r="F3934" s="93" t="str">
        <f>IF(ISBLANK(A3934),"",VLOOKUP(A3934,'Tabla de equipos'!$B$3:$D$107,3,FALSE))</f>
        <v/>
      </c>
      <c r="J3934" s="139" t="str">
        <f t="shared" si="62"/>
        <v/>
      </c>
    </row>
    <row r="3935" spans="6:10" x14ac:dyDescent="0.2">
      <c r="F3935" s="93" t="str">
        <f>IF(ISBLANK(A3935),"",VLOOKUP(A3935,'Tabla de equipos'!$B$3:$D$107,3,FALSE))</f>
        <v/>
      </c>
      <c r="J3935" s="139" t="str">
        <f t="shared" si="62"/>
        <v/>
      </c>
    </row>
    <row r="3936" spans="6:10" x14ac:dyDescent="0.2">
      <c r="F3936" s="93" t="str">
        <f>IF(ISBLANK(A3936),"",VLOOKUP(A3936,'Tabla de equipos'!$B$3:$D$107,3,FALSE))</f>
        <v/>
      </c>
      <c r="J3936" s="139" t="str">
        <f t="shared" si="62"/>
        <v/>
      </c>
    </row>
    <row r="3937" spans="6:10" x14ac:dyDescent="0.2">
      <c r="F3937" s="93" t="str">
        <f>IF(ISBLANK(A3937),"",VLOOKUP(A3937,'Tabla de equipos'!$B$3:$D$107,3,FALSE))</f>
        <v/>
      </c>
      <c r="J3937" s="139" t="str">
        <f t="shared" si="62"/>
        <v/>
      </c>
    </row>
    <row r="3938" spans="6:10" x14ac:dyDescent="0.2">
      <c r="F3938" s="93" t="str">
        <f>IF(ISBLANK(A3938),"",VLOOKUP(A3938,'Tabla de equipos'!$B$3:$D$107,3,FALSE))</f>
        <v/>
      </c>
      <c r="J3938" s="139" t="str">
        <f t="shared" si="62"/>
        <v/>
      </c>
    </row>
    <row r="3939" spans="6:10" x14ac:dyDescent="0.2">
      <c r="F3939" s="93" t="str">
        <f>IF(ISBLANK(A3939),"",VLOOKUP(A3939,'Tabla de equipos'!$B$3:$D$107,3,FALSE))</f>
        <v/>
      </c>
      <c r="J3939" s="139" t="str">
        <f t="shared" si="62"/>
        <v/>
      </c>
    </row>
    <row r="3940" spans="6:10" x14ac:dyDescent="0.2">
      <c r="F3940" s="93" t="str">
        <f>IF(ISBLANK(A3940),"",VLOOKUP(A3940,'Tabla de equipos'!$B$3:$D$107,3,FALSE))</f>
        <v/>
      </c>
      <c r="J3940" s="139" t="str">
        <f t="shared" si="62"/>
        <v/>
      </c>
    </row>
    <row r="3941" spans="6:10" x14ac:dyDescent="0.2">
      <c r="F3941" s="93" t="str">
        <f>IF(ISBLANK(A3941),"",VLOOKUP(A3941,'Tabla de equipos'!$B$3:$D$107,3,FALSE))</f>
        <v/>
      </c>
      <c r="J3941" s="139" t="str">
        <f t="shared" si="62"/>
        <v/>
      </c>
    </row>
    <row r="3942" spans="6:10" x14ac:dyDescent="0.2">
      <c r="F3942" s="93" t="str">
        <f>IF(ISBLANK(A3942),"",VLOOKUP(A3942,'Tabla de equipos'!$B$3:$D$107,3,FALSE))</f>
        <v/>
      </c>
      <c r="J3942" s="139" t="str">
        <f t="shared" si="62"/>
        <v/>
      </c>
    </row>
    <row r="3943" spans="6:10" x14ac:dyDescent="0.2">
      <c r="F3943" s="93" t="str">
        <f>IF(ISBLANK(A3943),"",VLOOKUP(A3943,'Tabla de equipos'!$B$3:$D$107,3,FALSE))</f>
        <v/>
      </c>
      <c r="J3943" s="139" t="str">
        <f t="shared" si="62"/>
        <v/>
      </c>
    </row>
    <row r="3944" spans="6:10" x14ac:dyDescent="0.2">
      <c r="F3944" s="93" t="str">
        <f>IF(ISBLANK(A3944),"",VLOOKUP(A3944,'Tabla de equipos'!$B$3:$D$107,3,FALSE))</f>
        <v/>
      </c>
      <c r="J3944" s="139" t="str">
        <f t="shared" si="62"/>
        <v/>
      </c>
    </row>
    <row r="3945" spans="6:10" x14ac:dyDescent="0.2">
      <c r="F3945" s="93" t="str">
        <f>IF(ISBLANK(A3945),"",VLOOKUP(A3945,'Tabla de equipos'!$B$3:$D$107,3,FALSE))</f>
        <v/>
      </c>
      <c r="J3945" s="139" t="str">
        <f t="shared" si="62"/>
        <v/>
      </c>
    </row>
    <row r="3946" spans="6:10" x14ac:dyDescent="0.2">
      <c r="F3946" s="93" t="str">
        <f>IF(ISBLANK(A3946),"",VLOOKUP(A3946,'Tabla de equipos'!$B$3:$D$107,3,FALSE))</f>
        <v/>
      </c>
      <c r="J3946" s="139" t="str">
        <f t="shared" si="62"/>
        <v/>
      </c>
    </row>
    <row r="3947" spans="6:10" x14ac:dyDescent="0.2">
      <c r="F3947" s="93" t="str">
        <f>IF(ISBLANK(A3947),"",VLOOKUP(A3947,'Tabla de equipos'!$B$3:$D$107,3,FALSE))</f>
        <v/>
      </c>
      <c r="J3947" s="139" t="str">
        <f t="shared" si="62"/>
        <v/>
      </c>
    </row>
    <row r="3948" spans="6:10" x14ac:dyDescent="0.2">
      <c r="F3948" s="93" t="str">
        <f>IF(ISBLANK(A3948),"",VLOOKUP(A3948,'Tabla de equipos'!$B$3:$D$107,3,FALSE))</f>
        <v/>
      </c>
      <c r="J3948" s="139" t="str">
        <f t="shared" si="62"/>
        <v/>
      </c>
    </row>
    <row r="3949" spans="6:10" x14ac:dyDescent="0.2">
      <c r="F3949" s="93" t="str">
        <f>IF(ISBLANK(A3949),"",VLOOKUP(A3949,'Tabla de equipos'!$B$3:$D$107,3,FALSE))</f>
        <v/>
      </c>
      <c r="J3949" s="139" t="str">
        <f t="shared" si="62"/>
        <v/>
      </c>
    </row>
    <row r="3950" spans="6:10" x14ac:dyDescent="0.2">
      <c r="F3950" s="93" t="str">
        <f>IF(ISBLANK(A3950),"",VLOOKUP(A3950,'Tabla de equipos'!$B$3:$D$107,3,FALSE))</f>
        <v/>
      </c>
      <c r="J3950" s="139" t="str">
        <f t="shared" si="62"/>
        <v/>
      </c>
    </row>
    <row r="3951" spans="6:10" x14ac:dyDescent="0.2">
      <c r="F3951" s="93" t="str">
        <f>IF(ISBLANK(A3951),"",VLOOKUP(A3951,'Tabla de equipos'!$B$3:$D$107,3,FALSE))</f>
        <v/>
      </c>
      <c r="J3951" s="139" t="str">
        <f t="shared" si="62"/>
        <v/>
      </c>
    </row>
    <row r="3952" spans="6:10" x14ac:dyDescent="0.2">
      <c r="F3952" s="93" t="str">
        <f>IF(ISBLANK(A3952),"",VLOOKUP(A3952,'Tabla de equipos'!$B$3:$D$107,3,FALSE))</f>
        <v/>
      </c>
      <c r="J3952" s="139" t="str">
        <f t="shared" si="62"/>
        <v/>
      </c>
    </row>
    <row r="3953" spans="6:10" x14ac:dyDescent="0.2">
      <c r="F3953" s="93" t="str">
        <f>IF(ISBLANK(A3953),"",VLOOKUP(A3953,'Tabla de equipos'!$B$3:$D$107,3,FALSE))</f>
        <v/>
      </c>
      <c r="J3953" s="139" t="str">
        <f t="shared" si="62"/>
        <v/>
      </c>
    </row>
    <row r="3954" spans="6:10" x14ac:dyDescent="0.2">
      <c r="F3954" s="93" t="str">
        <f>IF(ISBLANK(A3954),"",VLOOKUP(A3954,'Tabla de equipos'!$B$3:$D$107,3,FALSE))</f>
        <v/>
      </c>
      <c r="J3954" s="139" t="str">
        <f t="shared" si="62"/>
        <v/>
      </c>
    </row>
    <row r="3955" spans="6:10" x14ac:dyDescent="0.2">
      <c r="F3955" s="93" t="str">
        <f>IF(ISBLANK(A3955),"",VLOOKUP(A3955,'Tabla de equipos'!$B$3:$D$107,3,FALSE))</f>
        <v/>
      </c>
      <c r="J3955" s="139" t="str">
        <f t="shared" si="62"/>
        <v/>
      </c>
    </row>
    <row r="3956" spans="6:10" x14ac:dyDescent="0.2">
      <c r="F3956" s="93" t="str">
        <f>IF(ISBLANK(A3956),"",VLOOKUP(A3956,'Tabla de equipos'!$B$3:$D$107,3,FALSE))</f>
        <v/>
      </c>
      <c r="J3956" s="139" t="str">
        <f t="shared" si="62"/>
        <v/>
      </c>
    </row>
    <row r="3957" spans="6:10" x14ac:dyDescent="0.2">
      <c r="F3957" s="93" t="str">
        <f>IF(ISBLANK(A3957),"",VLOOKUP(A3957,'Tabla de equipos'!$B$3:$D$107,3,FALSE))</f>
        <v/>
      </c>
      <c r="J3957" s="139" t="str">
        <f t="shared" si="62"/>
        <v/>
      </c>
    </row>
    <row r="3958" spans="6:10" x14ac:dyDescent="0.2">
      <c r="F3958" s="93" t="str">
        <f>IF(ISBLANK(A3958),"",VLOOKUP(A3958,'Tabla de equipos'!$B$3:$D$107,3,FALSE))</f>
        <v/>
      </c>
      <c r="J3958" s="139" t="str">
        <f t="shared" si="62"/>
        <v/>
      </c>
    </row>
    <row r="3959" spans="6:10" x14ac:dyDescent="0.2">
      <c r="F3959" s="93" t="str">
        <f>IF(ISBLANK(A3959),"",VLOOKUP(A3959,'Tabla de equipos'!$B$3:$D$107,3,FALSE))</f>
        <v/>
      </c>
      <c r="J3959" s="139" t="str">
        <f t="shared" si="62"/>
        <v/>
      </c>
    </row>
    <row r="3960" spans="6:10" x14ac:dyDescent="0.2">
      <c r="F3960" s="93" t="str">
        <f>IF(ISBLANK(A3960),"",VLOOKUP(A3960,'Tabla de equipos'!$B$3:$D$107,3,FALSE))</f>
        <v/>
      </c>
      <c r="J3960" s="139" t="str">
        <f t="shared" si="62"/>
        <v/>
      </c>
    </row>
    <row r="3961" spans="6:10" x14ac:dyDescent="0.2">
      <c r="F3961" s="93" t="str">
        <f>IF(ISBLANK(A3961),"",VLOOKUP(A3961,'Tabla de equipos'!$B$3:$D$107,3,FALSE))</f>
        <v/>
      </c>
      <c r="J3961" s="139" t="str">
        <f t="shared" si="62"/>
        <v/>
      </c>
    </row>
    <row r="3962" spans="6:10" x14ac:dyDescent="0.2">
      <c r="F3962" s="93" t="str">
        <f>IF(ISBLANK(A3962),"",VLOOKUP(A3962,'Tabla de equipos'!$B$3:$D$107,3,FALSE))</f>
        <v/>
      </c>
      <c r="J3962" s="139" t="str">
        <f t="shared" si="62"/>
        <v/>
      </c>
    </row>
    <row r="3963" spans="6:10" x14ac:dyDescent="0.2">
      <c r="F3963" s="93" t="str">
        <f>IF(ISBLANK(A3963),"",VLOOKUP(A3963,'Tabla de equipos'!$B$3:$D$107,3,FALSE))</f>
        <v/>
      </c>
      <c r="J3963" s="139" t="str">
        <f t="shared" si="62"/>
        <v/>
      </c>
    </row>
    <row r="3964" spans="6:10" x14ac:dyDescent="0.2">
      <c r="F3964" s="93" t="str">
        <f>IF(ISBLANK(A3964),"",VLOOKUP(A3964,'Tabla de equipos'!$B$3:$D$107,3,FALSE))</f>
        <v/>
      </c>
      <c r="J3964" s="139" t="str">
        <f t="shared" si="62"/>
        <v/>
      </c>
    </row>
    <row r="3965" spans="6:10" x14ac:dyDescent="0.2">
      <c r="F3965" s="93" t="str">
        <f>IF(ISBLANK(A3965),"",VLOOKUP(A3965,'Tabla de equipos'!$B$3:$D$107,3,FALSE))</f>
        <v/>
      </c>
      <c r="J3965" s="139" t="str">
        <f t="shared" si="62"/>
        <v/>
      </c>
    </row>
    <row r="3966" spans="6:10" x14ac:dyDescent="0.2">
      <c r="F3966" s="93" t="str">
        <f>IF(ISBLANK(A3966),"",VLOOKUP(A3966,'Tabla de equipos'!$B$3:$D$107,3,FALSE))</f>
        <v/>
      </c>
      <c r="J3966" s="139" t="str">
        <f t="shared" si="62"/>
        <v/>
      </c>
    </row>
    <row r="3967" spans="6:10" x14ac:dyDescent="0.2">
      <c r="F3967" s="93" t="str">
        <f>IF(ISBLANK(A3967),"",VLOOKUP(A3967,'Tabla de equipos'!$B$3:$D$107,3,FALSE))</f>
        <v/>
      </c>
      <c r="J3967" s="139" t="str">
        <f t="shared" si="62"/>
        <v/>
      </c>
    </row>
    <row r="3968" spans="6:10" x14ac:dyDescent="0.2">
      <c r="F3968" s="93" t="str">
        <f>IF(ISBLANK(A3968),"",VLOOKUP(A3968,'Tabla de equipos'!$B$3:$D$107,3,FALSE))</f>
        <v/>
      </c>
      <c r="J3968" s="139" t="str">
        <f t="shared" si="62"/>
        <v/>
      </c>
    </row>
    <row r="3969" spans="6:10" x14ac:dyDescent="0.2">
      <c r="F3969" s="93" t="str">
        <f>IF(ISBLANK(A3969),"",VLOOKUP(A3969,'Tabla de equipos'!$B$3:$D$107,3,FALSE))</f>
        <v/>
      </c>
      <c r="J3969" s="139" t="str">
        <f t="shared" si="62"/>
        <v/>
      </c>
    </row>
    <row r="3970" spans="6:10" x14ac:dyDescent="0.2">
      <c r="F3970" s="93" t="str">
        <f>IF(ISBLANK(A3970),"",VLOOKUP(A3970,'Tabla de equipos'!$B$3:$D$107,3,FALSE))</f>
        <v/>
      </c>
      <c r="J3970" s="139" t="str">
        <f t="shared" si="62"/>
        <v/>
      </c>
    </row>
    <row r="3971" spans="6:10" x14ac:dyDescent="0.2">
      <c r="F3971" s="93" t="str">
        <f>IF(ISBLANK(A3971),"",VLOOKUP(A3971,'Tabla de equipos'!$B$3:$D$107,3,FALSE))</f>
        <v/>
      </c>
      <c r="J3971" s="139" t="str">
        <f t="shared" si="62"/>
        <v/>
      </c>
    </row>
    <row r="3972" spans="6:10" x14ac:dyDescent="0.2">
      <c r="F3972" s="93" t="str">
        <f>IF(ISBLANK(A3972),"",VLOOKUP(A3972,'Tabla de equipos'!$B$3:$D$107,3,FALSE))</f>
        <v/>
      </c>
      <c r="J3972" s="139" t="str">
        <f t="shared" si="62"/>
        <v/>
      </c>
    </row>
    <row r="3973" spans="6:10" x14ac:dyDescent="0.2">
      <c r="F3973" s="93" t="str">
        <f>IF(ISBLANK(A3973),"",VLOOKUP(A3973,'Tabla de equipos'!$B$3:$D$107,3,FALSE))</f>
        <v/>
      </c>
      <c r="J3973" s="139" t="str">
        <f t="shared" si="62"/>
        <v/>
      </c>
    </row>
    <row r="3974" spans="6:10" x14ac:dyDescent="0.2">
      <c r="F3974" s="93" t="str">
        <f>IF(ISBLANK(A3974),"",VLOOKUP(A3974,'Tabla de equipos'!$B$3:$D$107,3,FALSE))</f>
        <v/>
      </c>
      <c r="J3974" s="139" t="str">
        <f t="shared" ref="J3974:J4000" si="63">IF(AND(G3974&gt;0,A3974=""),"Falta elegir equipo/producto",IF(AND(A3974="",G3974=""),"",IF(AND(A3974&lt;&gt;"",G3974=""),"Falta incluir numero de unidades",IF(AND(A3974&lt;&gt;"",G3974&gt;0,B3974=""),"Falta Incluir el Tipo de Exceptuación",IF(AND(A3974&lt;&gt;"",B3974&lt;&gt;"",C3974="",G3974&gt;0),"Falta incluir nombre del Beneficiario exceptuación","No olvidar adjuntar factura de la exceptuación")))))</f>
        <v/>
      </c>
    </row>
    <row r="3975" spans="6:10" x14ac:dyDescent="0.2">
      <c r="F3975" s="93" t="str">
        <f>IF(ISBLANK(A3975),"",VLOOKUP(A3975,'Tabla de equipos'!$B$3:$D$107,3,FALSE))</f>
        <v/>
      </c>
      <c r="J3975" s="139" t="str">
        <f t="shared" si="63"/>
        <v/>
      </c>
    </row>
    <row r="3976" spans="6:10" x14ac:dyDescent="0.2">
      <c r="F3976" s="93" t="str">
        <f>IF(ISBLANK(A3976),"",VLOOKUP(A3976,'Tabla de equipos'!$B$3:$D$107,3,FALSE))</f>
        <v/>
      </c>
      <c r="J3976" s="139" t="str">
        <f t="shared" si="63"/>
        <v/>
      </c>
    </row>
    <row r="3977" spans="6:10" x14ac:dyDescent="0.2">
      <c r="F3977" s="93" t="str">
        <f>IF(ISBLANK(A3977),"",VLOOKUP(A3977,'Tabla de equipos'!$B$3:$D$107,3,FALSE))</f>
        <v/>
      </c>
      <c r="J3977" s="139" t="str">
        <f t="shared" si="63"/>
        <v/>
      </c>
    </row>
    <row r="3978" spans="6:10" x14ac:dyDescent="0.2">
      <c r="F3978" s="93" t="str">
        <f>IF(ISBLANK(A3978),"",VLOOKUP(A3978,'Tabla de equipos'!$B$3:$D$107,3,FALSE))</f>
        <v/>
      </c>
      <c r="J3978" s="139" t="str">
        <f t="shared" si="63"/>
        <v/>
      </c>
    </row>
    <row r="3979" spans="6:10" x14ac:dyDescent="0.2">
      <c r="F3979" s="93" t="str">
        <f>IF(ISBLANK(A3979),"",VLOOKUP(A3979,'Tabla de equipos'!$B$3:$D$107,3,FALSE))</f>
        <v/>
      </c>
      <c r="J3979" s="139" t="str">
        <f t="shared" si="63"/>
        <v/>
      </c>
    </row>
    <row r="3980" spans="6:10" x14ac:dyDescent="0.2">
      <c r="F3980" s="93" t="str">
        <f>IF(ISBLANK(A3980),"",VLOOKUP(A3980,'Tabla de equipos'!$B$3:$D$107,3,FALSE))</f>
        <v/>
      </c>
      <c r="J3980" s="139" t="str">
        <f t="shared" si="63"/>
        <v/>
      </c>
    </row>
    <row r="3981" spans="6:10" x14ac:dyDescent="0.2">
      <c r="F3981" s="93" t="str">
        <f>IF(ISBLANK(A3981),"",VLOOKUP(A3981,'Tabla de equipos'!$B$3:$D$107,3,FALSE))</f>
        <v/>
      </c>
      <c r="J3981" s="139" t="str">
        <f t="shared" si="63"/>
        <v/>
      </c>
    </row>
    <row r="3982" spans="6:10" x14ac:dyDescent="0.2">
      <c r="F3982" s="93" t="str">
        <f>IF(ISBLANK(A3982),"",VLOOKUP(A3982,'Tabla de equipos'!$B$3:$D$107,3,FALSE))</f>
        <v/>
      </c>
      <c r="J3982" s="139" t="str">
        <f t="shared" si="63"/>
        <v/>
      </c>
    </row>
    <row r="3983" spans="6:10" x14ac:dyDescent="0.2">
      <c r="F3983" s="93" t="str">
        <f>IF(ISBLANK(A3983),"",VLOOKUP(A3983,'Tabla de equipos'!$B$3:$D$107,3,FALSE))</f>
        <v/>
      </c>
      <c r="J3983" s="139" t="str">
        <f t="shared" si="63"/>
        <v/>
      </c>
    </row>
    <row r="3984" spans="6:10" x14ac:dyDescent="0.2">
      <c r="F3984" s="93" t="str">
        <f>IF(ISBLANK(A3984),"",VLOOKUP(A3984,'Tabla de equipos'!$B$3:$D$107,3,FALSE))</f>
        <v/>
      </c>
      <c r="J3984" s="139" t="str">
        <f t="shared" si="63"/>
        <v/>
      </c>
    </row>
    <row r="3985" spans="6:10" x14ac:dyDescent="0.2">
      <c r="F3985" s="93" t="str">
        <f>IF(ISBLANK(A3985),"",VLOOKUP(A3985,'Tabla de equipos'!$B$3:$D$107,3,FALSE))</f>
        <v/>
      </c>
      <c r="J3985" s="139" t="str">
        <f t="shared" si="63"/>
        <v/>
      </c>
    </row>
    <row r="3986" spans="6:10" x14ac:dyDescent="0.2">
      <c r="F3986" s="93" t="str">
        <f>IF(ISBLANK(A3986),"",VLOOKUP(A3986,'Tabla de equipos'!$B$3:$D$107,3,FALSE))</f>
        <v/>
      </c>
      <c r="J3986" s="139" t="str">
        <f t="shared" si="63"/>
        <v/>
      </c>
    </row>
    <row r="3987" spans="6:10" x14ac:dyDescent="0.2">
      <c r="F3987" s="93" t="str">
        <f>IF(ISBLANK(A3987),"",VLOOKUP(A3987,'Tabla de equipos'!$B$3:$D$107,3,FALSE))</f>
        <v/>
      </c>
      <c r="J3987" s="139" t="str">
        <f t="shared" si="63"/>
        <v/>
      </c>
    </row>
    <row r="3988" spans="6:10" x14ac:dyDescent="0.2">
      <c r="F3988" s="93" t="str">
        <f>IF(ISBLANK(A3988),"",VLOOKUP(A3988,'Tabla de equipos'!$B$3:$D$107,3,FALSE))</f>
        <v/>
      </c>
      <c r="J3988" s="139" t="str">
        <f t="shared" si="63"/>
        <v/>
      </c>
    </row>
    <row r="3989" spans="6:10" x14ac:dyDescent="0.2">
      <c r="F3989" s="93" t="str">
        <f>IF(ISBLANK(A3989),"",VLOOKUP(A3989,'Tabla de equipos'!$B$3:$D$107,3,FALSE))</f>
        <v/>
      </c>
      <c r="J3989" s="139" t="str">
        <f t="shared" si="63"/>
        <v/>
      </c>
    </row>
    <row r="3990" spans="6:10" x14ac:dyDescent="0.2">
      <c r="F3990" s="93" t="str">
        <f>IF(ISBLANK(A3990),"",VLOOKUP(A3990,'Tabla de equipos'!$B$3:$D$107,3,FALSE))</f>
        <v/>
      </c>
      <c r="J3990" s="139" t="str">
        <f t="shared" si="63"/>
        <v/>
      </c>
    </row>
    <row r="3991" spans="6:10" x14ac:dyDescent="0.2">
      <c r="F3991" s="93" t="str">
        <f>IF(ISBLANK(A3991),"",VLOOKUP(A3991,'Tabla de equipos'!$B$3:$D$107,3,FALSE))</f>
        <v/>
      </c>
      <c r="J3991" s="139" t="str">
        <f t="shared" si="63"/>
        <v/>
      </c>
    </row>
    <row r="3992" spans="6:10" x14ac:dyDescent="0.2">
      <c r="F3992" s="93" t="str">
        <f>IF(ISBLANK(A3992),"",VLOOKUP(A3992,'Tabla de equipos'!$B$3:$D$107,3,FALSE))</f>
        <v/>
      </c>
      <c r="J3992" s="139" t="str">
        <f t="shared" si="63"/>
        <v/>
      </c>
    </row>
    <row r="3993" spans="6:10" x14ac:dyDescent="0.2">
      <c r="F3993" s="93" t="str">
        <f>IF(ISBLANK(A3993),"",VLOOKUP(A3993,'Tabla de equipos'!$B$3:$D$107,3,FALSE))</f>
        <v/>
      </c>
      <c r="J3993" s="139" t="str">
        <f t="shared" si="63"/>
        <v/>
      </c>
    </row>
    <row r="3994" spans="6:10" x14ac:dyDescent="0.2">
      <c r="F3994" s="93" t="str">
        <f>IF(ISBLANK(A3994),"",VLOOKUP(A3994,'Tabla de equipos'!$B$3:$D$107,3,FALSE))</f>
        <v/>
      </c>
      <c r="J3994" s="139" t="str">
        <f t="shared" si="63"/>
        <v/>
      </c>
    </row>
    <row r="3995" spans="6:10" x14ac:dyDescent="0.2">
      <c r="F3995" s="93" t="str">
        <f>IF(ISBLANK(A3995),"",VLOOKUP(A3995,'Tabla de equipos'!$B$3:$D$107,3,FALSE))</f>
        <v/>
      </c>
      <c r="J3995" s="139" t="str">
        <f t="shared" si="63"/>
        <v/>
      </c>
    </row>
    <row r="3996" spans="6:10" x14ac:dyDescent="0.2">
      <c r="F3996" s="93" t="str">
        <f>IF(ISBLANK(A3996),"",VLOOKUP(A3996,'Tabla de equipos'!$B$3:$D$107,3,FALSE))</f>
        <v/>
      </c>
      <c r="J3996" s="139" t="str">
        <f t="shared" si="63"/>
        <v/>
      </c>
    </row>
    <row r="3997" spans="6:10" x14ac:dyDescent="0.2">
      <c r="F3997" s="93" t="str">
        <f>IF(ISBLANK(A3997),"",VLOOKUP(A3997,'Tabla de equipos'!$B$3:$D$107,3,FALSE))</f>
        <v/>
      </c>
      <c r="J3997" s="139" t="str">
        <f t="shared" si="63"/>
        <v/>
      </c>
    </row>
    <row r="3998" spans="6:10" x14ac:dyDescent="0.2">
      <c r="F3998" s="93" t="str">
        <f>IF(ISBLANK(A3998),"",VLOOKUP(A3998,'Tabla de equipos'!$B$3:$D$107,3,FALSE))</f>
        <v/>
      </c>
      <c r="J3998" s="139" t="str">
        <f t="shared" si="63"/>
        <v/>
      </c>
    </row>
    <row r="3999" spans="6:10" x14ac:dyDescent="0.2">
      <c r="F3999" s="93" t="str">
        <f>IF(ISBLANK(A3999),"",VLOOKUP(A3999,'Tabla de equipos'!$B$3:$D$107,3,FALSE))</f>
        <v/>
      </c>
      <c r="J3999" s="139" t="str">
        <f t="shared" si="63"/>
        <v/>
      </c>
    </row>
    <row r="4000" spans="6:10" x14ac:dyDescent="0.2">
      <c r="F4000" s="93" t="str">
        <f>IF(ISBLANK(A4000),"",VLOOKUP(A4000,'Tabla de equipos'!$B$3:$D$107,3,FALSE))</f>
        <v/>
      </c>
      <c r="J4000" s="139" t="str">
        <f t="shared" si="63"/>
        <v/>
      </c>
    </row>
    <row r="1048553" spans="11:11" x14ac:dyDescent="0.2">
      <c r="K1048553" s="93"/>
    </row>
  </sheetData>
  <sheetProtection algorithmName="SHA-512" hashValue="8+eeiezyqdfpaVrmEK0ziubZ6KPNa7gXADe8FxoqQidAaN9WIlK7F3GskABUpfJmWboyIELSojj5Ad7NVE/+gQ==" saltValue="LoYzLy82QHl+KyeaaxL4Aw==" spinCount="100000" sheet="1" objects="1" scenarios="1"/>
  <mergeCells count="17">
    <mergeCell ref="A1:J1"/>
    <mergeCell ref="B2:B3"/>
    <mergeCell ref="H2:H3"/>
    <mergeCell ref="I2:I3"/>
    <mergeCell ref="A2:A3"/>
    <mergeCell ref="E2:E3"/>
    <mergeCell ref="F2:F3"/>
    <mergeCell ref="K7:O7"/>
    <mergeCell ref="G2:G3"/>
    <mergeCell ref="C2:C3"/>
    <mergeCell ref="K2:O2"/>
    <mergeCell ref="K3:O3"/>
    <mergeCell ref="K4:O4"/>
    <mergeCell ref="D2:D3"/>
    <mergeCell ref="K5:O5"/>
    <mergeCell ref="K6:O6"/>
    <mergeCell ref="J2:J3"/>
  </mergeCells>
  <dataValidations xWindow="247" yWindow="837" count="3">
    <dataValidation type="date" allowBlank="1" showInputMessage="1" showErrorMessage="1" error="Fecha incorrecta" sqref="I4:I4000" xr:uid="{00000000-0002-0000-0200-000000000000}">
      <formula1>42948</formula1>
      <formula2>73051</formula2>
    </dataValidation>
    <dataValidation type="list" allowBlank="1" showInputMessage="1" showErrorMessage="1" promptTitle="Beneficiario de la Exceptuación" prompt="Beneficiario de la Exceptuación" sqref="B4:B4000" xr:uid="{00000000-0002-0000-0200-000001000000}">
      <formula1>$K$3:$K$7</formula1>
    </dataValidation>
    <dataValidation type="list" allowBlank="1" showInputMessage="1" showErrorMessage="1" prompt="Elige un producto/soporte" sqref="A4:A4000" xr:uid="{00000000-0002-0000-0200-000002000000}">
      <formula1>$P$2:$P$106</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37"/>
  <sheetViews>
    <sheetView showGridLines="0" showZeros="0" topLeftCell="A112" zoomScaleNormal="100" workbookViewId="0">
      <selection activeCell="A126" sqref="A126"/>
    </sheetView>
  </sheetViews>
  <sheetFormatPr baseColWidth="10" defaultColWidth="11.42578125" defaultRowHeight="12.75" x14ac:dyDescent="0.2"/>
  <cols>
    <col min="1" max="1" width="41.7109375" style="3" customWidth="1"/>
    <col min="2" max="2" width="11.28515625" style="3" customWidth="1"/>
    <col min="3" max="3" width="13.28515625" style="3" customWidth="1"/>
    <col min="4" max="4" width="11.85546875" style="16" customWidth="1"/>
    <col min="5" max="5" width="12.85546875" style="3" customWidth="1"/>
    <col min="6" max="6" width="17.42578125" style="3" customWidth="1"/>
    <col min="7" max="7" width="18.42578125" style="3" customWidth="1"/>
    <col min="8" max="8" width="18.42578125" style="35" customWidth="1"/>
    <col min="9" max="9" width="18.42578125" style="21" customWidth="1"/>
    <col min="10" max="10" width="19.42578125" style="3" customWidth="1"/>
    <col min="11" max="11" width="27" style="3" customWidth="1"/>
    <col min="12" max="12" width="16.7109375" style="3" customWidth="1"/>
    <col min="13" max="13" width="8.28515625" style="3" bestFit="1" customWidth="1"/>
    <col min="14" max="14" width="15.42578125" style="3" customWidth="1"/>
    <col min="15" max="18" width="11.42578125" style="3"/>
    <col min="19" max="19" width="32.42578125" style="3" hidden="1" customWidth="1"/>
    <col min="20" max="21" width="0" style="3" hidden="1" customWidth="1"/>
    <col min="22" max="16384" width="11.42578125" style="3"/>
  </cols>
  <sheetData>
    <row r="1" spans="1:20" ht="28.15" customHeight="1" thickBot="1" x14ac:dyDescent="0.25">
      <c r="A1" s="194" t="s">
        <v>55</v>
      </c>
      <c r="B1" s="195"/>
      <c r="C1" s="26">
        <f>'COMPRAS SIN COMPEN.SOPORTADA'!E5</f>
        <v>0</v>
      </c>
      <c r="D1" s="1"/>
      <c r="E1" s="2"/>
      <c r="F1" s="2"/>
      <c r="G1" s="198" t="s">
        <v>56</v>
      </c>
      <c r="H1" s="199"/>
      <c r="I1" s="199"/>
      <c r="J1" s="199"/>
      <c r="K1" s="199"/>
      <c r="L1" s="199"/>
      <c r="M1" s="199"/>
    </row>
    <row r="2" spans="1:20" ht="13.5" thickBot="1" x14ac:dyDescent="0.25">
      <c r="A2" s="2"/>
      <c r="B2" s="2"/>
      <c r="C2" s="2"/>
      <c r="D2" s="1"/>
      <c r="E2" s="2"/>
      <c r="F2" s="2"/>
      <c r="G2" s="2"/>
      <c r="H2" s="19"/>
      <c r="I2" s="22"/>
      <c r="J2" s="2"/>
      <c r="K2" s="2"/>
      <c r="L2" s="2"/>
      <c r="M2" s="2"/>
    </row>
    <row r="3" spans="1:20" ht="31.5" customHeight="1" thickBot="1" x14ac:dyDescent="0.25">
      <c r="A3" s="205" t="s">
        <v>0</v>
      </c>
      <c r="B3" s="206"/>
      <c r="C3" s="206"/>
      <c r="D3" s="206"/>
      <c r="E3" s="206"/>
      <c r="F3" s="206"/>
      <c r="G3" s="206"/>
      <c r="H3" s="206"/>
      <c r="I3" s="206"/>
      <c r="J3" s="206"/>
      <c r="K3" s="206"/>
      <c r="L3" s="206"/>
      <c r="M3" s="207"/>
      <c r="S3" s="3" t="s">
        <v>57</v>
      </c>
      <c r="T3" s="3" t="s">
        <v>58</v>
      </c>
    </row>
    <row r="4" spans="1:20" ht="34.15" customHeight="1" thickBot="1" x14ac:dyDescent="0.25">
      <c r="A4" s="34" t="s">
        <v>59</v>
      </c>
      <c r="B4" s="187" t="str">
        <f>IF('COMPRAS SIN COMPEN.SOPORTADA'!B3="","Pendiente especificar nombre de Empresa en Unidades Liquidadas",'COMPRAS SIN COMPEN.SOPORTADA'!B3)</f>
        <v>Pendiente especificar nombre de Empresa en Unidades Liquidadas</v>
      </c>
      <c r="C4" s="187"/>
      <c r="D4" s="187"/>
      <c r="E4" s="229"/>
      <c r="F4" s="187"/>
      <c r="G4" s="187"/>
      <c r="H4" s="187"/>
      <c r="I4" s="189"/>
      <c r="J4" s="27" t="s">
        <v>4</v>
      </c>
      <c r="K4" s="211" t="str">
        <f>IF('COMPRAS SIN COMPEN.SOPORTADA'!B2="","Pendiente especificar CIF en Unidades Liquidadas",'COMPRAS SIN COMPEN.SOPORTADA'!B2)</f>
        <v>Pendiente especificar CIF en Unidades Liquidadas</v>
      </c>
      <c r="L4" s="216"/>
      <c r="M4" s="217"/>
      <c r="S4" s="3" t="s">
        <v>60</v>
      </c>
      <c r="T4" s="3" t="b">
        <f>ISBLANK('COMPRAS SIN COMPEN.SOPORTADA'!B3)</f>
        <v>1</v>
      </c>
    </row>
    <row r="5" spans="1:20" ht="33.75" customHeight="1" thickTop="1" thickBot="1" x14ac:dyDescent="0.25">
      <c r="A5" s="196" t="s">
        <v>61</v>
      </c>
      <c r="B5" s="197"/>
      <c r="C5" s="214" t="s">
        <v>7</v>
      </c>
      <c r="D5" s="215"/>
      <c r="E5" s="28" t="str">
        <f>IF('COMPRAS SIN COMPEN.SOPORTADA'!$B$13="MAYORISTA","X"," ")</f>
        <v xml:space="preserve"> </v>
      </c>
      <c r="F5" s="4" t="s">
        <v>10</v>
      </c>
      <c r="G5" s="126" t="str">
        <f>IF('COMPRAS SIN COMPEN.SOPORTADA'!$B$13="MINORISTA","X"," ")</f>
        <v xml:space="preserve"> </v>
      </c>
      <c r="H5" s="200"/>
      <c r="I5" s="201"/>
      <c r="J5" s="201"/>
      <c r="K5" s="201"/>
      <c r="L5" s="201"/>
      <c r="M5" s="202"/>
      <c r="S5" s="3" t="s">
        <v>62</v>
      </c>
      <c r="T5" s="3" t="b">
        <f>ISBLANK('COMPRAS SIN COMPEN.SOPORTADA'!B2)</f>
        <v>1</v>
      </c>
    </row>
    <row r="6" spans="1:20" ht="19.5" customHeight="1" thickBot="1" x14ac:dyDescent="0.25">
      <c r="A6" s="5" t="s">
        <v>63</v>
      </c>
      <c r="B6" s="187" t="str">
        <f>IF('COMPRAS SIN COMPEN.SOPORTADA'!B4="","Pendiente de especificar dirección de la empresa en unidades liquidadas",'COMPRAS SIN COMPEN.SOPORTADA'!B4)</f>
        <v>Pendiente de especificar dirección de la empresa en unidades liquidadas</v>
      </c>
      <c r="C6" s="187"/>
      <c r="D6" s="187"/>
      <c r="E6" s="188"/>
      <c r="F6" s="189"/>
      <c r="G6" s="6" t="s">
        <v>64</v>
      </c>
      <c r="H6" s="203">
        <f>'COMPRAS SIN COMPEN.SOPORTADA'!B6</f>
        <v>0</v>
      </c>
      <c r="I6" s="204"/>
      <c r="J6" s="7" t="s">
        <v>65</v>
      </c>
      <c r="K6" s="211" t="str">
        <f>IF('COMPRAS SIN COMPEN.SOPORTADA'!B7="","Pendiente especificar localidad en Unidades Liquidadas",'COMPRAS SIN COMPEN.SOPORTADA'!B7)</f>
        <v>Pendiente especificar localidad en Unidades Liquidadas</v>
      </c>
      <c r="L6" s="216"/>
      <c r="M6" s="217"/>
      <c r="S6" s="3" t="s">
        <v>66</v>
      </c>
      <c r="T6" s="3" t="b">
        <f>ISBLANK('COMPRAS SIN COMPEN.SOPORTADA'!B4)</f>
        <v>1</v>
      </c>
    </row>
    <row r="7" spans="1:20" ht="28.5" customHeight="1" thickBot="1" x14ac:dyDescent="0.25">
      <c r="A7" s="127" t="s">
        <v>67</v>
      </c>
      <c r="B7" s="187" t="str">
        <f>IF('COMPRAS SIN COMPEN.SOPORTADA'!B5="","Pendiente de especificar la provincia en unidades liquidadas",'COMPRAS SIN COMPEN.SOPORTADA'!B5)</f>
        <v>Pendiente de especificar la provincia en unidades liquidadas</v>
      </c>
      <c r="C7" s="190"/>
      <c r="D7" s="190"/>
      <c r="E7" s="190"/>
      <c r="F7" s="191"/>
      <c r="G7" s="8">
        <f>'COMPRAS SIN COMPEN.SOPORTADA'!B5</f>
        <v>0</v>
      </c>
      <c r="H7" s="192"/>
      <c r="I7" s="193"/>
      <c r="J7" s="9" t="s">
        <v>68</v>
      </c>
      <c r="K7" s="211">
        <f>'COMPRAS SIN COMPEN.SOPORTADA'!B9</f>
        <v>0</v>
      </c>
      <c r="L7" s="212"/>
      <c r="M7" s="213"/>
      <c r="S7" s="3" t="s">
        <v>69</v>
      </c>
      <c r="T7" s="3" t="b">
        <f>ISBLANK('COMPRAS SIN COMPEN.SOPORTADA'!B7)</f>
        <v>1</v>
      </c>
    </row>
    <row r="8" spans="1:20" ht="13.5" thickBot="1" x14ac:dyDescent="0.25">
      <c r="S8" s="3" t="s">
        <v>70</v>
      </c>
      <c r="T8" s="3" t="b">
        <f>ISBLANK('COMPRAS SIN COMPEN.SOPORTADA'!B11)</f>
        <v>1</v>
      </c>
    </row>
    <row r="9" spans="1:20" ht="21" customHeight="1" thickBot="1" x14ac:dyDescent="0.25">
      <c r="B9" s="1"/>
      <c r="C9" s="1"/>
      <c r="D9" s="29"/>
      <c r="E9" s="200" t="s">
        <v>71</v>
      </c>
      <c r="F9" s="201"/>
      <c r="G9" s="201"/>
      <c r="H9" s="201"/>
      <c r="I9" s="201"/>
      <c r="J9" s="201"/>
      <c r="K9" s="201"/>
      <c r="L9" s="201"/>
      <c r="M9" s="202"/>
      <c r="S9" s="3" t="s">
        <v>72</v>
      </c>
      <c r="T9" s="3" t="b">
        <f>ISBLANK('COMPRAS SIN COMPEN.SOPORTADA'!B10)</f>
        <v>1</v>
      </c>
    </row>
    <row r="10" spans="1:20" ht="18.75" customHeight="1" x14ac:dyDescent="0.2">
      <c r="E10" s="30"/>
      <c r="F10" s="10" t="s">
        <v>73</v>
      </c>
      <c r="G10" s="10" t="s">
        <v>74</v>
      </c>
      <c r="H10" s="86" t="s">
        <v>75</v>
      </c>
      <c r="I10" s="11" t="s">
        <v>76</v>
      </c>
      <c r="J10" s="208" t="s">
        <v>77</v>
      </c>
      <c r="K10" s="209"/>
      <c r="L10" s="209"/>
      <c r="M10" s="210"/>
      <c r="S10" s="3" t="s">
        <v>78</v>
      </c>
      <c r="T10" s="3" t="b">
        <f>ISBLANK('COMPRAS SIN COMPEN.SOPORTADA'!B5)</f>
        <v>1</v>
      </c>
    </row>
    <row r="11" spans="1:20" ht="22.5" customHeight="1" x14ac:dyDescent="0.2">
      <c r="E11" s="91" t="s">
        <v>79</v>
      </c>
      <c r="F11" s="31" t="str">
        <f>IF('COMPRAS SIN COMPEN.SOPORTADA'!$E$3="1º T","X","")</f>
        <v/>
      </c>
      <c r="G11" s="31" t="str">
        <f>IF('COMPRAS SIN COMPEN.SOPORTADA'!$E$3="2º T","X","")</f>
        <v>X</v>
      </c>
      <c r="H11" s="36" t="str">
        <f>IF('COMPRAS SIN COMPEN.SOPORTADA'!$E$3="3º T","X","")</f>
        <v/>
      </c>
      <c r="I11" s="31" t="str">
        <f>IF('COMPRAS SIN COMPEN.SOPORTADA'!$E$3="4º T","X","")</f>
        <v/>
      </c>
      <c r="J11" s="222" t="str">
        <f>IF(ISBLANK('COMPRAS SIN COMPEN.SOPORTADA'!E4),"REGULAR",'COMPRAS SIN COMPEN.SOPORTADA'!E4)</f>
        <v>REGULAR</v>
      </c>
      <c r="K11" s="223"/>
      <c r="L11" s="223"/>
      <c r="M11" s="224"/>
    </row>
    <row r="12" spans="1:20" ht="31.5" customHeight="1" thickBot="1" x14ac:dyDescent="0.25">
      <c r="E12" s="227" t="s">
        <v>80</v>
      </c>
      <c r="F12" s="228"/>
      <c r="G12" s="88">
        <f>'COMPRAS SIN COMPEN.SOPORTADA'!E2</f>
        <v>2023</v>
      </c>
      <c r="H12" s="89"/>
      <c r="I12" s="90"/>
      <c r="J12" s="225"/>
      <c r="K12" s="225"/>
      <c r="L12" s="225"/>
      <c r="M12" s="226"/>
    </row>
    <row r="13" spans="1:20" s="12" customFormat="1" ht="16.5" thickTop="1" thickBot="1" x14ac:dyDescent="0.25">
      <c r="A13" s="39" t="s">
        <v>27</v>
      </c>
      <c r="B13" s="40"/>
      <c r="C13" s="40"/>
      <c r="D13" s="40"/>
      <c r="E13" s="40"/>
      <c r="F13" s="40"/>
      <c r="I13" s="3"/>
      <c r="J13" s="3"/>
      <c r="K13" s="3"/>
      <c r="L13" s="3"/>
      <c r="M13" s="3"/>
    </row>
    <row r="14" spans="1:20" s="13" customFormat="1" ht="22.5" customHeight="1" thickTop="1" x14ac:dyDescent="0.2">
      <c r="A14" s="234" t="s">
        <v>81</v>
      </c>
      <c r="B14" s="125" t="s">
        <v>31</v>
      </c>
      <c r="C14" s="173" t="s">
        <v>82</v>
      </c>
      <c r="D14" s="173" t="s">
        <v>83</v>
      </c>
      <c r="E14" s="173" t="s">
        <v>84</v>
      </c>
      <c r="F14" s="170" t="s">
        <v>85</v>
      </c>
      <c r="G14" s="173" t="s">
        <v>86</v>
      </c>
      <c r="H14" s="173" t="s">
        <v>87</v>
      </c>
      <c r="I14" s="173" t="s">
        <v>88</v>
      </c>
      <c r="J14" s="218" t="s">
        <v>89</v>
      </c>
      <c r="K14" s="220" t="s">
        <v>90</v>
      </c>
      <c r="M14" s="3"/>
    </row>
    <row r="15" spans="1:20" s="13" customFormat="1" ht="22.5" customHeight="1" x14ac:dyDescent="0.2">
      <c r="A15" s="235"/>
      <c r="B15" s="125"/>
      <c r="C15" s="173"/>
      <c r="D15" s="173"/>
      <c r="E15" s="173"/>
      <c r="F15" s="170"/>
      <c r="G15" s="173"/>
      <c r="H15" s="173"/>
      <c r="I15" s="173"/>
      <c r="J15" s="219"/>
      <c r="K15" s="221"/>
      <c r="M15" s="3"/>
    </row>
    <row r="16" spans="1:20" ht="21" customHeight="1" x14ac:dyDescent="0.2">
      <c r="A16" s="50" t="str">
        <f>'Tabla de equipos'!B3</f>
        <v>Audio Casette</v>
      </c>
      <c r="B16" s="85" t="str">
        <f>VLOOKUP(A16,'Tabla de equipos'!$B$3:$D$107,3,FALSE)</f>
        <v>Audio</v>
      </c>
      <c r="C16" s="51">
        <f>SUMIF('COMPRAS SIN COMPEN.SOPORTADA'!$A$18:$A$4000,'Resumen Liquidación'!A16,'COMPRAS SIN COMPEN.SOPORTADA'!$E$18:$E$4000)</f>
        <v>0</v>
      </c>
      <c r="D16" s="124">
        <f>SUMIF(Exceptuaciones!$A$4:$A$4000,'Resumen Liquidación'!A16,Exceptuaciones!$G$4:$G$4000)</f>
        <v>0</v>
      </c>
      <c r="E16" s="51">
        <f>C16-D16</f>
        <v>0</v>
      </c>
      <c r="F16" s="52">
        <f>VLOOKUP(A16,'Tabla de equipos'!$B$3:$K$107,10,FALSE)</f>
        <v>0</v>
      </c>
      <c r="G16" s="64">
        <f>IF(ISBLANK(A16),,E16*VLOOKUP(A16,'Tabla de equipos'!$B$3:$K$107,7,FALSE))</f>
        <v>0</v>
      </c>
      <c r="H16" s="64">
        <f>IF(ISBLANK(A16),,E16*VLOOKUP(A16,'Tabla de equipos'!$B$3:$K$107,8,FALSE))</f>
        <v>0</v>
      </c>
      <c r="I16" s="64">
        <f>IF(ISBLANK(A16),,E16*VLOOKUP(A16,'Tabla de equipos'!$B$3:$K$107,9,FALSE))</f>
        <v>0</v>
      </c>
      <c r="J16" s="59">
        <f>SUM(G16:I16)</f>
        <v>0</v>
      </c>
      <c r="K16" s="53" t="str">
        <f>IF(SUMIF(Exceptuaciones!$A$4:$A$4000,'Resumen Liquidación'!A16,Exceptuaciones!$G$4:$G$4000)&gt;(SUMIF('COMPRAS SIN COMPEN.SOPORTADA'!$A$18:$A$4000,'Resumen Liquidación'!A16,'COMPRAS SIN COMPEN.SOPORTADA'!$E$18:$E$4000)+SUMIF('COMPRAS CON COMPEN. SOPORTADA'!$A$4:$A$4000,'Resumen Liquidación'!A16,'COMPRAS CON COMPEN. SOPORTADA'!$F$4:$F$4000)),"Faltan declarar compras con/sin compensación repercutida","")</f>
        <v/>
      </c>
    </row>
    <row r="17" spans="1:11" ht="20.25" customHeight="1" x14ac:dyDescent="0.2">
      <c r="A17" s="50" t="str">
        <f>'Tabla de equipos'!B4</f>
        <v>MiniDisc</v>
      </c>
      <c r="B17" s="85" t="str">
        <f>VLOOKUP(A17,'Tabla de equipos'!$B$3:$D$107,3,FALSE)</f>
        <v>Audio</v>
      </c>
      <c r="C17" s="51">
        <f>SUMIF('COMPRAS SIN COMPEN.SOPORTADA'!$A$18:$A$4000,'Resumen Liquidación'!A17,'COMPRAS SIN COMPEN.SOPORTADA'!$E$18:$E$4000)</f>
        <v>0</v>
      </c>
      <c r="D17" s="124">
        <f>SUMIF(Exceptuaciones!$A$4:$A$4000,'Resumen Liquidación'!A17,Exceptuaciones!$G$4:$G$4000)</f>
        <v>0</v>
      </c>
      <c r="E17" s="51">
        <f t="shared" ref="E17:E82" si="0">C17-D17</f>
        <v>0</v>
      </c>
      <c r="F17" s="52">
        <f>VLOOKUP(A17,'Tabla de equipos'!$B$3:$K$107,10,FALSE)</f>
        <v>0.08</v>
      </c>
      <c r="G17" s="64">
        <f>IF(ISBLANK(A17),,E17*VLOOKUP(A17,'Tabla de equipos'!$B$3:$K$107,7,FALSE))</f>
        <v>0</v>
      </c>
      <c r="H17" s="64">
        <f>IF(ISBLANK(A17),,E17*VLOOKUP(A17,'Tabla de equipos'!$B$3:$K$107,8,FALSE))</f>
        <v>0</v>
      </c>
      <c r="I17" s="64">
        <f>IF(ISBLANK(A17),,E17*VLOOKUP(A17,'Tabla de equipos'!$B$3:$K$107,9,FALSE))</f>
        <v>0</v>
      </c>
      <c r="J17" s="59">
        <f t="shared" ref="J17:J82" si="1">SUM(G17:I17)</f>
        <v>0</v>
      </c>
      <c r="K17" s="53" t="str">
        <f>IF(SUMIF(Exceptuaciones!$A$4:$A$4000,'Resumen Liquidación'!A17,Exceptuaciones!$G$4:$G$4000)&gt;(SUMIF('COMPRAS SIN COMPEN.SOPORTADA'!$A$18:$A$4000,'Resumen Liquidación'!A17,'COMPRAS SIN COMPEN.SOPORTADA'!$E$18:$E$4000)+SUMIF('COMPRAS CON COMPEN. SOPORTADA'!$A$4:$A$4000,'Resumen Liquidación'!A17,'COMPRAS CON COMPEN. SOPORTADA'!$F$4:$F$4000)),"Faltan declarar compras con/sin compensación repercutida","")</f>
        <v/>
      </c>
    </row>
    <row r="18" spans="1:11" ht="20.25" customHeight="1" x14ac:dyDescent="0.2">
      <c r="A18" s="50" t="str">
        <f>'Tabla de equipos'!B5</f>
        <v>CD-R</v>
      </c>
      <c r="B18" s="85" t="str">
        <f>VLOOKUP(A18,'Tabla de equipos'!$B$3:$D$107,3,FALSE)</f>
        <v>Poli</v>
      </c>
      <c r="C18" s="51">
        <f>SUMIF('COMPRAS SIN COMPEN.SOPORTADA'!$A$18:$A$4000,'Resumen Liquidación'!A18,'COMPRAS SIN COMPEN.SOPORTADA'!$E$18:$E$4000)</f>
        <v>0</v>
      </c>
      <c r="D18" s="124">
        <f>SUMIF(Exceptuaciones!$A$4:$A$4000,'Resumen Liquidación'!A18,Exceptuaciones!$G$4:$G$4000)</f>
        <v>0</v>
      </c>
      <c r="E18" s="51">
        <f t="shared" si="0"/>
        <v>0</v>
      </c>
      <c r="F18" s="52">
        <f>VLOOKUP(A18,'Tabla de equipos'!$B$3:$K$107,10,FALSE)</f>
        <v>0.08</v>
      </c>
      <c r="G18" s="64">
        <f>IF(ISBLANK(A18),,E18*VLOOKUP(A18,'Tabla de equipos'!$B$3:$K$107,7,FALSE))</f>
        <v>0</v>
      </c>
      <c r="H18" s="64">
        <f>IF(ISBLANK(A18),,E18*VLOOKUP(A18,'Tabla de equipos'!$B$3:$K$107,8,FALSE))</f>
        <v>0</v>
      </c>
      <c r="I18" s="64">
        <f>IF(ISBLANK(A18),,E18*VLOOKUP(A18,'Tabla de equipos'!$B$3:$K$107,9,FALSE))</f>
        <v>0</v>
      </c>
      <c r="J18" s="59">
        <f t="shared" si="1"/>
        <v>0</v>
      </c>
      <c r="K18" s="53" t="str">
        <f>IF(SUMIF(Exceptuaciones!$A$4:$A$4000,'Resumen Liquidación'!A18,Exceptuaciones!$G$4:$G$4000)&gt;(SUMIF('COMPRAS SIN COMPEN.SOPORTADA'!$A$18:$A$4000,'Resumen Liquidación'!A18,'COMPRAS SIN COMPEN.SOPORTADA'!$E$18:$E$4000)+SUMIF('COMPRAS CON COMPEN. SOPORTADA'!$A$4:$A$4000,'Resumen Liquidación'!A18,'COMPRAS CON COMPEN. SOPORTADA'!$F$4:$F$4000)),"Faltan declarar compras con/sin compensación repercutida","")</f>
        <v/>
      </c>
    </row>
    <row r="19" spans="1:11" ht="20.25" customHeight="1" x14ac:dyDescent="0.2">
      <c r="A19" s="50" t="str">
        <f>'Tabla de equipos'!B6</f>
        <v>CD-RW</v>
      </c>
      <c r="B19" s="85" t="str">
        <f>VLOOKUP(A19,'Tabla de equipos'!$B$3:$D$107,3,FALSE)</f>
        <v>Poli</v>
      </c>
      <c r="C19" s="51">
        <f>SUMIF('COMPRAS SIN COMPEN.SOPORTADA'!$A$18:$A$4000,'Resumen Liquidación'!A19,'COMPRAS SIN COMPEN.SOPORTADA'!$E$18:$E$4000)</f>
        <v>0</v>
      </c>
      <c r="D19" s="124">
        <f>SUMIF(Exceptuaciones!$A$4:$A$4000,'Resumen Liquidación'!A19,Exceptuaciones!$G$4:$G$4000)</f>
        <v>0</v>
      </c>
      <c r="E19" s="51">
        <f t="shared" si="0"/>
        <v>0</v>
      </c>
      <c r="F19" s="52">
        <f>VLOOKUP(A19,'Tabla de equipos'!$B$3:$K$107,10,FALSE)</f>
        <v>0.1</v>
      </c>
      <c r="G19" s="64">
        <f>IF(ISBLANK(A19),,E19*VLOOKUP(A19,'Tabla de equipos'!$B$3:$K$107,7,FALSE))</f>
        <v>0</v>
      </c>
      <c r="H19" s="64">
        <f>IF(ISBLANK(A19),,E19*VLOOKUP(A19,'Tabla de equipos'!$B$3:$K$107,8,FALSE))</f>
        <v>0</v>
      </c>
      <c r="I19" s="64">
        <f>IF(ISBLANK(A19),,E19*VLOOKUP(A19,'Tabla de equipos'!$B$3:$K$107,9,FALSE))</f>
        <v>0</v>
      </c>
      <c r="J19" s="59">
        <f t="shared" si="1"/>
        <v>0</v>
      </c>
      <c r="K19" s="53" t="str">
        <f>IF(SUMIF(Exceptuaciones!$A$4:$A$4000,'Resumen Liquidación'!A19,Exceptuaciones!$G$4:$G$4000)&gt;(SUMIF('COMPRAS SIN COMPEN.SOPORTADA'!$A$18:$A$4000,'Resumen Liquidación'!A19,'COMPRAS SIN COMPEN.SOPORTADA'!$E$18:$E$4000)+SUMIF('COMPRAS CON COMPEN. SOPORTADA'!$A$4:$A$4000,'Resumen Liquidación'!A19,'COMPRAS CON COMPEN. SOPORTADA'!$F$4:$F$4000)),"Faltan declarar compras con/sin compensación repercutida","")</f>
        <v/>
      </c>
    </row>
    <row r="20" spans="1:11" ht="20.25" customHeight="1" x14ac:dyDescent="0.2">
      <c r="A20" s="50" t="str">
        <f>'Tabla de equipos'!B7</f>
        <v>MemoryCards &lt;2GB</v>
      </c>
      <c r="B20" s="85" t="str">
        <f>VLOOKUP(A20,'Tabla de equipos'!$B$3:$D$107,3,FALSE)</f>
        <v>Poli</v>
      </c>
      <c r="C20" s="51">
        <f>SUMIF('COMPRAS SIN COMPEN.SOPORTADA'!$A$18:$A$4000,'Resumen Liquidación'!A20,'COMPRAS SIN COMPEN.SOPORTADA'!$E$18:$E$4000)</f>
        <v>0</v>
      </c>
      <c r="D20" s="124">
        <f>SUMIF(Exceptuaciones!$A$4:$A$4000,'Resumen Liquidación'!A20,Exceptuaciones!$G$4:$G$4000)</f>
        <v>0</v>
      </c>
      <c r="E20" s="51">
        <f t="shared" si="0"/>
        <v>0</v>
      </c>
      <c r="F20" s="52">
        <f>VLOOKUP(A20,'Tabla de equipos'!$B$3:$K$107,10,FALSE)</f>
        <v>0.24</v>
      </c>
      <c r="G20" s="64">
        <f>IF(ISBLANK(A20),,E20*VLOOKUP(A20,'Tabla de equipos'!$B$3:$K$107,7,FALSE))</f>
        <v>0</v>
      </c>
      <c r="H20" s="64">
        <f>IF(ISBLANK(A20),,E20*VLOOKUP(A20,'Tabla de equipos'!$B$3:$K$107,8,FALSE))</f>
        <v>0</v>
      </c>
      <c r="I20" s="64">
        <f>IF(ISBLANK(A20),,E20*VLOOKUP(A20,'Tabla de equipos'!$B$3:$K$107,9,FALSE))</f>
        <v>0</v>
      </c>
      <c r="J20" s="59">
        <f t="shared" si="1"/>
        <v>0</v>
      </c>
      <c r="K20" s="53" t="str">
        <f>IF(SUMIF(Exceptuaciones!$A$4:$A$4000,'Resumen Liquidación'!A20,Exceptuaciones!$G$4:$G$4000)&gt;(SUMIF('COMPRAS SIN COMPEN.SOPORTADA'!$A$18:$A$4000,'Resumen Liquidación'!A20,'COMPRAS SIN COMPEN.SOPORTADA'!$E$18:$E$4000)+SUMIF('COMPRAS CON COMPEN. SOPORTADA'!$A$4:$A$4000,'Resumen Liquidación'!A20,'COMPRAS CON COMPEN. SOPORTADA'!$F$4:$F$4000)),"Faltan declarar compras con/sin compensación repercutida","")</f>
        <v/>
      </c>
    </row>
    <row r="21" spans="1:11" ht="20.25" customHeight="1" x14ac:dyDescent="0.2">
      <c r="A21" s="50" t="str">
        <f>'Tabla de equipos'!B8</f>
        <v>MemoryCards 2GB-4GB</v>
      </c>
      <c r="B21" s="85" t="str">
        <f>VLOOKUP(A21,'Tabla de equipos'!$B$3:$D$107,3,FALSE)</f>
        <v>Poli</v>
      </c>
      <c r="C21" s="51">
        <f>SUMIF('COMPRAS SIN COMPEN.SOPORTADA'!$A$18:$A$4000,'Resumen Liquidación'!A21,'COMPRAS SIN COMPEN.SOPORTADA'!$E$18:$E$4000)</f>
        <v>0</v>
      </c>
      <c r="D21" s="124">
        <f>SUMIF(Exceptuaciones!$A$4:$A$4000,'Resumen Liquidación'!A21,Exceptuaciones!$G$4:$G$4000)</f>
        <v>0</v>
      </c>
      <c r="E21" s="51">
        <f t="shared" si="0"/>
        <v>0</v>
      </c>
      <c r="F21" s="52">
        <f>VLOOKUP(A21,'Tabla de equipos'!$B$3:$K$107,10,FALSE)</f>
        <v>0.24</v>
      </c>
      <c r="G21" s="64">
        <f>IF(ISBLANK(A21),,E21*VLOOKUP(A21,'Tabla de equipos'!$B$3:$K$107,7,FALSE))</f>
        <v>0</v>
      </c>
      <c r="H21" s="64">
        <f>IF(ISBLANK(A21),,E21*VLOOKUP(A21,'Tabla de equipos'!$B$3:$K$107,8,FALSE))</f>
        <v>0</v>
      </c>
      <c r="I21" s="64">
        <f>IF(ISBLANK(A21),,E21*VLOOKUP(A21,'Tabla de equipos'!$B$3:$K$107,9,FALSE))</f>
        <v>0</v>
      </c>
      <c r="J21" s="59">
        <f t="shared" si="1"/>
        <v>0</v>
      </c>
      <c r="K21" s="53" t="str">
        <f>IF(SUMIF(Exceptuaciones!$A$4:$A$4000,'Resumen Liquidación'!A21,Exceptuaciones!$G$4:$G$4000)&gt;(SUMIF('COMPRAS SIN COMPEN.SOPORTADA'!$A$18:$A$4000,'Resumen Liquidación'!A21,'COMPRAS SIN COMPEN.SOPORTADA'!$E$18:$E$4000)+SUMIF('COMPRAS CON COMPEN. SOPORTADA'!$A$4:$A$4000,'Resumen Liquidación'!A21,'COMPRAS CON COMPEN. SOPORTADA'!$F$4:$F$4000)),"Faltan declarar compras con/sin compensación repercutida","")</f>
        <v/>
      </c>
    </row>
    <row r="22" spans="1:11" ht="20.25" customHeight="1" x14ac:dyDescent="0.2">
      <c r="A22" s="50" t="str">
        <f>'Tabla de equipos'!B9</f>
        <v>MemoryCards 4GB -8GB</v>
      </c>
      <c r="B22" s="85" t="str">
        <f>VLOOKUP(A22,'Tabla de equipos'!$B$3:$D$107,3,FALSE)</f>
        <v>Poli</v>
      </c>
      <c r="C22" s="51">
        <f>SUMIF('COMPRAS SIN COMPEN.SOPORTADA'!$A$18:$A$4000,'Resumen Liquidación'!A22,'COMPRAS SIN COMPEN.SOPORTADA'!$E$18:$E$4000)</f>
        <v>0</v>
      </c>
      <c r="D22" s="124">
        <f>SUMIF(Exceptuaciones!$A$4:$A$4000,'Resumen Liquidación'!A22,Exceptuaciones!$G$4:$G$4000)</f>
        <v>0</v>
      </c>
      <c r="E22" s="51">
        <f t="shared" si="0"/>
        <v>0</v>
      </c>
      <c r="F22" s="52">
        <f>VLOOKUP(A22,'Tabla de equipos'!$B$3:$K$107,10,FALSE)</f>
        <v>0.24</v>
      </c>
      <c r="G22" s="64">
        <f>IF(ISBLANK(A22),,E22*VLOOKUP(A22,'Tabla de equipos'!$B$3:$K$107,7,FALSE))</f>
        <v>0</v>
      </c>
      <c r="H22" s="64">
        <f>IF(ISBLANK(A22),,E22*VLOOKUP(A22,'Tabla de equipos'!$B$3:$K$107,8,FALSE))</f>
        <v>0</v>
      </c>
      <c r="I22" s="64">
        <f>IF(ISBLANK(A22),,E22*VLOOKUP(A22,'Tabla de equipos'!$B$3:$K$107,9,FALSE))</f>
        <v>0</v>
      </c>
      <c r="J22" s="59">
        <f t="shared" si="1"/>
        <v>0</v>
      </c>
      <c r="K22" s="53" t="str">
        <f>IF(SUMIF(Exceptuaciones!$A$4:$A$4000,'Resumen Liquidación'!A22,Exceptuaciones!$G$4:$G$4000)&gt;(SUMIF('COMPRAS SIN COMPEN.SOPORTADA'!$A$18:$A$4000,'Resumen Liquidación'!A22,'COMPRAS SIN COMPEN.SOPORTADA'!$E$18:$E$4000)+SUMIF('COMPRAS CON COMPEN. SOPORTADA'!$A$4:$A$4000,'Resumen Liquidación'!A22,'COMPRAS CON COMPEN. SOPORTADA'!$F$4:$F$4000)),"Faltan declarar compras con/sin compensación repercutida","")</f>
        <v/>
      </c>
    </row>
    <row r="23" spans="1:11" ht="20.25" customHeight="1" x14ac:dyDescent="0.2">
      <c r="A23" s="50" t="str">
        <f>'Tabla de equipos'!B10</f>
        <v>MemoryCards &gt;8GB</v>
      </c>
      <c r="B23" s="85" t="str">
        <f>VLOOKUP(A23,'Tabla de equipos'!$B$3:$D$107,3,FALSE)</f>
        <v>Poli</v>
      </c>
      <c r="C23" s="51">
        <f>SUMIF('COMPRAS SIN COMPEN.SOPORTADA'!$A$18:$A$4000,'Resumen Liquidación'!A23,'COMPRAS SIN COMPEN.SOPORTADA'!$E$18:$E$4000)</f>
        <v>0</v>
      </c>
      <c r="D23" s="124">
        <f>SUMIF(Exceptuaciones!$A$4:$A$4000,'Resumen Liquidación'!A23,Exceptuaciones!$G$4:$G$4000)</f>
        <v>0</v>
      </c>
      <c r="E23" s="51">
        <f t="shared" si="0"/>
        <v>0</v>
      </c>
      <c r="F23" s="52">
        <f>VLOOKUP(A23,'Tabla de equipos'!$B$3:$K$107,10,FALSE)</f>
        <v>0.24</v>
      </c>
      <c r="G23" s="64">
        <f>IF(ISBLANK(A23),,E23*VLOOKUP(A23,'Tabla de equipos'!$B$3:$K$107,7,FALSE))</f>
        <v>0</v>
      </c>
      <c r="H23" s="64">
        <f>IF(ISBLANK(A23),,E23*VLOOKUP(A23,'Tabla de equipos'!$B$3:$K$107,8,FALSE))</f>
        <v>0</v>
      </c>
      <c r="I23" s="64">
        <f>IF(ISBLANK(A23),,E23*VLOOKUP(A23,'Tabla de equipos'!$B$3:$K$107,9,FALSE))</f>
        <v>0</v>
      </c>
      <c r="J23" s="59">
        <f t="shared" si="1"/>
        <v>0</v>
      </c>
      <c r="K23" s="53" t="str">
        <f>IF(SUMIF(Exceptuaciones!$A$4:$A$4000,'Resumen Liquidación'!A23,Exceptuaciones!$G$4:$G$4000)&gt;(SUMIF('COMPRAS SIN COMPEN.SOPORTADA'!$A$18:$A$4000,'Resumen Liquidación'!A23,'COMPRAS SIN COMPEN.SOPORTADA'!$E$18:$E$4000)+SUMIF('COMPRAS CON COMPEN. SOPORTADA'!$A$4:$A$4000,'Resumen Liquidación'!A23,'COMPRAS CON COMPEN. SOPORTADA'!$F$4:$F$4000)),"Faltan declarar compras con/sin compensación repercutida","")</f>
        <v/>
      </c>
    </row>
    <row r="24" spans="1:11" ht="20.25" customHeight="1" x14ac:dyDescent="0.2">
      <c r="A24" s="50" t="str">
        <f>'Tabla de equipos'!B11</f>
        <v>VHS 180</v>
      </c>
      <c r="B24" s="85" t="str">
        <f>VLOOKUP(A24,'Tabla de equipos'!$B$3:$D$107,3,FALSE)</f>
        <v>Video</v>
      </c>
      <c r="C24" s="51">
        <f>SUMIF('COMPRAS SIN COMPEN.SOPORTADA'!$A$18:$A$4000,'Resumen Liquidación'!A24,'COMPRAS SIN COMPEN.SOPORTADA'!$E$18:$E$4000)</f>
        <v>0</v>
      </c>
      <c r="D24" s="124">
        <f>SUMIF(Exceptuaciones!$A$4:$A$4000,'Resumen Liquidación'!A24,Exceptuaciones!$G$4:$G$4000)</f>
        <v>0</v>
      </c>
      <c r="E24" s="51">
        <f t="shared" si="0"/>
        <v>0</v>
      </c>
      <c r="F24" s="52">
        <f>VLOOKUP(A24,'Tabla de equipos'!$B$3:$K$107,10,FALSE)</f>
        <v>0</v>
      </c>
      <c r="G24" s="64">
        <f>IF(ISBLANK(A24),,E24*VLOOKUP(A24,'Tabla de equipos'!$B$3:$K$107,7,FALSE))</f>
        <v>0</v>
      </c>
      <c r="H24" s="64">
        <f>IF(ISBLANK(A24),,E24*VLOOKUP(A24,'Tabla de equipos'!$B$3:$K$107,8,FALSE))</f>
        <v>0</v>
      </c>
      <c r="I24" s="64">
        <f>IF(ISBLANK(A24),,E24*VLOOKUP(A24,'Tabla de equipos'!$B$3:$K$107,9,FALSE))</f>
        <v>0</v>
      </c>
      <c r="J24" s="59">
        <f t="shared" si="1"/>
        <v>0</v>
      </c>
      <c r="K24" s="53" t="str">
        <f>IF(SUMIF(Exceptuaciones!$A$4:$A$4000,'Resumen Liquidación'!A24,Exceptuaciones!$G$4:$G$4000)&gt;(SUMIF('COMPRAS SIN COMPEN.SOPORTADA'!$A$18:$A$4000,'Resumen Liquidación'!A24,'COMPRAS SIN COMPEN.SOPORTADA'!$E$18:$E$4000)+SUMIF('COMPRAS CON COMPEN. SOPORTADA'!$A$4:$A$4000,'Resumen Liquidación'!A24,'COMPRAS CON COMPEN. SOPORTADA'!$F$4:$F$4000)),"Faltan declarar compras con/sin compensación repercutida","")</f>
        <v/>
      </c>
    </row>
    <row r="25" spans="1:11" ht="20.25" customHeight="1" x14ac:dyDescent="0.2">
      <c r="A25" s="50" t="str">
        <f>'Tabla de equipos'!B12</f>
        <v>VHS 240</v>
      </c>
      <c r="B25" s="85" t="str">
        <f>VLOOKUP(A25,'Tabla de equipos'!$B$3:$D$107,3,FALSE)</f>
        <v>Video</v>
      </c>
      <c r="C25" s="51">
        <f>SUMIF('COMPRAS SIN COMPEN.SOPORTADA'!$A$18:$A$4000,'Resumen Liquidación'!A25,'COMPRAS SIN COMPEN.SOPORTADA'!$E$18:$E$4000)</f>
        <v>0</v>
      </c>
      <c r="D25" s="124">
        <f>SUMIF(Exceptuaciones!$A$4:$A$4000,'Resumen Liquidación'!A25,Exceptuaciones!$G$4:$G$4000)</f>
        <v>0</v>
      </c>
      <c r="E25" s="51">
        <f t="shared" si="0"/>
        <v>0</v>
      </c>
      <c r="F25" s="52">
        <f>VLOOKUP(A25,'Tabla de equipos'!$B$3:$K$107,10,FALSE)</f>
        <v>0</v>
      </c>
      <c r="G25" s="64">
        <f>IF(ISBLANK(A25),,E25*VLOOKUP(A25,'Tabla de equipos'!$B$3:$K$107,7,FALSE))</f>
        <v>0</v>
      </c>
      <c r="H25" s="64">
        <f>IF(ISBLANK(A25),,E25*VLOOKUP(A25,'Tabla de equipos'!$B$3:$K$107,8,FALSE))</f>
        <v>0</v>
      </c>
      <c r="I25" s="64">
        <f>IF(ISBLANK(A25),,E25*VLOOKUP(A25,'Tabla de equipos'!$B$3:$K$107,9,FALSE))</f>
        <v>0</v>
      </c>
      <c r="J25" s="59">
        <f t="shared" si="1"/>
        <v>0</v>
      </c>
      <c r="K25" s="53" t="str">
        <f>IF(SUMIF(Exceptuaciones!$A$4:$A$4000,'Resumen Liquidación'!A25,Exceptuaciones!$G$4:$G$4000)&gt;(SUMIF('COMPRAS SIN COMPEN.SOPORTADA'!$A$18:$A$4000,'Resumen Liquidación'!A25,'COMPRAS SIN COMPEN.SOPORTADA'!$E$18:$E$4000)+SUMIF('COMPRAS CON COMPEN. SOPORTADA'!$A$4:$A$4000,'Resumen Liquidación'!A25,'COMPRAS CON COMPEN. SOPORTADA'!$F$4:$F$4000)),"Faltan declarar compras con/sin compensación repercutida","")</f>
        <v/>
      </c>
    </row>
    <row r="26" spans="1:11" ht="20.25" customHeight="1" x14ac:dyDescent="0.2">
      <c r="A26" s="50" t="str">
        <f>'Tabla de equipos'!B13</f>
        <v>DVD-R 4,7GB</v>
      </c>
      <c r="B26" s="85" t="str">
        <f>VLOOKUP(A26,'Tabla de equipos'!$B$3:$D$107,3,FALSE)</f>
        <v>Poli</v>
      </c>
      <c r="C26" s="51">
        <f>SUMIF('COMPRAS SIN COMPEN.SOPORTADA'!$A$18:$A$4000,'Resumen Liquidación'!A26,'COMPRAS SIN COMPEN.SOPORTADA'!$E$18:$E$4000)</f>
        <v>0</v>
      </c>
      <c r="D26" s="124">
        <f>SUMIF(Exceptuaciones!$A$4:$A$4000,'Resumen Liquidación'!A26,Exceptuaciones!$G$4:$G$4000)</f>
        <v>0</v>
      </c>
      <c r="E26" s="51">
        <f t="shared" si="0"/>
        <v>0</v>
      </c>
      <c r="F26" s="52">
        <f>VLOOKUP(A26,'Tabla de equipos'!$B$3:$K$107,10,FALSE)</f>
        <v>0.21</v>
      </c>
      <c r="G26" s="64">
        <f>IF(ISBLANK(A26),,E26*VLOOKUP(A26,'Tabla de equipos'!$B$3:$K$107,7,FALSE))</f>
        <v>0</v>
      </c>
      <c r="H26" s="64">
        <f>IF(ISBLANK(A26),,E26*VLOOKUP(A26,'Tabla de equipos'!$B$3:$K$107,8,FALSE))</f>
        <v>0</v>
      </c>
      <c r="I26" s="64">
        <f>IF(ISBLANK(A26),,E26*VLOOKUP(A26,'Tabla de equipos'!$B$3:$K$107,9,FALSE))</f>
        <v>0</v>
      </c>
      <c r="J26" s="59">
        <f t="shared" si="1"/>
        <v>0</v>
      </c>
      <c r="K26" s="53" t="str">
        <f>IF(SUMIF(Exceptuaciones!$A$4:$A$4000,'Resumen Liquidación'!A26,Exceptuaciones!$G$4:$G$4000)&gt;(SUMIF('COMPRAS SIN COMPEN.SOPORTADA'!$A$18:$A$4000,'Resumen Liquidación'!A26,'COMPRAS SIN COMPEN.SOPORTADA'!$E$18:$E$4000)+SUMIF('COMPRAS CON COMPEN. SOPORTADA'!$A$4:$A$4000,'Resumen Liquidación'!A26,'COMPRAS CON COMPEN. SOPORTADA'!$F$4:$F$4000)),"Faltan declarar compras con/sin compensación repercutida","")</f>
        <v/>
      </c>
    </row>
    <row r="27" spans="1:11" ht="20.25" customHeight="1" x14ac:dyDescent="0.2">
      <c r="A27" s="50" t="str">
        <f>'Tabla de equipos'!B14</f>
        <v>DVD-RW 4,7GB</v>
      </c>
      <c r="B27" s="85" t="str">
        <f>VLOOKUP(A27,'Tabla de equipos'!$B$3:$D$107,3,FALSE)</f>
        <v>Poli</v>
      </c>
      <c r="C27" s="51">
        <f>SUMIF('COMPRAS SIN COMPEN.SOPORTADA'!$A$18:$A$4000,'Resumen Liquidación'!A27,'COMPRAS SIN COMPEN.SOPORTADA'!$E$18:$E$4000)</f>
        <v>0</v>
      </c>
      <c r="D27" s="124">
        <f>SUMIF(Exceptuaciones!$A$4:$A$4000,'Resumen Liquidación'!A27,Exceptuaciones!$G$4:$G$4000)</f>
        <v>0</v>
      </c>
      <c r="E27" s="51">
        <f t="shared" si="0"/>
        <v>0</v>
      </c>
      <c r="F27" s="52">
        <f>VLOOKUP(A27,'Tabla de equipos'!$B$3:$K$107,10,FALSE)</f>
        <v>0.28000000000000003</v>
      </c>
      <c r="G27" s="64">
        <f>IF(ISBLANK(A27),,E27*VLOOKUP(A27,'Tabla de equipos'!$B$3:$K$107,7,FALSE))</f>
        <v>0</v>
      </c>
      <c r="H27" s="64">
        <f>IF(ISBLANK(A27),,E27*VLOOKUP(A27,'Tabla de equipos'!$B$3:$K$107,8,FALSE))</f>
        <v>0</v>
      </c>
      <c r="I27" s="64">
        <f>IF(ISBLANK(A27),,E27*VLOOKUP(A27,'Tabla de equipos'!$B$3:$K$107,9,FALSE))</f>
        <v>0</v>
      </c>
      <c r="J27" s="59">
        <f t="shared" si="1"/>
        <v>0</v>
      </c>
      <c r="K27" s="53" t="str">
        <f>IF(SUMIF(Exceptuaciones!$A$4:$A$4000,'Resumen Liquidación'!A27,Exceptuaciones!$G$4:$G$4000)&gt;(SUMIF('COMPRAS SIN COMPEN.SOPORTADA'!$A$18:$A$4000,'Resumen Liquidación'!A27,'COMPRAS SIN COMPEN.SOPORTADA'!$E$18:$E$4000)+SUMIF('COMPRAS CON COMPEN. SOPORTADA'!$A$4:$A$4000,'Resumen Liquidación'!A27,'COMPRAS CON COMPEN. SOPORTADA'!$F$4:$F$4000)),"Faltan declarar compras con/sin compensación repercutida","")</f>
        <v/>
      </c>
    </row>
    <row r="28" spans="1:11" ht="20.25" customHeight="1" x14ac:dyDescent="0.2">
      <c r="A28" s="50" t="str">
        <f>'Tabla de equipos'!B15</f>
        <v>DVD-DL 25GB</v>
      </c>
      <c r="B28" s="85" t="str">
        <f>VLOOKUP(A28,'Tabla de equipos'!$B$3:$D$107,3,FALSE)</f>
        <v>Poli</v>
      </c>
      <c r="C28" s="51">
        <f>SUMIF('COMPRAS SIN COMPEN.SOPORTADA'!$A$18:$A$4000,'Resumen Liquidación'!A28,'COMPRAS SIN COMPEN.SOPORTADA'!$E$18:$E$4000)</f>
        <v>0</v>
      </c>
      <c r="D28" s="124">
        <f>SUMIF(Exceptuaciones!$A$4:$A$4000,'Resumen Liquidación'!A28,Exceptuaciones!$G$4:$G$4000)</f>
        <v>0</v>
      </c>
      <c r="E28" s="51">
        <f t="shared" si="0"/>
        <v>0</v>
      </c>
      <c r="F28" s="52">
        <f>VLOOKUP(A28,'Tabla de equipos'!$B$3:$K$107,10,FALSE)</f>
        <v>0.21</v>
      </c>
      <c r="G28" s="64">
        <f>IF(ISBLANK(A28),,E28*VLOOKUP(A28,'Tabla de equipos'!$B$3:$K$107,7,FALSE))</f>
        <v>0</v>
      </c>
      <c r="H28" s="64">
        <f>IF(ISBLANK(A28),,E28*VLOOKUP(A28,'Tabla de equipos'!$B$3:$K$107,8,FALSE))</f>
        <v>0</v>
      </c>
      <c r="I28" s="64">
        <f>IF(ISBLANK(A28),,E28*VLOOKUP(A28,'Tabla de equipos'!$B$3:$K$107,9,FALSE))</f>
        <v>0</v>
      </c>
      <c r="J28" s="59">
        <f t="shared" si="1"/>
        <v>0</v>
      </c>
      <c r="K28" s="53" t="str">
        <f>IF(SUMIF(Exceptuaciones!$A$4:$A$4000,'Resumen Liquidación'!A28,Exceptuaciones!$G$4:$G$4000)&gt;(SUMIF('COMPRAS SIN COMPEN.SOPORTADA'!$A$18:$A$4000,'Resumen Liquidación'!A28,'COMPRAS SIN COMPEN.SOPORTADA'!$E$18:$E$4000)+SUMIF('COMPRAS CON COMPEN. SOPORTADA'!$A$4:$A$4000,'Resumen Liquidación'!A28,'COMPRAS CON COMPEN. SOPORTADA'!$F$4:$F$4000)),"Faltan declarar compras con/sin compensación repercutida","")</f>
        <v/>
      </c>
    </row>
    <row r="29" spans="1:11" ht="20.25" customHeight="1" x14ac:dyDescent="0.2">
      <c r="A29" s="50" t="str">
        <f>'Tabla de equipos'!B16</f>
        <v>Blu-Ray 25GB</v>
      </c>
      <c r="B29" s="85" t="str">
        <f>VLOOKUP(A29,'Tabla de equipos'!$B$3:$D$107,3,FALSE)</f>
        <v>Poli</v>
      </c>
      <c r="C29" s="51">
        <f>SUMIF('COMPRAS SIN COMPEN.SOPORTADA'!$A$18:$A$4000,'Resumen Liquidación'!A29,'COMPRAS SIN COMPEN.SOPORTADA'!$E$18:$E$4000)</f>
        <v>0</v>
      </c>
      <c r="D29" s="124">
        <f>SUMIF(Exceptuaciones!$A$4:$A$4000,'Resumen Liquidación'!A29,Exceptuaciones!$G$4:$G$4000)</f>
        <v>0</v>
      </c>
      <c r="E29" s="51">
        <f t="shared" si="0"/>
        <v>0</v>
      </c>
      <c r="F29" s="52">
        <f>VLOOKUP(A29,'Tabla de equipos'!$B$3:$K$107,10,FALSE)</f>
        <v>0.21</v>
      </c>
      <c r="G29" s="64">
        <f>IF(ISBLANK(A29),,E29*VLOOKUP(A29,'Tabla de equipos'!$B$3:$K$107,7,FALSE))</f>
        <v>0</v>
      </c>
      <c r="H29" s="64">
        <f>IF(ISBLANK(A29),,E29*VLOOKUP(A29,'Tabla de equipos'!$B$3:$K$107,8,FALSE))</f>
        <v>0</v>
      </c>
      <c r="I29" s="64">
        <f>IF(ISBLANK(A29),,E29*VLOOKUP(A29,'Tabla de equipos'!$B$3:$K$107,9,FALSE))</f>
        <v>0</v>
      </c>
      <c r="J29" s="59">
        <f t="shared" si="1"/>
        <v>0</v>
      </c>
      <c r="K29" s="53" t="str">
        <f>IF(SUMIF(Exceptuaciones!$A$4:$A$4000,'Resumen Liquidación'!A29,Exceptuaciones!$G$4:$G$4000)&gt;(SUMIF('COMPRAS SIN COMPEN.SOPORTADA'!$A$18:$A$4000,'Resumen Liquidación'!A29,'COMPRAS SIN COMPEN.SOPORTADA'!$E$18:$E$4000)+SUMIF('COMPRAS CON COMPEN. SOPORTADA'!$A$4:$A$4000,'Resumen Liquidación'!A29,'COMPRAS CON COMPEN. SOPORTADA'!$F$4:$F$4000)),"Faltan declarar compras con/sin compensación repercutida","")</f>
        <v/>
      </c>
    </row>
    <row r="30" spans="1:11" ht="20.25" customHeight="1" x14ac:dyDescent="0.2">
      <c r="A30" s="50" t="str">
        <f>'Tabla de equipos'!B17</f>
        <v>Smartwatch con capacidad de reproducir audio</v>
      </c>
      <c r="B30" s="85" t="str">
        <f>VLOOKUP(A30,'Tabla de equipos'!$B$3:$D$107,3,FALSE)</f>
        <v>Audio</v>
      </c>
      <c r="C30" s="51">
        <f>SUMIF('COMPRAS SIN COMPEN.SOPORTADA'!$A$18:$A$4000,'Resumen Liquidación'!A30,'COMPRAS SIN COMPEN.SOPORTADA'!$E$18:$E$4000)</f>
        <v>0</v>
      </c>
      <c r="D30" s="124">
        <f>SUMIF(Exceptuaciones!$A$4:$A$4000,'Resumen Liquidación'!A30,Exceptuaciones!$G$4:$G$4000)</f>
        <v>0</v>
      </c>
      <c r="E30" s="51">
        <f t="shared" ref="E30" si="2">C30-D30</f>
        <v>0</v>
      </c>
      <c r="F30" s="52">
        <f>VLOOKUP(A30,'Tabla de equipos'!$B$3:$K$107,10,FALSE)</f>
        <v>3.15</v>
      </c>
      <c r="G30" s="64">
        <f>IF(ISBLANK(A30),,E30*VLOOKUP(A30,'Tabla de equipos'!$B$3:$K$107,7,FALSE))</f>
        <v>0</v>
      </c>
      <c r="H30" s="64">
        <f>IF(ISBLANK(A30),,E30*VLOOKUP(A30,'Tabla de equipos'!$B$3:$K$107,8,FALSE))</f>
        <v>0</v>
      </c>
      <c r="I30" s="64">
        <f>IF(ISBLANK(A30),,E30*VLOOKUP(A30,'Tabla de equipos'!$B$3:$K$107,9,FALSE))</f>
        <v>0</v>
      </c>
      <c r="J30" s="59">
        <f t="shared" ref="J30" si="3">SUM(G30:I30)</f>
        <v>0</v>
      </c>
      <c r="K30" s="53" t="str">
        <f>IF(SUMIF(Exceptuaciones!$A$4:$A$4000,'Resumen Liquidación'!A30,Exceptuaciones!$G$4:$G$4000)&gt;(SUMIF('COMPRAS SIN COMPEN.SOPORTADA'!$A$18:$A$4000,'Resumen Liquidación'!A30,'COMPRAS SIN COMPEN.SOPORTADA'!$E$18:$E$4000)+SUMIF('COMPRAS CON COMPEN. SOPORTADA'!$A$4:$A$4000,'Resumen Liquidación'!A30,'COMPRAS CON COMPEN. SOPORTADA'!$F$4:$F$4000)),"Faltan declarar compras con/sin compensación repercutida","")</f>
        <v/>
      </c>
    </row>
    <row r="31" spans="1:11" ht="20.25" customHeight="1" x14ac:dyDescent="0.2">
      <c r="A31" s="50" t="str">
        <f>'Tabla de equipos'!B18</f>
        <v>Reproductor MP3 &lt;512MB</v>
      </c>
      <c r="B31" s="85" t="str">
        <f>VLOOKUP(A31,'Tabla de equipos'!$B$3:$D$107,3,FALSE)</f>
        <v>Audio</v>
      </c>
      <c r="C31" s="51">
        <f>SUMIF('COMPRAS SIN COMPEN.SOPORTADA'!$A$18:$A$4000,'Resumen Liquidación'!A31,'COMPRAS SIN COMPEN.SOPORTADA'!$E$18:$E$4000)</f>
        <v>0</v>
      </c>
      <c r="D31" s="124">
        <f>SUMIF(Exceptuaciones!$A$4:$A$4000,'Resumen Liquidación'!A31,Exceptuaciones!$G$4:$G$4000)</f>
        <v>0</v>
      </c>
      <c r="E31" s="51">
        <f t="shared" si="0"/>
        <v>0</v>
      </c>
      <c r="F31" s="52">
        <f>VLOOKUP(A31,'Tabla de equipos'!$B$3:$K$107,10,FALSE)</f>
        <v>3.15</v>
      </c>
      <c r="G31" s="64">
        <f>IF(ISBLANK(A31),,E31*VLOOKUP(A31,'Tabla de equipos'!$B$3:$K$107,7,FALSE))</f>
        <v>0</v>
      </c>
      <c r="H31" s="64">
        <f>IF(ISBLANK(A31),,E31*VLOOKUP(A31,'Tabla de equipos'!$B$3:$K$107,8,FALSE))</f>
        <v>0</v>
      </c>
      <c r="I31" s="64">
        <f>IF(ISBLANK(A31),,E31*VLOOKUP(A31,'Tabla de equipos'!$B$3:$K$107,9,FALSE))</f>
        <v>0</v>
      </c>
      <c r="J31" s="59">
        <f t="shared" si="1"/>
        <v>0</v>
      </c>
      <c r="K31" s="53" t="str">
        <f>IF(SUMIF(Exceptuaciones!$A$4:$A$4000,'Resumen Liquidación'!A31,Exceptuaciones!$G$4:$G$4000)&gt;(SUMIF('COMPRAS SIN COMPEN.SOPORTADA'!$A$18:$A$4000,'Resumen Liquidación'!A31,'COMPRAS SIN COMPEN.SOPORTADA'!$E$18:$E$4000)+SUMIF('COMPRAS CON COMPEN. SOPORTADA'!$A$4:$A$4000,'Resumen Liquidación'!A31,'COMPRAS CON COMPEN. SOPORTADA'!$F$4:$F$4000)),"Faltan declarar compras con/sin compensación repercutida","")</f>
        <v/>
      </c>
    </row>
    <row r="32" spans="1:11" ht="20.25" customHeight="1" x14ac:dyDescent="0.2">
      <c r="A32" s="50" t="str">
        <f>'Tabla de equipos'!B19</f>
        <v>Reproductor MP3 &lt;1GB</v>
      </c>
      <c r="B32" s="85" t="str">
        <f>VLOOKUP(A32,'Tabla de equipos'!$B$3:$D$107,3,FALSE)</f>
        <v>Audio</v>
      </c>
      <c r="C32" s="51">
        <f>SUMIF('COMPRAS SIN COMPEN.SOPORTADA'!$A$18:$A$4000,'Resumen Liquidación'!A32,'COMPRAS SIN COMPEN.SOPORTADA'!$E$18:$E$4000)</f>
        <v>0</v>
      </c>
      <c r="D32" s="124">
        <f>SUMIF(Exceptuaciones!$A$4:$A$4000,'Resumen Liquidación'!A32,Exceptuaciones!$G$4:$G$4000)</f>
        <v>0</v>
      </c>
      <c r="E32" s="51">
        <f t="shared" si="0"/>
        <v>0</v>
      </c>
      <c r="F32" s="52">
        <f>VLOOKUP(A32,'Tabla de equipos'!$B$3:$K$107,10,FALSE)</f>
        <v>3.15</v>
      </c>
      <c r="G32" s="64">
        <f>IF(ISBLANK(A32),,E32*VLOOKUP(A32,'Tabla de equipos'!$B$3:$K$107,7,FALSE))</f>
        <v>0</v>
      </c>
      <c r="H32" s="64">
        <f>IF(ISBLANK(A32),,E32*VLOOKUP(A32,'Tabla de equipos'!$B$3:$K$107,8,FALSE))</f>
        <v>0</v>
      </c>
      <c r="I32" s="64">
        <f>IF(ISBLANK(A32),,E32*VLOOKUP(A32,'Tabla de equipos'!$B$3:$K$107,9,FALSE))</f>
        <v>0</v>
      </c>
      <c r="J32" s="59">
        <f t="shared" si="1"/>
        <v>0</v>
      </c>
      <c r="K32" s="53" t="str">
        <f>IF(SUMIF(Exceptuaciones!$A$4:$A$4000,'Resumen Liquidación'!A32,Exceptuaciones!$G$4:$G$4000)&gt;(SUMIF('COMPRAS SIN COMPEN.SOPORTADA'!$A$18:$A$4000,'Resumen Liquidación'!A32,'COMPRAS SIN COMPEN.SOPORTADA'!$E$18:$E$4000)+SUMIF('COMPRAS CON COMPEN. SOPORTADA'!$A$4:$A$4000,'Resumen Liquidación'!A32,'COMPRAS CON COMPEN. SOPORTADA'!$F$4:$F$4000)),"Faltan declarar compras con/sin compensación repercutida","")</f>
        <v/>
      </c>
    </row>
    <row r="33" spans="1:11" ht="20.25" customHeight="1" x14ac:dyDescent="0.2">
      <c r="A33" s="50" t="str">
        <f>'Tabla de equipos'!B20</f>
        <v>Reproductor MP3 1GB- 2GB</v>
      </c>
      <c r="B33" s="85" t="str">
        <f>VLOOKUP(A33,'Tabla de equipos'!$B$3:$D$107,3,FALSE)</f>
        <v>Audio</v>
      </c>
      <c r="C33" s="51">
        <f>SUMIF('COMPRAS SIN COMPEN.SOPORTADA'!$A$18:$A$4000,'Resumen Liquidación'!A33,'COMPRAS SIN COMPEN.SOPORTADA'!$E$18:$E$4000)</f>
        <v>0</v>
      </c>
      <c r="D33" s="124">
        <f>SUMIF(Exceptuaciones!$A$4:$A$4000,'Resumen Liquidación'!A33,Exceptuaciones!$G$4:$G$4000)</f>
        <v>0</v>
      </c>
      <c r="E33" s="51">
        <f t="shared" si="0"/>
        <v>0</v>
      </c>
      <c r="F33" s="52">
        <f>VLOOKUP(A33,'Tabla de equipos'!$B$3:$K$107,10,FALSE)</f>
        <v>3.15</v>
      </c>
      <c r="G33" s="64">
        <f>IF(ISBLANK(A33),,E33*VLOOKUP(A33,'Tabla de equipos'!$B$3:$K$107,7,FALSE))</f>
        <v>0</v>
      </c>
      <c r="H33" s="64">
        <f>IF(ISBLANK(A33),,E33*VLOOKUP(A33,'Tabla de equipos'!$B$3:$K$107,8,FALSE))</f>
        <v>0</v>
      </c>
      <c r="I33" s="64">
        <f>IF(ISBLANK(A33),,E33*VLOOKUP(A33,'Tabla de equipos'!$B$3:$K$107,9,FALSE))</f>
        <v>0</v>
      </c>
      <c r="J33" s="59">
        <f t="shared" si="1"/>
        <v>0</v>
      </c>
      <c r="K33" s="53" t="str">
        <f>IF(SUMIF(Exceptuaciones!$A$4:$A$4000,'Resumen Liquidación'!A33,Exceptuaciones!$G$4:$G$4000)&gt;(SUMIF('COMPRAS SIN COMPEN.SOPORTADA'!$A$18:$A$4000,'Resumen Liquidación'!A33,'COMPRAS SIN COMPEN.SOPORTADA'!$E$18:$E$4000)+SUMIF('COMPRAS CON COMPEN. SOPORTADA'!$A$4:$A$4000,'Resumen Liquidación'!A33,'COMPRAS CON COMPEN. SOPORTADA'!$F$4:$F$4000)),"Faltan declarar compras con/sin compensación repercutida","")</f>
        <v/>
      </c>
    </row>
    <row r="34" spans="1:11" ht="20.25" customHeight="1" x14ac:dyDescent="0.2">
      <c r="A34" s="50" t="str">
        <f>'Tabla de equipos'!B21</f>
        <v>Reproductor MP3 2GB- 4GB</v>
      </c>
      <c r="B34" s="85" t="str">
        <f>VLOOKUP(A34,'Tabla de equipos'!$B$3:$D$107,3,FALSE)</f>
        <v>Audio</v>
      </c>
      <c r="C34" s="51">
        <f>SUMIF('COMPRAS SIN COMPEN.SOPORTADA'!$A$18:$A$4000,'Resumen Liquidación'!A34,'COMPRAS SIN COMPEN.SOPORTADA'!$E$18:$E$4000)</f>
        <v>0</v>
      </c>
      <c r="D34" s="124">
        <f>SUMIF(Exceptuaciones!$A$4:$A$4000,'Resumen Liquidación'!A34,Exceptuaciones!$G$4:$G$4000)</f>
        <v>0</v>
      </c>
      <c r="E34" s="51">
        <f t="shared" si="0"/>
        <v>0</v>
      </c>
      <c r="F34" s="52">
        <f>VLOOKUP(A34,'Tabla de equipos'!$B$3:$K$107,10,FALSE)</f>
        <v>3.15</v>
      </c>
      <c r="G34" s="64">
        <f>IF(ISBLANK(A34),,E34*VLOOKUP(A34,'Tabla de equipos'!$B$3:$K$107,7,FALSE))</f>
        <v>0</v>
      </c>
      <c r="H34" s="64">
        <f>IF(ISBLANK(A34),,E34*VLOOKUP(A34,'Tabla de equipos'!$B$3:$K$107,8,FALSE))</f>
        <v>0</v>
      </c>
      <c r="I34" s="64">
        <f>IF(ISBLANK(A34),,E34*VLOOKUP(A34,'Tabla de equipos'!$B$3:$K$107,9,FALSE))</f>
        <v>0</v>
      </c>
      <c r="J34" s="59">
        <f t="shared" si="1"/>
        <v>0</v>
      </c>
      <c r="K34" s="53" t="str">
        <f>IF(SUMIF(Exceptuaciones!$A$4:$A$4000,'Resumen Liquidación'!A34,Exceptuaciones!$G$4:$G$4000)&gt;(SUMIF('COMPRAS SIN COMPEN.SOPORTADA'!$A$18:$A$4000,'Resumen Liquidación'!A34,'COMPRAS SIN COMPEN.SOPORTADA'!$E$18:$E$4000)+SUMIF('COMPRAS CON COMPEN. SOPORTADA'!$A$4:$A$4000,'Resumen Liquidación'!A34,'COMPRAS CON COMPEN. SOPORTADA'!$F$4:$F$4000)),"Faltan declarar compras con/sin compensación repercutida","")</f>
        <v/>
      </c>
    </row>
    <row r="35" spans="1:11" ht="20.25" customHeight="1" x14ac:dyDescent="0.2">
      <c r="A35" s="50" t="str">
        <f>'Tabla de equipos'!B22</f>
        <v>Reproductor MP3 4GB- 8GB</v>
      </c>
      <c r="B35" s="85" t="str">
        <f>VLOOKUP(A35,'Tabla de equipos'!$B$3:$D$107,3,FALSE)</f>
        <v>Audio</v>
      </c>
      <c r="C35" s="51">
        <f>SUMIF('COMPRAS SIN COMPEN.SOPORTADA'!$A$18:$A$4000,'Resumen Liquidación'!A35,'COMPRAS SIN COMPEN.SOPORTADA'!$E$18:$E$4000)</f>
        <v>0</v>
      </c>
      <c r="D35" s="124">
        <f>SUMIF(Exceptuaciones!$A$4:$A$4000,'Resumen Liquidación'!A35,Exceptuaciones!$G$4:$G$4000)</f>
        <v>0</v>
      </c>
      <c r="E35" s="51">
        <f t="shared" si="0"/>
        <v>0</v>
      </c>
      <c r="F35" s="52">
        <f>VLOOKUP(A35,'Tabla de equipos'!$B$3:$K$107,10,FALSE)</f>
        <v>3.15</v>
      </c>
      <c r="G35" s="64">
        <f>IF(ISBLANK(A35),,E35*VLOOKUP(A35,'Tabla de equipos'!$B$3:$K$107,7,FALSE))</f>
        <v>0</v>
      </c>
      <c r="H35" s="64">
        <f>IF(ISBLANK(A35),,E35*VLOOKUP(A35,'Tabla de equipos'!$B$3:$K$107,8,FALSE))</f>
        <v>0</v>
      </c>
      <c r="I35" s="64">
        <f>IF(ISBLANK(A35),,E35*VLOOKUP(A35,'Tabla de equipos'!$B$3:$K$107,9,FALSE))</f>
        <v>0</v>
      </c>
      <c r="J35" s="59">
        <f t="shared" si="1"/>
        <v>0</v>
      </c>
      <c r="K35" s="53" t="str">
        <f>IF(SUMIF(Exceptuaciones!$A$4:$A$4000,'Resumen Liquidación'!A35,Exceptuaciones!$G$4:$G$4000)&gt;(SUMIF('COMPRAS SIN COMPEN.SOPORTADA'!$A$18:$A$4000,'Resumen Liquidación'!A35,'COMPRAS SIN COMPEN.SOPORTADA'!$E$18:$E$4000)+SUMIF('COMPRAS CON COMPEN. SOPORTADA'!$A$4:$A$4000,'Resumen Liquidación'!A35,'COMPRAS CON COMPEN. SOPORTADA'!$F$4:$F$4000)),"Faltan declarar compras con/sin compensación repercutida","")</f>
        <v/>
      </c>
    </row>
    <row r="36" spans="1:11" ht="20.25" customHeight="1" x14ac:dyDescent="0.2">
      <c r="A36" s="50" t="str">
        <f>'Tabla de equipos'!B23</f>
        <v>Reproductor MP3 8GB-16GB</v>
      </c>
      <c r="B36" s="85" t="str">
        <f>VLOOKUP(A36,'Tabla de equipos'!$B$3:$D$107,3,FALSE)</f>
        <v>Audio</v>
      </c>
      <c r="C36" s="51">
        <f>SUMIF('COMPRAS SIN COMPEN.SOPORTADA'!$A$18:$A$4000,'Resumen Liquidación'!A36,'COMPRAS SIN COMPEN.SOPORTADA'!$E$18:$E$4000)</f>
        <v>0</v>
      </c>
      <c r="D36" s="124">
        <f>SUMIF(Exceptuaciones!$A$4:$A$4000,'Resumen Liquidación'!A36,Exceptuaciones!$G$4:$G$4000)</f>
        <v>0</v>
      </c>
      <c r="E36" s="51">
        <f t="shared" si="0"/>
        <v>0</v>
      </c>
      <c r="F36" s="52">
        <f>VLOOKUP(A36,'Tabla de equipos'!$B$3:$K$107,10,FALSE)</f>
        <v>3.15</v>
      </c>
      <c r="G36" s="64">
        <f>IF(ISBLANK(A36),,E36*VLOOKUP(A36,'Tabla de equipos'!$B$3:$K$107,7,FALSE))</f>
        <v>0</v>
      </c>
      <c r="H36" s="64">
        <f>IF(ISBLANK(A36),,E36*VLOOKUP(A36,'Tabla de equipos'!$B$3:$K$107,8,FALSE))</f>
        <v>0</v>
      </c>
      <c r="I36" s="64">
        <f>IF(ISBLANK(A36),,E36*VLOOKUP(A36,'Tabla de equipos'!$B$3:$K$107,9,FALSE))</f>
        <v>0</v>
      </c>
      <c r="J36" s="59">
        <f t="shared" si="1"/>
        <v>0</v>
      </c>
      <c r="K36" s="53" t="str">
        <f>IF(SUMIF(Exceptuaciones!$A$4:$A$4000,'Resumen Liquidación'!A36,Exceptuaciones!$G$4:$G$4000)&gt;(SUMIF('COMPRAS SIN COMPEN.SOPORTADA'!$A$18:$A$4000,'Resumen Liquidación'!A36,'COMPRAS SIN COMPEN.SOPORTADA'!$E$18:$E$4000)+SUMIF('COMPRAS CON COMPEN. SOPORTADA'!$A$4:$A$4000,'Resumen Liquidación'!A36,'COMPRAS CON COMPEN. SOPORTADA'!$F$4:$F$4000)),"Faltan declarar compras con/sin compensación repercutida","")</f>
        <v/>
      </c>
    </row>
    <row r="37" spans="1:11" ht="20.25" customHeight="1" x14ac:dyDescent="0.2">
      <c r="A37" s="50" t="str">
        <f>'Tabla de equipos'!B24</f>
        <v>Reproductor MP3 16GB-32GB</v>
      </c>
      <c r="B37" s="85" t="str">
        <f>VLOOKUP(A37,'Tabla de equipos'!$B$3:$D$107,3,FALSE)</f>
        <v>Audio</v>
      </c>
      <c r="C37" s="51">
        <f>SUMIF('COMPRAS SIN COMPEN.SOPORTADA'!$A$18:$A$4000,'Resumen Liquidación'!A37,'COMPRAS SIN COMPEN.SOPORTADA'!$E$18:$E$4000)</f>
        <v>0</v>
      </c>
      <c r="D37" s="124">
        <f>SUMIF(Exceptuaciones!$A$4:$A$4000,'Resumen Liquidación'!A37,Exceptuaciones!$G$4:$G$4000)</f>
        <v>0</v>
      </c>
      <c r="E37" s="51">
        <f t="shared" si="0"/>
        <v>0</v>
      </c>
      <c r="F37" s="52">
        <f>VLOOKUP(A37,'Tabla de equipos'!$B$3:$K$107,10,FALSE)</f>
        <v>3.15</v>
      </c>
      <c r="G37" s="64">
        <f>IF(ISBLANK(A37),,E37*VLOOKUP(A37,'Tabla de equipos'!$B$3:$K$107,7,FALSE))</f>
        <v>0</v>
      </c>
      <c r="H37" s="64">
        <f>IF(ISBLANK(A37),,E37*VLOOKUP(A37,'Tabla de equipos'!$B$3:$K$107,8,FALSE))</f>
        <v>0</v>
      </c>
      <c r="I37" s="64">
        <f>IF(ISBLANK(A37),,E37*VLOOKUP(A37,'Tabla de equipos'!$B$3:$K$107,9,FALSE))</f>
        <v>0</v>
      </c>
      <c r="J37" s="59">
        <f t="shared" si="1"/>
        <v>0</v>
      </c>
      <c r="K37" s="53" t="str">
        <f>IF(SUMIF(Exceptuaciones!$A$4:$A$4000,'Resumen Liquidación'!A37,Exceptuaciones!$G$4:$G$4000)&gt;(SUMIF('COMPRAS SIN COMPEN.SOPORTADA'!$A$18:$A$4000,'Resumen Liquidación'!A37,'COMPRAS SIN COMPEN.SOPORTADA'!$E$18:$E$4000)+SUMIF('COMPRAS CON COMPEN. SOPORTADA'!$A$4:$A$4000,'Resumen Liquidación'!A37,'COMPRAS CON COMPEN. SOPORTADA'!$F$4:$F$4000)),"Faltan declarar compras con/sin compensación repercutida","")</f>
        <v/>
      </c>
    </row>
    <row r="38" spans="1:11" ht="20.25" customHeight="1" x14ac:dyDescent="0.2">
      <c r="A38" s="50" t="str">
        <f>'Tabla de equipos'!B25</f>
        <v>Reproductor MP3 32GB-64GB</v>
      </c>
      <c r="B38" s="85" t="str">
        <f>VLOOKUP(A38,'Tabla de equipos'!$B$3:$D$107,3,FALSE)</f>
        <v>Audio</v>
      </c>
      <c r="C38" s="51">
        <f>SUMIF('COMPRAS SIN COMPEN.SOPORTADA'!$A$18:$A$4000,'Resumen Liquidación'!A38,'COMPRAS SIN COMPEN.SOPORTADA'!$E$18:$E$4000)</f>
        <v>0</v>
      </c>
      <c r="D38" s="124">
        <f>SUMIF(Exceptuaciones!$A$4:$A$4000,'Resumen Liquidación'!A38,Exceptuaciones!$G$4:$G$4000)</f>
        <v>0</v>
      </c>
      <c r="E38" s="51">
        <f t="shared" si="0"/>
        <v>0</v>
      </c>
      <c r="F38" s="52">
        <f>VLOOKUP(A38,'Tabla de equipos'!$B$3:$K$107,10,FALSE)</f>
        <v>3.15</v>
      </c>
      <c r="G38" s="64">
        <f>IF(ISBLANK(A38),,E38*VLOOKUP(A38,'Tabla de equipos'!$B$3:$K$107,7,FALSE))</f>
        <v>0</v>
      </c>
      <c r="H38" s="64">
        <f>IF(ISBLANK(A38),,E38*VLOOKUP(A38,'Tabla de equipos'!$B$3:$K$107,8,FALSE))</f>
        <v>0</v>
      </c>
      <c r="I38" s="64">
        <f>IF(ISBLANK(A38),,E38*VLOOKUP(A38,'Tabla de equipos'!$B$3:$K$107,9,FALSE))</f>
        <v>0</v>
      </c>
      <c r="J38" s="59">
        <f t="shared" si="1"/>
        <v>0</v>
      </c>
      <c r="K38" s="53" t="str">
        <f>IF(SUMIF(Exceptuaciones!$A$4:$A$4000,'Resumen Liquidación'!A38,Exceptuaciones!$G$4:$G$4000)&gt;(SUMIF('COMPRAS SIN COMPEN.SOPORTADA'!$A$18:$A$4000,'Resumen Liquidación'!A38,'COMPRAS SIN COMPEN.SOPORTADA'!$E$18:$E$4000)+SUMIF('COMPRAS CON COMPEN. SOPORTADA'!$A$4:$A$4000,'Resumen Liquidación'!A38,'COMPRAS CON COMPEN. SOPORTADA'!$F$4:$F$4000)),"Faltan declarar compras con/sin compensación repercutida","")</f>
        <v/>
      </c>
    </row>
    <row r="39" spans="1:11" ht="20.25" customHeight="1" x14ac:dyDescent="0.2">
      <c r="A39" s="50" t="str">
        <f>'Tabla de equipos'!B26</f>
        <v>Reproductor MP3 &gt;-64GB</v>
      </c>
      <c r="B39" s="85" t="str">
        <f>VLOOKUP(A39,'Tabla de equipos'!$B$3:$D$107,3,FALSE)</f>
        <v>Audio</v>
      </c>
      <c r="C39" s="51">
        <f>SUMIF('COMPRAS SIN COMPEN.SOPORTADA'!$A$18:$A$4000,'Resumen Liquidación'!A39,'COMPRAS SIN COMPEN.SOPORTADA'!$E$18:$E$4000)</f>
        <v>0</v>
      </c>
      <c r="D39" s="124">
        <f>SUMIF(Exceptuaciones!$A$4:$A$4000,'Resumen Liquidación'!A39,Exceptuaciones!$G$4:$G$4000)</f>
        <v>0</v>
      </c>
      <c r="E39" s="51">
        <f t="shared" si="0"/>
        <v>0</v>
      </c>
      <c r="F39" s="52">
        <f>VLOOKUP(A39,'Tabla de equipos'!$B$3:$K$107,10,FALSE)</f>
        <v>3.15</v>
      </c>
      <c r="G39" s="64">
        <f>IF(ISBLANK(A39),,E39*VLOOKUP(A39,'Tabla de equipos'!$B$3:$K$107,7,FALSE))</f>
        <v>0</v>
      </c>
      <c r="H39" s="64">
        <f>IF(ISBLANK(A39),,E39*VLOOKUP(A39,'Tabla de equipos'!$B$3:$K$107,8,FALSE))</f>
        <v>0</v>
      </c>
      <c r="I39" s="64">
        <f>IF(ISBLANK(A39),,E39*VLOOKUP(A39,'Tabla de equipos'!$B$3:$K$107,9,FALSE))</f>
        <v>0</v>
      </c>
      <c r="J39" s="59">
        <f t="shared" si="1"/>
        <v>0</v>
      </c>
      <c r="K39" s="53" t="str">
        <f>IF(SUMIF(Exceptuaciones!$A$4:$A$4000,'Resumen Liquidación'!A39,Exceptuaciones!$G$4:$G$4000)&gt;(SUMIF('COMPRAS SIN COMPEN.SOPORTADA'!$A$18:$A$4000,'Resumen Liquidación'!A39,'COMPRAS SIN COMPEN.SOPORTADA'!$E$18:$E$4000)+SUMIF('COMPRAS CON COMPEN. SOPORTADA'!$A$4:$A$4000,'Resumen Liquidación'!A39,'COMPRAS CON COMPEN. SOPORTADA'!$F$4:$F$4000)),"Faltan declarar compras con/sin compensación repercutida","")</f>
        <v/>
      </c>
    </row>
    <row r="40" spans="1:11" ht="20.25" customHeight="1" x14ac:dyDescent="0.2">
      <c r="A40" s="50" t="str">
        <f>'Tabla de equipos'!B27</f>
        <v>Reproductor MP4 &lt; 2GB</v>
      </c>
      <c r="B40" s="85" t="str">
        <f>VLOOKUP(A40,'Tabla de equipos'!$B$3:$D$107,3,FALSE)</f>
        <v>Poli</v>
      </c>
      <c r="C40" s="51">
        <f>SUMIF('COMPRAS SIN COMPEN.SOPORTADA'!$A$18:$A$4000,'Resumen Liquidación'!A40,'COMPRAS SIN COMPEN.SOPORTADA'!$E$18:$E$4000)</f>
        <v>0</v>
      </c>
      <c r="D40" s="124">
        <f>SUMIF(Exceptuaciones!$A$4:$A$4000,'Resumen Liquidación'!A40,Exceptuaciones!$G$4:$G$4000)</f>
        <v>0</v>
      </c>
      <c r="E40" s="51">
        <f t="shared" si="0"/>
        <v>0</v>
      </c>
      <c r="F40" s="52">
        <f>VLOOKUP(A40,'Tabla de equipos'!$B$3:$K$107,10,FALSE)</f>
        <v>3.15</v>
      </c>
      <c r="G40" s="64">
        <f>IF(ISBLANK(A40),,E40*VLOOKUP(A40,'Tabla de equipos'!$B$3:$K$107,7,FALSE))</f>
        <v>0</v>
      </c>
      <c r="H40" s="64">
        <f>IF(ISBLANK(A40),,E40*VLOOKUP(A40,'Tabla de equipos'!$B$3:$K$107,8,FALSE))</f>
        <v>0</v>
      </c>
      <c r="I40" s="64">
        <f>IF(ISBLANK(A40),,E40*VLOOKUP(A40,'Tabla de equipos'!$B$3:$K$107,9,FALSE))</f>
        <v>0</v>
      </c>
      <c r="J40" s="59">
        <f t="shared" si="1"/>
        <v>0</v>
      </c>
      <c r="K40" s="53" t="str">
        <f>IF(SUMIF(Exceptuaciones!$A$4:$A$4000,'Resumen Liquidación'!A40,Exceptuaciones!$G$4:$G$4000)&gt;(SUMIF('COMPRAS SIN COMPEN.SOPORTADA'!$A$18:$A$4000,'Resumen Liquidación'!A40,'COMPRAS SIN COMPEN.SOPORTADA'!$E$18:$E$4000)+SUMIF('COMPRAS CON COMPEN. SOPORTADA'!$A$4:$A$4000,'Resumen Liquidación'!A40,'COMPRAS CON COMPEN. SOPORTADA'!$F$4:$F$4000)),"Faltan declarar compras con/sin compensación repercutida","")</f>
        <v/>
      </c>
    </row>
    <row r="41" spans="1:11" ht="20.25" customHeight="1" x14ac:dyDescent="0.2">
      <c r="A41" s="50" t="str">
        <f>'Tabla de equipos'!B28</f>
        <v>Reproductor MP4  2GB- 4GB</v>
      </c>
      <c r="B41" s="85" t="str">
        <f>VLOOKUP(A41,'Tabla de equipos'!$B$3:$D$107,3,FALSE)</f>
        <v>Poli</v>
      </c>
      <c r="C41" s="51">
        <f>SUMIF('COMPRAS SIN COMPEN.SOPORTADA'!$A$18:$A$4000,'Resumen Liquidación'!A41,'COMPRAS SIN COMPEN.SOPORTADA'!$E$18:$E$4000)</f>
        <v>0</v>
      </c>
      <c r="D41" s="124">
        <f>SUMIF(Exceptuaciones!$A$4:$A$4000,'Resumen Liquidación'!A41,Exceptuaciones!$G$4:$G$4000)</f>
        <v>0</v>
      </c>
      <c r="E41" s="51">
        <f t="shared" si="0"/>
        <v>0</v>
      </c>
      <c r="F41" s="52">
        <f>VLOOKUP(A41,'Tabla de equipos'!$B$3:$K$107,10,FALSE)</f>
        <v>3.15</v>
      </c>
      <c r="G41" s="64">
        <f>IF(ISBLANK(A41),,E41*VLOOKUP(A41,'Tabla de equipos'!$B$3:$K$107,7,FALSE))</f>
        <v>0</v>
      </c>
      <c r="H41" s="64">
        <f>IF(ISBLANK(A41),,E41*VLOOKUP(A41,'Tabla de equipos'!$B$3:$K$107,8,FALSE))</f>
        <v>0</v>
      </c>
      <c r="I41" s="64">
        <f>IF(ISBLANK(A41),,E41*VLOOKUP(A41,'Tabla de equipos'!$B$3:$K$107,9,FALSE))</f>
        <v>0</v>
      </c>
      <c r="J41" s="59">
        <f t="shared" si="1"/>
        <v>0</v>
      </c>
      <c r="K41" s="53" t="str">
        <f>IF(SUMIF(Exceptuaciones!$A$4:$A$4000,'Resumen Liquidación'!A41,Exceptuaciones!$G$4:$G$4000)&gt;(SUMIF('COMPRAS SIN COMPEN.SOPORTADA'!$A$18:$A$4000,'Resumen Liquidación'!A41,'COMPRAS SIN COMPEN.SOPORTADA'!$E$18:$E$4000)+SUMIF('COMPRAS CON COMPEN. SOPORTADA'!$A$4:$A$4000,'Resumen Liquidación'!A41,'COMPRAS CON COMPEN. SOPORTADA'!$F$4:$F$4000)),"Faltan declarar compras con/sin compensación repercutida","")</f>
        <v/>
      </c>
    </row>
    <row r="42" spans="1:11" ht="20.25" customHeight="1" x14ac:dyDescent="0.2">
      <c r="A42" s="50" t="str">
        <f>'Tabla de equipos'!B29</f>
        <v>Reproductor MP4  4GB- 8GB</v>
      </c>
      <c r="B42" s="85" t="str">
        <f>VLOOKUP(A42,'Tabla de equipos'!$B$3:$D$107,3,FALSE)</f>
        <v>Poli</v>
      </c>
      <c r="C42" s="51">
        <f>SUMIF('COMPRAS SIN COMPEN.SOPORTADA'!$A$18:$A$4000,'Resumen Liquidación'!A42,'COMPRAS SIN COMPEN.SOPORTADA'!$E$18:$E$4000)</f>
        <v>0</v>
      </c>
      <c r="D42" s="124">
        <f>SUMIF(Exceptuaciones!$A$4:$A$4000,'Resumen Liquidación'!A42,Exceptuaciones!$G$4:$G$4000)</f>
        <v>0</v>
      </c>
      <c r="E42" s="51">
        <f t="shared" si="0"/>
        <v>0</v>
      </c>
      <c r="F42" s="52">
        <f>VLOOKUP(A42,'Tabla de equipos'!$B$3:$K$107,10,FALSE)</f>
        <v>3.15</v>
      </c>
      <c r="G42" s="64">
        <f>IF(ISBLANK(A42),,E42*VLOOKUP(A42,'Tabla de equipos'!$B$3:$K$107,7,FALSE))</f>
        <v>0</v>
      </c>
      <c r="H42" s="64">
        <f>IF(ISBLANK(A42),,E42*VLOOKUP(A42,'Tabla de equipos'!$B$3:$K$107,8,FALSE))</f>
        <v>0</v>
      </c>
      <c r="I42" s="64">
        <f>IF(ISBLANK(A42),,E42*VLOOKUP(A42,'Tabla de equipos'!$B$3:$K$107,9,FALSE))</f>
        <v>0</v>
      </c>
      <c r="J42" s="59">
        <f t="shared" si="1"/>
        <v>0</v>
      </c>
      <c r="K42" s="53" t="str">
        <f>IF(SUMIF(Exceptuaciones!$A$4:$A$4000,'Resumen Liquidación'!A42,Exceptuaciones!$G$4:$G$4000)&gt;(SUMIF('COMPRAS SIN COMPEN.SOPORTADA'!$A$18:$A$4000,'Resumen Liquidación'!A42,'COMPRAS SIN COMPEN.SOPORTADA'!$E$18:$E$4000)+SUMIF('COMPRAS CON COMPEN. SOPORTADA'!$A$4:$A$4000,'Resumen Liquidación'!A42,'COMPRAS CON COMPEN. SOPORTADA'!$F$4:$F$4000)),"Faltan declarar compras con/sin compensación repercutida","")</f>
        <v/>
      </c>
    </row>
    <row r="43" spans="1:11" ht="20.25" customHeight="1" x14ac:dyDescent="0.2">
      <c r="A43" s="50" t="str">
        <f>'Tabla de equipos'!B30</f>
        <v>Reproductor MP4 8GB-16GB</v>
      </c>
      <c r="B43" s="85" t="str">
        <f>VLOOKUP(A43,'Tabla de equipos'!$B$3:$D$107,3,FALSE)</f>
        <v>Poli</v>
      </c>
      <c r="C43" s="51">
        <f>SUMIF('COMPRAS SIN COMPEN.SOPORTADA'!$A$18:$A$4000,'Resumen Liquidación'!A43,'COMPRAS SIN COMPEN.SOPORTADA'!$E$18:$E$4000)</f>
        <v>0</v>
      </c>
      <c r="D43" s="124">
        <f>SUMIF(Exceptuaciones!$A$4:$A$4000,'Resumen Liquidación'!A43,Exceptuaciones!$G$4:$G$4000)</f>
        <v>0</v>
      </c>
      <c r="E43" s="51">
        <f t="shared" si="0"/>
        <v>0</v>
      </c>
      <c r="F43" s="52">
        <f>VLOOKUP(A43,'Tabla de equipos'!$B$3:$K$107,10,FALSE)</f>
        <v>3.15</v>
      </c>
      <c r="G43" s="64">
        <f>IF(ISBLANK(A43),,E43*VLOOKUP(A43,'Tabla de equipos'!$B$3:$K$107,7,FALSE))</f>
        <v>0</v>
      </c>
      <c r="H43" s="64">
        <f>IF(ISBLANK(A43),,E43*VLOOKUP(A43,'Tabla de equipos'!$B$3:$K$107,8,FALSE))</f>
        <v>0</v>
      </c>
      <c r="I43" s="64">
        <f>IF(ISBLANK(A43),,E43*VLOOKUP(A43,'Tabla de equipos'!$B$3:$K$107,9,FALSE))</f>
        <v>0</v>
      </c>
      <c r="J43" s="59">
        <f t="shared" si="1"/>
        <v>0</v>
      </c>
      <c r="K43" s="53" t="str">
        <f>IF(SUMIF(Exceptuaciones!$A$4:$A$4000,'Resumen Liquidación'!A43,Exceptuaciones!$G$4:$G$4000)&gt;(SUMIF('COMPRAS SIN COMPEN.SOPORTADA'!$A$18:$A$4000,'Resumen Liquidación'!A43,'COMPRAS SIN COMPEN.SOPORTADA'!$E$18:$E$4000)+SUMIF('COMPRAS CON COMPEN. SOPORTADA'!$A$4:$A$4000,'Resumen Liquidación'!A43,'COMPRAS CON COMPEN. SOPORTADA'!$F$4:$F$4000)),"Faltan declarar compras con/sin compensación repercutida","")</f>
        <v/>
      </c>
    </row>
    <row r="44" spans="1:11" ht="20.25" customHeight="1" x14ac:dyDescent="0.2">
      <c r="A44" s="50" t="str">
        <f>'Tabla de equipos'!B31</f>
        <v>Reproductor MP4 16GB-32GB</v>
      </c>
      <c r="B44" s="85" t="str">
        <f>VLOOKUP(A44,'Tabla de equipos'!$B$3:$D$107,3,FALSE)</f>
        <v>Poli</v>
      </c>
      <c r="C44" s="51">
        <f>SUMIF('COMPRAS SIN COMPEN.SOPORTADA'!$A$18:$A$4000,'Resumen Liquidación'!A44,'COMPRAS SIN COMPEN.SOPORTADA'!$E$18:$E$4000)</f>
        <v>0</v>
      </c>
      <c r="D44" s="124">
        <f>SUMIF(Exceptuaciones!$A$4:$A$4000,'Resumen Liquidación'!A44,Exceptuaciones!$G$4:$G$4000)</f>
        <v>0</v>
      </c>
      <c r="E44" s="51">
        <f t="shared" si="0"/>
        <v>0</v>
      </c>
      <c r="F44" s="52">
        <f>VLOOKUP(A44,'Tabla de equipos'!$B$3:$K$107,10,FALSE)</f>
        <v>3.15</v>
      </c>
      <c r="G44" s="64">
        <f>IF(ISBLANK(A44),,E44*VLOOKUP(A44,'Tabla de equipos'!$B$3:$K$107,7,FALSE))</f>
        <v>0</v>
      </c>
      <c r="H44" s="64">
        <f>IF(ISBLANK(A44),,E44*VLOOKUP(A44,'Tabla de equipos'!$B$3:$K$107,8,FALSE))</f>
        <v>0</v>
      </c>
      <c r="I44" s="64">
        <f>IF(ISBLANK(A44),,E44*VLOOKUP(A44,'Tabla de equipos'!$B$3:$K$107,9,FALSE))</f>
        <v>0</v>
      </c>
      <c r="J44" s="59">
        <f t="shared" si="1"/>
        <v>0</v>
      </c>
      <c r="K44" s="53" t="str">
        <f>IF(SUMIF(Exceptuaciones!$A$4:$A$4000,'Resumen Liquidación'!A44,Exceptuaciones!$G$4:$G$4000)&gt;(SUMIF('COMPRAS SIN COMPEN.SOPORTADA'!$A$18:$A$4000,'Resumen Liquidación'!A44,'COMPRAS SIN COMPEN.SOPORTADA'!$E$18:$E$4000)+SUMIF('COMPRAS CON COMPEN. SOPORTADA'!$A$4:$A$4000,'Resumen Liquidación'!A44,'COMPRAS CON COMPEN. SOPORTADA'!$F$4:$F$4000)),"Faltan declarar compras con/sin compensación repercutida","")</f>
        <v/>
      </c>
    </row>
    <row r="45" spans="1:11" ht="20.25" customHeight="1" x14ac:dyDescent="0.2">
      <c r="A45" s="50" t="str">
        <f>'Tabla de equipos'!B32</f>
        <v>Reproductor MP4 32GB-64GB</v>
      </c>
      <c r="B45" s="85" t="str">
        <f>VLOOKUP(A45,'Tabla de equipos'!$B$3:$D$107,3,FALSE)</f>
        <v>Poli</v>
      </c>
      <c r="C45" s="51">
        <f>SUMIF('COMPRAS SIN COMPEN.SOPORTADA'!$A$18:$A$4000,'Resumen Liquidación'!A45,'COMPRAS SIN COMPEN.SOPORTADA'!$E$18:$E$4000)</f>
        <v>0</v>
      </c>
      <c r="D45" s="124">
        <f>SUMIF(Exceptuaciones!$A$4:$A$4000,'Resumen Liquidación'!A45,Exceptuaciones!$G$4:$G$4000)</f>
        <v>0</v>
      </c>
      <c r="E45" s="51">
        <f t="shared" si="0"/>
        <v>0</v>
      </c>
      <c r="F45" s="52">
        <f>VLOOKUP(A45,'Tabla de equipos'!$B$3:$K$107,10,FALSE)</f>
        <v>3.15</v>
      </c>
      <c r="G45" s="64">
        <f>IF(ISBLANK(A45),,E45*VLOOKUP(A45,'Tabla de equipos'!$B$3:$K$107,7,FALSE))</f>
        <v>0</v>
      </c>
      <c r="H45" s="64">
        <f>IF(ISBLANK(A45),,E45*VLOOKUP(A45,'Tabla de equipos'!$B$3:$K$107,8,FALSE))</f>
        <v>0</v>
      </c>
      <c r="I45" s="64">
        <f>IF(ISBLANK(A45),,E45*VLOOKUP(A45,'Tabla de equipos'!$B$3:$K$107,9,FALSE))</f>
        <v>0</v>
      </c>
      <c r="J45" s="59">
        <f t="shared" si="1"/>
        <v>0</v>
      </c>
      <c r="K45" s="53" t="str">
        <f>IF(SUMIF(Exceptuaciones!$A$4:$A$4000,'Resumen Liquidación'!A45,Exceptuaciones!$G$4:$G$4000)&gt;(SUMIF('COMPRAS SIN COMPEN.SOPORTADA'!$A$18:$A$4000,'Resumen Liquidación'!A45,'COMPRAS SIN COMPEN.SOPORTADA'!$E$18:$E$4000)+SUMIF('COMPRAS CON COMPEN. SOPORTADA'!$A$4:$A$4000,'Resumen Liquidación'!A45,'COMPRAS CON COMPEN. SOPORTADA'!$F$4:$F$4000)),"Faltan declarar compras con/sin compensación repercutida","")</f>
        <v/>
      </c>
    </row>
    <row r="46" spans="1:11" ht="20.25" customHeight="1" x14ac:dyDescent="0.2">
      <c r="A46" s="50" t="str">
        <f>'Tabla de equipos'!B33</f>
        <v>Reproductor MP4 &gt;-64GB</v>
      </c>
      <c r="B46" s="85" t="str">
        <f>VLOOKUP(A46,'Tabla de equipos'!$B$3:$D$107,3,FALSE)</f>
        <v>Poli</v>
      </c>
      <c r="C46" s="51">
        <f>SUMIF('COMPRAS SIN COMPEN.SOPORTADA'!$A$18:$A$4000,'Resumen Liquidación'!A46,'COMPRAS SIN COMPEN.SOPORTADA'!$E$18:$E$4000)</f>
        <v>0</v>
      </c>
      <c r="D46" s="124">
        <f>SUMIF(Exceptuaciones!$A$4:$A$4000,'Resumen Liquidación'!A46,Exceptuaciones!$G$4:$G$4000)</f>
        <v>0</v>
      </c>
      <c r="E46" s="51">
        <f t="shared" si="0"/>
        <v>0</v>
      </c>
      <c r="F46" s="52">
        <f>VLOOKUP(A46,'Tabla de equipos'!$B$3:$K$107,10,FALSE)</f>
        <v>3.15</v>
      </c>
      <c r="G46" s="64">
        <f>IF(ISBLANK(A46),,E46*VLOOKUP(A46,'Tabla de equipos'!$B$3:$K$107,7,FALSE))</f>
        <v>0</v>
      </c>
      <c r="H46" s="64">
        <f>IF(ISBLANK(A46),,E46*VLOOKUP(A46,'Tabla de equipos'!$B$3:$K$107,8,FALSE))</f>
        <v>0</v>
      </c>
      <c r="I46" s="64">
        <f>IF(ISBLANK(A46),,E46*VLOOKUP(A46,'Tabla de equipos'!$B$3:$K$107,9,FALSE))</f>
        <v>0</v>
      </c>
      <c r="J46" s="59">
        <f t="shared" si="1"/>
        <v>0</v>
      </c>
      <c r="K46" s="53" t="str">
        <f>IF(SUMIF(Exceptuaciones!$A$4:$A$4000,'Resumen Liquidación'!A46,Exceptuaciones!$G$4:$G$4000)&gt;(SUMIF('COMPRAS SIN COMPEN.SOPORTADA'!$A$18:$A$4000,'Resumen Liquidación'!A46,'COMPRAS SIN COMPEN.SOPORTADA'!$E$18:$E$4000)+SUMIF('COMPRAS CON COMPEN. SOPORTADA'!$A$4:$A$4000,'Resumen Liquidación'!A46,'COMPRAS CON COMPEN. SOPORTADA'!$F$4:$F$4000)),"Faltan declarar compras con/sin compensación repercutida","")</f>
        <v/>
      </c>
    </row>
    <row r="47" spans="1:11" ht="20.25" customHeight="1" x14ac:dyDescent="0.2">
      <c r="A47" s="50" t="str">
        <f>'Tabla de equipos'!B34</f>
        <v>Disco  no integrado &gt;120GB</v>
      </c>
      <c r="B47" s="85" t="str">
        <f>VLOOKUP(A47,'Tabla de equipos'!$B$3:$D$107,3,FALSE)</f>
        <v>Poli</v>
      </c>
      <c r="C47" s="51">
        <f>SUMIF('COMPRAS SIN COMPEN.SOPORTADA'!$A$18:$A$4000,'Resumen Liquidación'!A47,'COMPRAS SIN COMPEN.SOPORTADA'!$E$18:$E$4000)</f>
        <v>0</v>
      </c>
      <c r="D47" s="124">
        <f>SUMIF(Exceptuaciones!$A$4:$A$4000,'Resumen Liquidación'!A47,Exceptuaciones!$G$4:$G$4000)</f>
        <v>0</v>
      </c>
      <c r="E47" s="51">
        <f t="shared" si="0"/>
        <v>0</v>
      </c>
      <c r="F47" s="52">
        <f>VLOOKUP(A47,'Tabla de equipos'!$B$3:$K$107,10,FALSE)</f>
        <v>6.45</v>
      </c>
      <c r="G47" s="64">
        <f>IF(ISBLANK(A47),,E47*VLOOKUP(A47,'Tabla de equipos'!$B$3:$K$107,7,FALSE))</f>
        <v>0</v>
      </c>
      <c r="H47" s="64">
        <f>IF(ISBLANK(A47),,E47*VLOOKUP(A47,'Tabla de equipos'!$B$3:$K$107,8,FALSE))</f>
        <v>0</v>
      </c>
      <c r="I47" s="64">
        <f>IF(ISBLANK(A47),,E47*VLOOKUP(A47,'Tabla de equipos'!$B$3:$K$107,9,FALSE))</f>
        <v>0</v>
      </c>
      <c r="J47" s="59">
        <f t="shared" si="1"/>
        <v>0</v>
      </c>
      <c r="K47" s="53" t="str">
        <f>IF(SUMIF(Exceptuaciones!$A$4:$A$4000,'Resumen Liquidación'!A47,Exceptuaciones!$G$4:$G$4000)&gt;(SUMIF('COMPRAS SIN COMPEN.SOPORTADA'!$A$18:$A$4000,'Resumen Liquidación'!A47,'COMPRAS SIN COMPEN.SOPORTADA'!$E$18:$E$4000)+SUMIF('COMPRAS CON COMPEN. SOPORTADA'!$A$4:$A$4000,'Resumen Liquidación'!A47,'COMPRAS CON COMPEN. SOPORTADA'!$F$4:$F$4000)),"Faltan declarar compras con/sin compensación repercutida","")</f>
        <v/>
      </c>
    </row>
    <row r="48" spans="1:11" ht="20.25" customHeight="1" x14ac:dyDescent="0.2">
      <c r="A48" s="50" t="str">
        <f>'Tabla de equipos'!B35</f>
        <v>Disco  no integrado 120GB - 320GB</v>
      </c>
      <c r="B48" s="85" t="str">
        <f>VLOOKUP(A48,'Tabla de equipos'!$B$3:$D$107,3,FALSE)</f>
        <v>Poli</v>
      </c>
      <c r="C48" s="51">
        <f>SUMIF('COMPRAS SIN COMPEN.SOPORTADA'!$A$18:$A$4000,'Resumen Liquidación'!A48,'COMPRAS SIN COMPEN.SOPORTADA'!$E$18:$E$4000)</f>
        <v>0</v>
      </c>
      <c r="D48" s="124">
        <f>SUMIF(Exceptuaciones!$A$4:$A$4000,'Resumen Liquidación'!A48,Exceptuaciones!$G$4:$G$4000)</f>
        <v>0</v>
      </c>
      <c r="E48" s="51">
        <f t="shared" si="0"/>
        <v>0</v>
      </c>
      <c r="F48" s="52">
        <f>VLOOKUP(A48,'Tabla de equipos'!$B$3:$K$107,10,FALSE)</f>
        <v>6.45</v>
      </c>
      <c r="G48" s="64">
        <f>IF(ISBLANK(A48),,E48*VLOOKUP(A48,'Tabla de equipos'!$B$3:$K$107,7,FALSE))</f>
        <v>0</v>
      </c>
      <c r="H48" s="64">
        <f>IF(ISBLANK(A48),,E48*VLOOKUP(A48,'Tabla de equipos'!$B$3:$K$107,8,FALSE))</f>
        <v>0</v>
      </c>
      <c r="I48" s="64">
        <f>IF(ISBLANK(A48),,E48*VLOOKUP(A48,'Tabla de equipos'!$B$3:$K$107,9,FALSE))</f>
        <v>0</v>
      </c>
      <c r="J48" s="59">
        <f t="shared" si="1"/>
        <v>0</v>
      </c>
      <c r="K48" s="53" t="str">
        <f>IF(SUMIF(Exceptuaciones!$A$4:$A$4000,'Resumen Liquidación'!A48,Exceptuaciones!$G$4:$G$4000)&gt;(SUMIF('COMPRAS SIN COMPEN.SOPORTADA'!$A$18:$A$4000,'Resumen Liquidación'!A48,'COMPRAS SIN COMPEN.SOPORTADA'!$E$18:$E$4000)+SUMIF('COMPRAS CON COMPEN. SOPORTADA'!$A$4:$A$4000,'Resumen Liquidación'!A48,'COMPRAS CON COMPEN. SOPORTADA'!$F$4:$F$4000)),"Faltan declarar compras con/sin compensación repercutida","")</f>
        <v/>
      </c>
    </row>
    <row r="49" spans="1:11" ht="20.25" customHeight="1" x14ac:dyDescent="0.2">
      <c r="A49" s="50" t="str">
        <f>'Tabla de equipos'!B36</f>
        <v>Disco  no integrado 320GB - 500GB</v>
      </c>
      <c r="B49" s="85" t="str">
        <f>VLOOKUP(A49,'Tabla de equipos'!$B$3:$D$107,3,FALSE)</f>
        <v>Poli</v>
      </c>
      <c r="C49" s="51">
        <f>SUMIF('COMPRAS SIN COMPEN.SOPORTADA'!$A$18:$A$4000,'Resumen Liquidación'!A49,'COMPRAS SIN COMPEN.SOPORTADA'!$E$18:$E$4000)</f>
        <v>0</v>
      </c>
      <c r="D49" s="124">
        <f>SUMIF(Exceptuaciones!$A$4:$A$4000,'Resumen Liquidación'!A49,Exceptuaciones!$G$4:$G$4000)</f>
        <v>0</v>
      </c>
      <c r="E49" s="51">
        <f t="shared" si="0"/>
        <v>0</v>
      </c>
      <c r="F49" s="52">
        <f>VLOOKUP(A49,'Tabla de equipos'!$B$3:$K$107,10,FALSE)</f>
        <v>6.45</v>
      </c>
      <c r="G49" s="64">
        <f>IF(ISBLANK(A49),,E49*VLOOKUP(A49,'Tabla de equipos'!$B$3:$K$107,7,FALSE))</f>
        <v>0</v>
      </c>
      <c r="H49" s="64">
        <f>IF(ISBLANK(A49),,E49*VLOOKUP(A49,'Tabla de equipos'!$B$3:$K$107,8,FALSE))</f>
        <v>0</v>
      </c>
      <c r="I49" s="64">
        <f>IF(ISBLANK(A49),,E49*VLOOKUP(A49,'Tabla de equipos'!$B$3:$K$107,9,FALSE))</f>
        <v>0</v>
      </c>
      <c r="J49" s="59">
        <f t="shared" si="1"/>
        <v>0</v>
      </c>
      <c r="K49" s="53" t="str">
        <f>IF(SUMIF(Exceptuaciones!$A$4:$A$4000,'Resumen Liquidación'!A49,Exceptuaciones!$G$4:$G$4000)&gt;(SUMIF('COMPRAS SIN COMPEN.SOPORTADA'!$A$18:$A$4000,'Resumen Liquidación'!A49,'COMPRAS SIN COMPEN.SOPORTADA'!$E$18:$E$4000)+SUMIF('COMPRAS CON COMPEN. SOPORTADA'!$A$4:$A$4000,'Resumen Liquidación'!A49,'COMPRAS CON COMPEN. SOPORTADA'!$F$4:$F$4000)),"Faltan declarar compras con/sin compensación repercutida","")</f>
        <v/>
      </c>
    </row>
    <row r="50" spans="1:11" ht="20.25" customHeight="1" x14ac:dyDescent="0.2">
      <c r="A50" s="50" t="str">
        <f>'Tabla de equipos'!B37</f>
        <v>Disco  no integrado 500GB - 1TB</v>
      </c>
      <c r="B50" s="85" t="str">
        <f>VLOOKUP(A50,'Tabla de equipos'!$B$3:$D$107,3,FALSE)</f>
        <v>Poli</v>
      </c>
      <c r="C50" s="51">
        <f>SUMIF('COMPRAS SIN COMPEN.SOPORTADA'!$A$18:$A$4000,'Resumen Liquidación'!A50,'COMPRAS SIN COMPEN.SOPORTADA'!$E$18:$E$4000)</f>
        <v>0</v>
      </c>
      <c r="D50" s="124">
        <f>SUMIF(Exceptuaciones!$A$4:$A$4000,'Resumen Liquidación'!A50,Exceptuaciones!$G$4:$G$4000)</f>
        <v>0</v>
      </c>
      <c r="E50" s="51">
        <f t="shared" si="0"/>
        <v>0</v>
      </c>
      <c r="F50" s="52">
        <f>VLOOKUP(A50,'Tabla de equipos'!$B$3:$K$107,10,FALSE)</f>
        <v>6.45</v>
      </c>
      <c r="G50" s="64">
        <f>IF(ISBLANK(A50),,E50*VLOOKUP(A50,'Tabla de equipos'!$B$3:$K$107,7,FALSE))</f>
        <v>0</v>
      </c>
      <c r="H50" s="64">
        <f>IF(ISBLANK(A50),,E50*VLOOKUP(A50,'Tabla de equipos'!$B$3:$K$107,8,FALSE))</f>
        <v>0</v>
      </c>
      <c r="I50" s="64">
        <f>IF(ISBLANK(A50),,E50*VLOOKUP(A50,'Tabla de equipos'!$B$3:$K$107,9,FALSE))</f>
        <v>0</v>
      </c>
      <c r="J50" s="59">
        <f t="shared" si="1"/>
        <v>0</v>
      </c>
      <c r="K50" s="53" t="str">
        <f>IF(SUMIF(Exceptuaciones!$A$4:$A$4000,'Resumen Liquidación'!A50,Exceptuaciones!$G$4:$G$4000)&gt;(SUMIF('COMPRAS SIN COMPEN.SOPORTADA'!$A$18:$A$4000,'Resumen Liquidación'!A50,'COMPRAS SIN COMPEN.SOPORTADA'!$E$18:$E$4000)+SUMIF('COMPRAS CON COMPEN. SOPORTADA'!$A$4:$A$4000,'Resumen Liquidación'!A50,'COMPRAS CON COMPEN. SOPORTADA'!$F$4:$F$4000)),"Faltan declarar compras con/sin compensación repercutida","")</f>
        <v/>
      </c>
    </row>
    <row r="51" spans="1:11" ht="20.25" customHeight="1" x14ac:dyDescent="0.2">
      <c r="A51" s="50" t="str">
        <f>'Tabla de equipos'!B38</f>
        <v>Disco  no integrado &gt; 1TB</v>
      </c>
      <c r="B51" s="85" t="str">
        <f>VLOOKUP(A51,'Tabla de equipos'!$B$3:$D$107,3,FALSE)</f>
        <v>Poli</v>
      </c>
      <c r="C51" s="51">
        <f>SUMIF('COMPRAS SIN COMPEN.SOPORTADA'!$A$18:$A$4000,'Resumen Liquidación'!A51,'COMPRAS SIN COMPEN.SOPORTADA'!$E$18:$E$4000)</f>
        <v>0</v>
      </c>
      <c r="D51" s="124">
        <f>SUMIF(Exceptuaciones!$A$4:$A$4000,'Resumen Liquidación'!A51,Exceptuaciones!$G$4:$G$4000)</f>
        <v>0</v>
      </c>
      <c r="E51" s="51">
        <f t="shared" si="0"/>
        <v>0</v>
      </c>
      <c r="F51" s="52">
        <f>VLOOKUP(A51,'Tabla de equipos'!$B$3:$K$107,10,FALSE)</f>
        <v>6.45</v>
      </c>
      <c r="G51" s="64">
        <f>IF(ISBLANK(A51),,E51*VLOOKUP(A51,'Tabla de equipos'!$B$3:$K$107,7,FALSE))</f>
        <v>0</v>
      </c>
      <c r="H51" s="64">
        <f>IF(ISBLANK(A51),,E51*VLOOKUP(A51,'Tabla de equipos'!$B$3:$K$107,8,FALSE))</f>
        <v>0</v>
      </c>
      <c r="I51" s="64">
        <f>IF(ISBLANK(A51),,E51*VLOOKUP(A51,'Tabla de equipos'!$B$3:$K$107,9,FALSE))</f>
        <v>0</v>
      </c>
      <c r="J51" s="59">
        <f t="shared" si="1"/>
        <v>0</v>
      </c>
      <c r="K51" s="53" t="str">
        <f>IF(SUMIF(Exceptuaciones!$A$4:$A$4000,'Resumen Liquidación'!A51,Exceptuaciones!$G$4:$G$4000)&gt;(SUMIF('COMPRAS SIN COMPEN.SOPORTADA'!$A$18:$A$4000,'Resumen Liquidación'!A51,'COMPRAS SIN COMPEN.SOPORTADA'!$E$18:$E$4000)+SUMIF('COMPRAS CON COMPEN. SOPORTADA'!$A$4:$A$4000,'Resumen Liquidación'!A51,'COMPRAS CON COMPEN. SOPORTADA'!$F$4:$F$4000)),"Faltan declarar compras con/sin compensación repercutida","")</f>
        <v/>
      </c>
    </row>
    <row r="52" spans="1:11" ht="20.25" customHeight="1" x14ac:dyDescent="0.2">
      <c r="A52" s="50" t="str">
        <f>'Tabla de equipos'!B39</f>
        <v>Grabador PC CD</v>
      </c>
      <c r="B52" s="85" t="str">
        <f>VLOOKUP(A52,'Tabla de equipos'!$B$3:$D$107,3,FALSE)</f>
        <v>Poli</v>
      </c>
      <c r="C52" s="51">
        <f>SUMIF('COMPRAS SIN COMPEN.SOPORTADA'!$A$18:$A$4000,'Resumen Liquidación'!A52,'COMPRAS SIN COMPEN.SOPORTADA'!$E$18:$E$4000)</f>
        <v>0</v>
      </c>
      <c r="D52" s="124">
        <f>SUMIF(Exceptuaciones!$A$4:$A$4000,'Resumen Liquidación'!A52,Exceptuaciones!$G$4:$G$4000)</f>
        <v>0</v>
      </c>
      <c r="E52" s="51">
        <f t="shared" si="0"/>
        <v>0</v>
      </c>
      <c r="F52" s="52">
        <f>VLOOKUP(A52,'Tabla de equipos'!$B$3:$K$107,10,FALSE)</f>
        <v>0.33</v>
      </c>
      <c r="G52" s="64">
        <f>IF(ISBLANK(A52),,E52*VLOOKUP(A52,'Tabla de equipos'!$B$3:$K$107,7,FALSE))</f>
        <v>0</v>
      </c>
      <c r="H52" s="64">
        <f>IF(ISBLANK(A52),,E52*VLOOKUP(A52,'Tabla de equipos'!$B$3:$K$107,8,FALSE))</f>
        <v>0</v>
      </c>
      <c r="I52" s="64">
        <f>IF(ISBLANK(A52),,E52*VLOOKUP(A52,'Tabla de equipos'!$B$3:$K$107,9,FALSE))</f>
        <v>0</v>
      </c>
      <c r="J52" s="59">
        <f t="shared" si="1"/>
        <v>0</v>
      </c>
      <c r="K52" s="53" t="str">
        <f>IF(SUMIF(Exceptuaciones!$A$4:$A$4000,'Resumen Liquidación'!A52,Exceptuaciones!$G$4:$G$4000)&gt;(SUMIF('COMPRAS SIN COMPEN.SOPORTADA'!$A$18:$A$4000,'Resumen Liquidación'!A52,'COMPRAS SIN COMPEN.SOPORTADA'!$E$18:$E$4000)+SUMIF('COMPRAS CON COMPEN. SOPORTADA'!$A$4:$A$4000,'Resumen Liquidación'!A52,'COMPRAS CON COMPEN. SOPORTADA'!$F$4:$F$4000)),"Faltan declarar compras con/sin compensación repercutida","")</f>
        <v/>
      </c>
    </row>
    <row r="53" spans="1:11" ht="20.25" customHeight="1" x14ac:dyDescent="0.2">
      <c r="A53" s="50" t="str">
        <f>'Tabla de equipos'!B40</f>
        <v>Grabador salón CD</v>
      </c>
      <c r="B53" s="85" t="str">
        <f>VLOOKUP(A53,'Tabla de equipos'!$B$3:$D$107,3,FALSE)</f>
        <v>Poli</v>
      </c>
      <c r="C53" s="51">
        <f>SUMIF('COMPRAS SIN COMPEN.SOPORTADA'!$A$18:$A$4000,'Resumen Liquidación'!A53,'COMPRAS SIN COMPEN.SOPORTADA'!$E$18:$E$4000)</f>
        <v>0</v>
      </c>
      <c r="D53" s="124">
        <f>SUMIF(Exceptuaciones!$A$4:$A$4000,'Resumen Liquidación'!A53,Exceptuaciones!$G$4:$G$4000)</f>
        <v>0</v>
      </c>
      <c r="E53" s="51">
        <f t="shared" si="0"/>
        <v>0</v>
      </c>
      <c r="F53" s="52">
        <f>VLOOKUP(A53,'Tabla de equipos'!$B$3:$K$107,10,FALSE)</f>
        <v>0.33</v>
      </c>
      <c r="G53" s="64">
        <f>IF(ISBLANK(A53),,E53*VLOOKUP(A53,'Tabla de equipos'!$B$3:$K$107,7,FALSE))</f>
        <v>0</v>
      </c>
      <c r="H53" s="64">
        <f>IF(ISBLANK(A53),,E53*VLOOKUP(A53,'Tabla de equipos'!$B$3:$K$107,8,FALSE))</f>
        <v>0</v>
      </c>
      <c r="I53" s="64">
        <f>IF(ISBLANK(A53),,E53*VLOOKUP(A53,'Tabla de equipos'!$B$3:$K$107,9,FALSE))</f>
        <v>0</v>
      </c>
      <c r="J53" s="59">
        <f t="shared" si="1"/>
        <v>0</v>
      </c>
      <c r="K53" s="53" t="str">
        <f>IF(SUMIF(Exceptuaciones!$A$4:$A$4000,'Resumen Liquidación'!A53,Exceptuaciones!$G$4:$G$4000)&gt;(SUMIF('COMPRAS SIN COMPEN.SOPORTADA'!$A$18:$A$4000,'Resumen Liquidación'!A53,'COMPRAS SIN COMPEN.SOPORTADA'!$E$18:$E$4000)+SUMIF('COMPRAS CON COMPEN. SOPORTADA'!$A$4:$A$4000,'Resumen Liquidación'!A53,'COMPRAS CON COMPEN. SOPORTADA'!$F$4:$F$4000)),"Faltan declarar compras con/sin compensación repercutida","")</f>
        <v/>
      </c>
    </row>
    <row r="54" spans="1:11" ht="20.25" customHeight="1" x14ac:dyDescent="0.2">
      <c r="A54" s="50" t="str">
        <f>'Tabla de equipos'!B41</f>
        <v>Grabador PC DVD</v>
      </c>
      <c r="B54" s="85" t="str">
        <f>VLOOKUP(A54,'Tabla de equipos'!$B$3:$D$107,3,FALSE)</f>
        <v>Poli</v>
      </c>
      <c r="C54" s="51">
        <f>SUMIF('COMPRAS SIN COMPEN.SOPORTADA'!$A$18:$A$4000,'Resumen Liquidación'!A54,'COMPRAS SIN COMPEN.SOPORTADA'!$E$18:$E$4000)</f>
        <v>0</v>
      </c>
      <c r="D54" s="124">
        <f>SUMIF(Exceptuaciones!$A$4:$A$4000,'Resumen Liquidación'!A54,Exceptuaciones!$G$4:$G$4000)</f>
        <v>0</v>
      </c>
      <c r="E54" s="51">
        <f t="shared" si="0"/>
        <v>0</v>
      </c>
      <c r="F54" s="52">
        <f>VLOOKUP(A54,'Tabla de equipos'!$B$3:$K$107,10,FALSE)</f>
        <v>1.86</v>
      </c>
      <c r="G54" s="64">
        <f>IF(ISBLANK(A54),,E54*VLOOKUP(A54,'Tabla de equipos'!$B$3:$K$107,7,FALSE))</f>
        <v>0</v>
      </c>
      <c r="H54" s="64">
        <f>IF(ISBLANK(A54),,E54*VLOOKUP(A54,'Tabla de equipos'!$B$3:$K$107,8,FALSE))</f>
        <v>0</v>
      </c>
      <c r="I54" s="64">
        <f>IF(ISBLANK(A54),,E54*VLOOKUP(A54,'Tabla de equipos'!$B$3:$K$107,9,FALSE))</f>
        <v>0</v>
      </c>
      <c r="J54" s="59">
        <f t="shared" si="1"/>
        <v>0</v>
      </c>
      <c r="K54" s="53" t="str">
        <f>IF(SUMIF(Exceptuaciones!$A$4:$A$4000,'Resumen Liquidación'!A54,Exceptuaciones!$G$4:$G$4000)&gt;(SUMIF('COMPRAS SIN COMPEN.SOPORTADA'!$A$18:$A$4000,'Resumen Liquidación'!A54,'COMPRAS SIN COMPEN.SOPORTADA'!$E$18:$E$4000)+SUMIF('COMPRAS CON COMPEN. SOPORTADA'!$A$4:$A$4000,'Resumen Liquidación'!A54,'COMPRAS CON COMPEN. SOPORTADA'!$F$4:$F$4000)),"Faltan declarar compras con/sin compensación repercutida","")</f>
        <v/>
      </c>
    </row>
    <row r="55" spans="1:11" ht="20.25" customHeight="1" x14ac:dyDescent="0.2">
      <c r="A55" s="50" t="str">
        <f>'Tabla de equipos'!B42</f>
        <v>Grabador salón DVD</v>
      </c>
      <c r="B55" s="85" t="str">
        <f>VLOOKUP(A55,'Tabla de equipos'!$B$3:$D$107,3,FALSE)</f>
        <v>Video</v>
      </c>
      <c r="C55" s="51">
        <f>SUMIF('COMPRAS SIN COMPEN.SOPORTADA'!$A$18:$A$4000,'Resumen Liquidación'!A55,'COMPRAS SIN COMPEN.SOPORTADA'!$E$18:$E$4000)</f>
        <v>0</v>
      </c>
      <c r="D55" s="124">
        <f>SUMIF(Exceptuaciones!$A$4:$A$4000,'Resumen Liquidación'!A55,Exceptuaciones!$G$4:$G$4000)</f>
        <v>0</v>
      </c>
      <c r="E55" s="51">
        <f t="shared" si="0"/>
        <v>0</v>
      </c>
      <c r="F55" s="52">
        <f>VLOOKUP(A55,'Tabla de equipos'!$B$3:$K$107,10,FALSE)</f>
        <v>1.86</v>
      </c>
      <c r="G55" s="64">
        <f>IF(ISBLANK(A55),,E55*VLOOKUP(A55,'Tabla de equipos'!$B$3:$K$107,7,FALSE))</f>
        <v>0</v>
      </c>
      <c r="H55" s="64">
        <f>IF(ISBLANK(A55),,E55*VLOOKUP(A55,'Tabla de equipos'!$B$3:$K$107,8,FALSE))</f>
        <v>0</v>
      </c>
      <c r="I55" s="64">
        <f>IF(ISBLANK(A55),,E55*VLOOKUP(A55,'Tabla de equipos'!$B$3:$K$107,9,FALSE))</f>
        <v>0</v>
      </c>
      <c r="J55" s="59">
        <f t="shared" si="1"/>
        <v>0</v>
      </c>
      <c r="K55" s="53" t="str">
        <f>IF(SUMIF(Exceptuaciones!$A$4:$A$4000,'Resumen Liquidación'!A55,Exceptuaciones!$G$4:$G$4000)&gt;(SUMIF('COMPRAS SIN COMPEN.SOPORTADA'!$A$18:$A$4000,'Resumen Liquidación'!A55,'COMPRAS SIN COMPEN.SOPORTADA'!$E$18:$E$4000)+SUMIF('COMPRAS CON COMPEN. SOPORTADA'!$A$4:$A$4000,'Resumen Liquidación'!A55,'COMPRAS CON COMPEN. SOPORTADA'!$F$4:$F$4000)),"Faltan declarar compras con/sin compensación repercutida","")</f>
        <v/>
      </c>
    </row>
    <row r="56" spans="1:11" ht="20.25" customHeight="1" x14ac:dyDescent="0.2">
      <c r="A56" s="50" t="str">
        <f>'Tabla de equipos'!B43</f>
        <v>Set-Top Box</v>
      </c>
      <c r="B56" s="85" t="str">
        <f>VLOOKUP(A56,'Tabla de equipos'!$B$3:$D$107,3,FALSE)</f>
        <v>Video</v>
      </c>
      <c r="C56" s="51">
        <f>SUMIF('COMPRAS SIN COMPEN.SOPORTADA'!$A$18:$A$4000,'Resumen Liquidación'!A56,'COMPRAS SIN COMPEN.SOPORTADA'!$E$18:$E$4000)</f>
        <v>0</v>
      </c>
      <c r="D56" s="124">
        <f>SUMIF(Exceptuaciones!$A$4:$A$4000,'Resumen Liquidación'!A56,Exceptuaciones!$G$4:$G$4000)</f>
        <v>0</v>
      </c>
      <c r="E56" s="51">
        <f t="shared" si="0"/>
        <v>0</v>
      </c>
      <c r="F56" s="52">
        <f>VLOOKUP(A56,'Tabla de equipos'!$B$3:$K$107,10,FALSE)</f>
        <v>0</v>
      </c>
      <c r="G56" s="64">
        <f>IF(ISBLANK(A56),,E56*VLOOKUP(A56,'Tabla de equipos'!$B$3:$K$107,7,FALSE))</f>
        <v>0</v>
      </c>
      <c r="H56" s="64">
        <f>IF(ISBLANK(A56),,E56*VLOOKUP(A56,'Tabla de equipos'!$B$3:$K$107,8,FALSE))</f>
        <v>0</v>
      </c>
      <c r="I56" s="64">
        <f>IF(ISBLANK(A56),,E56*VLOOKUP(A56,'Tabla de equipos'!$B$3:$K$107,9,FALSE))</f>
        <v>0</v>
      </c>
      <c r="J56" s="59">
        <f t="shared" si="1"/>
        <v>0</v>
      </c>
      <c r="K56" s="53" t="str">
        <f>IF(SUMIF(Exceptuaciones!$A$4:$A$4000,'Resumen Liquidación'!A56,Exceptuaciones!$G$4:$G$4000)&gt;(SUMIF('COMPRAS SIN COMPEN.SOPORTADA'!$A$18:$A$4000,'Resumen Liquidación'!A56,'COMPRAS SIN COMPEN.SOPORTADA'!$E$18:$E$4000)+SUMIF('COMPRAS CON COMPEN. SOPORTADA'!$A$4:$A$4000,'Resumen Liquidación'!A56,'COMPRAS CON COMPEN. SOPORTADA'!$F$4:$F$4000)),"Faltan declarar compras con/sin compensación repercutida","")</f>
        <v/>
      </c>
    </row>
    <row r="57" spans="1:11" ht="20.25" customHeight="1" x14ac:dyDescent="0.2">
      <c r="A57" s="50" t="str">
        <f>'Tabla de equipos'!B44</f>
        <v>Disco Multimedia &lt;250 GB</v>
      </c>
      <c r="B57" s="85" t="str">
        <f>VLOOKUP(A57,'Tabla de equipos'!$B$3:$D$107,3,FALSE)</f>
        <v>Poli</v>
      </c>
      <c r="C57" s="51">
        <f>SUMIF('COMPRAS SIN COMPEN.SOPORTADA'!$A$18:$A$4000,'Resumen Liquidación'!A57,'COMPRAS SIN COMPEN.SOPORTADA'!$E$18:$E$4000)</f>
        <v>0</v>
      </c>
      <c r="D57" s="124">
        <f>SUMIF(Exceptuaciones!$A$4:$A$4000,'Resumen Liquidación'!A57,Exceptuaciones!$G$4:$G$4000)</f>
        <v>0</v>
      </c>
      <c r="E57" s="51">
        <f t="shared" si="0"/>
        <v>0</v>
      </c>
      <c r="F57" s="52">
        <f>VLOOKUP(A57,'Tabla de equipos'!$B$3:$K$107,10,FALSE)</f>
        <v>6.45</v>
      </c>
      <c r="G57" s="64">
        <f>IF(ISBLANK(A57),,E57*VLOOKUP(A57,'Tabla de equipos'!$B$3:$K$107,7,FALSE))</f>
        <v>0</v>
      </c>
      <c r="H57" s="64">
        <f>IF(ISBLANK(A57),,E57*VLOOKUP(A57,'Tabla de equipos'!$B$3:$K$107,8,FALSE))</f>
        <v>0</v>
      </c>
      <c r="I57" s="64">
        <f>IF(ISBLANK(A57),,E57*VLOOKUP(A57,'Tabla de equipos'!$B$3:$K$107,9,FALSE))</f>
        <v>0</v>
      </c>
      <c r="J57" s="59">
        <f t="shared" si="1"/>
        <v>0</v>
      </c>
      <c r="K57" s="53" t="str">
        <f>IF(SUMIF(Exceptuaciones!$A$4:$A$4000,'Resumen Liquidación'!A57,Exceptuaciones!$G$4:$G$4000)&gt;(SUMIF('COMPRAS SIN COMPEN.SOPORTADA'!$A$18:$A$4000,'Resumen Liquidación'!A57,'COMPRAS SIN COMPEN.SOPORTADA'!$E$18:$E$4000)+SUMIF('COMPRAS CON COMPEN. SOPORTADA'!$A$4:$A$4000,'Resumen Liquidación'!A57,'COMPRAS CON COMPEN. SOPORTADA'!$F$4:$F$4000)),"Faltan declarar compras con/sin compensación repercutida","")</f>
        <v/>
      </c>
    </row>
    <row r="58" spans="1:11" ht="20.25" customHeight="1" x14ac:dyDescent="0.2">
      <c r="A58" s="50" t="str">
        <f>'Tabla de equipos'!B45</f>
        <v>Disco  Multimedia &lt;500GB</v>
      </c>
      <c r="B58" s="85" t="str">
        <f>VLOOKUP(A58,'Tabla de equipos'!$B$3:$D$107,3,FALSE)</f>
        <v>Poli</v>
      </c>
      <c r="C58" s="51">
        <f>SUMIF('COMPRAS SIN COMPEN.SOPORTADA'!$A$18:$A$4000,'Resumen Liquidación'!A58,'COMPRAS SIN COMPEN.SOPORTADA'!$E$18:$E$4000)</f>
        <v>0</v>
      </c>
      <c r="D58" s="124">
        <f>SUMIF(Exceptuaciones!$A$4:$A$4000,'Resumen Liquidación'!A58,Exceptuaciones!$G$4:$G$4000)</f>
        <v>0</v>
      </c>
      <c r="E58" s="51">
        <f t="shared" si="0"/>
        <v>0</v>
      </c>
      <c r="F58" s="52">
        <f>VLOOKUP(A58,'Tabla de equipos'!$B$3:$K$107,10,FALSE)</f>
        <v>6.45</v>
      </c>
      <c r="G58" s="64">
        <f>IF(ISBLANK(A58),,E58*VLOOKUP(A58,'Tabla de equipos'!$B$3:$K$107,7,FALSE))</f>
        <v>0</v>
      </c>
      <c r="H58" s="64">
        <f>IF(ISBLANK(A58),,E58*VLOOKUP(A58,'Tabla de equipos'!$B$3:$K$107,8,FALSE))</f>
        <v>0</v>
      </c>
      <c r="I58" s="64">
        <f>IF(ISBLANK(A58),,E58*VLOOKUP(A58,'Tabla de equipos'!$B$3:$K$107,9,FALSE))</f>
        <v>0</v>
      </c>
      <c r="J58" s="59">
        <f t="shared" si="1"/>
        <v>0</v>
      </c>
      <c r="K58" s="53" t="str">
        <f>IF(SUMIF(Exceptuaciones!$A$4:$A$4000,'Resumen Liquidación'!A58,Exceptuaciones!$G$4:$G$4000)&gt;(SUMIF('COMPRAS SIN COMPEN.SOPORTADA'!$A$18:$A$4000,'Resumen Liquidación'!A58,'COMPRAS SIN COMPEN.SOPORTADA'!$E$18:$E$4000)+SUMIF('COMPRAS CON COMPEN. SOPORTADA'!$A$4:$A$4000,'Resumen Liquidación'!A58,'COMPRAS CON COMPEN. SOPORTADA'!$F$4:$F$4000)),"Faltan declarar compras con/sin compensación repercutida","")</f>
        <v/>
      </c>
    </row>
    <row r="59" spans="1:11" ht="20.25" customHeight="1" x14ac:dyDescent="0.2">
      <c r="A59" s="50" t="str">
        <f>'Tabla de equipos'!B46</f>
        <v>Disco  Multimedia &lt;750 GB</v>
      </c>
      <c r="B59" s="85" t="str">
        <f>VLOOKUP(A59,'Tabla de equipos'!$B$3:$D$107,3,FALSE)</f>
        <v>Poli</v>
      </c>
      <c r="C59" s="51">
        <f>SUMIF('COMPRAS SIN COMPEN.SOPORTADA'!$A$18:$A$4000,'Resumen Liquidación'!A59,'COMPRAS SIN COMPEN.SOPORTADA'!$E$18:$E$4000)</f>
        <v>0</v>
      </c>
      <c r="D59" s="124">
        <f>SUMIF(Exceptuaciones!$A$4:$A$4000,'Resumen Liquidación'!A59,Exceptuaciones!$G$4:$G$4000)</f>
        <v>0</v>
      </c>
      <c r="E59" s="51">
        <f t="shared" si="0"/>
        <v>0</v>
      </c>
      <c r="F59" s="52">
        <f>VLOOKUP(A59,'Tabla de equipos'!$B$3:$K$107,10,FALSE)</f>
        <v>6.45</v>
      </c>
      <c r="G59" s="64">
        <f>IF(ISBLANK(A59),,E59*VLOOKUP(A59,'Tabla de equipos'!$B$3:$K$107,7,FALSE))</f>
        <v>0</v>
      </c>
      <c r="H59" s="64">
        <f>IF(ISBLANK(A59),,E59*VLOOKUP(A59,'Tabla de equipos'!$B$3:$K$107,8,FALSE))</f>
        <v>0</v>
      </c>
      <c r="I59" s="64">
        <f>IF(ISBLANK(A59),,E59*VLOOKUP(A59,'Tabla de equipos'!$B$3:$K$107,9,FALSE))</f>
        <v>0</v>
      </c>
      <c r="J59" s="59">
        <f t="shared" si="1"/>
        <v>0</v>
      </c>
      <c r="K59" s="53" t="str">
        <f>IF(SUMIF(Exceptuaciones!$A$4:$A$4000,'Resumen Liquidación'!A59,Exceptuaciones!$G$4:$G$4000)&gt;(SUMIF('COMPRAS SIN COMPEN.SOPORTADA'!$A$18:$A$4000,'Resumen Liquidación'!A59,'COMPRAS SIN COMPEN.SOPORTADA'!$E$18:$E$4000)+SUMIF('COMPRAS CON COMPEN. SOPORTADA'!$A$4:$A$4000,'Resumen Liquidación'!A59,'COMPRAS CON COMPEN. SOPORTADA'!$F$4:$F$4000)),"Faltan declarar compras con/sin compensación repercutida","")</f>
        <v/>
      </c>
    </row>
    <row r="60" spans="1:11" ht="20.25" customHeight="1" x14ac:dyDescent="0.2">
      <c r="A60" s="50" t="str">
        <f>'Tabla de equipos'!B47</f>
        <v>Disco  Multimedia &lt;1TB</v>
      </c>
      <c r="B60" s="85" t="str">
        <f>VLOOKUP(A60,'Tabla de equipos'!$B$3:$D$107,3,FALSE)</f>
        <v>Poli</v>
      </c>
      <c r="C60" s="51">
        <f>SUMIF('COMPRAS SIN COMPEN.SOPORTADA'!$A$18:$A$4000,'Resumen Liquidación'!A60,'COMPRAS SIN COMPEN.SOPORTADA'!$E$18:$E$4000)</f>
        <v>0</v>
      </c>
      <c r="D60" s="124">
        <f>SUMIF(Exceptuaciones!$A$4:$A$4000,'Resumen Liquidación'!A60,Exceptuaciones!$G$4:$G$4000)</f>
        <v>0</v>
      </c>
      <c r="E60" s="51">
        <f t="shared" si="0"/>
        <v>0</v>
      </c>
      <c r="F60" s="52">
        <f>VLOOKUP(A60,'Tabla de equipos'!$B$3:$K$107,10,FALSE)</f>
        <v>6.45</v>
      </c>
      <c r="G60" s="64">
        <f>IF(ISBLANK(A60),,E60*VLOOKUP(A60,'Tabla de equipos'!$B$3:$K$107,7,FALSE))</f>
        <v>0</v>
      </c>
      <c r="H60" s="64">
        <f>IF(ISBLANK(A60),,E60*VLOOKUP(A60,'Tabla de equipos'!$B$3:$K$107,8,FALSE))</f>
        <v>0</v>
      </c>
      <c r="I60" s="64">
        <f>IF(ISBLANK(A60),,E60*VLOOKUP(A60,'Tabla de equipos'!$B$3:$K$107,9,FALSE))</f>
        <v>0</v>
      </c>
      <c r="J60" s="59">
        <f t="shared" si="1"/>
        <v>0</v>
      </c>
      <c r="K60" s="53" t="str">
        <f>IF(SUMIF(Exceptuaciones!$A$4:$A$4000,'Resumen Liquidación'!A60,Exceptuaciones!$G$4:$G$4000)&gt;(SUMIF('COMPRAS SIN COMPEN.SOPORTADA'!$A$18:$A$4000,'Resumen Liquidación'!A60,'COMPRAS SIN COMPEN.SOPORTADA'!$E$18:$E$4000)+SUMIF('COMPRAS CON COMPEN. SOPORTADA'!$A$4:$A$4000,'Resumen Liquidación'!A60,'COMPRAS CON COMPEN. SOPORTADA'!$F$4:$F$4000)),"Faltan declarar compras con/sin compensación repercutida","")</f>
        <v/>
      </c>
    </row>
    <row r="61" spans="1:11" ht="20.25" customHeight="1" x14ac:dyDescent="0.2">
      <c r="A61" s="50" t="str">
        <f>'Tabla de equipos'!B48</f>
        <v>Disco Multimedia &gt;1TB</v>
      </c>
      <c r="B61" s="85" t="str">
        <f>VLOOKUP(A61,'Tabla de equipos'!$B$3:$D$107,3,FALSE)</f>
        <v>Poli</v>
      </c>
      <c r="C61" s="51">
        <f>SUMIF('COMPRAS SIN COMPEN.SOPORTADA'!$A$18:$A$4000,'Resumen Liquidación'!A61,'COMPRAS SIN COMPEN.SOPORTADA'!$E$18:$E$4000)</f>
        <v>0</v>
      </c>
      <c r="D61" s="124">
        <f>SUMIF(Exceptuaciones!$A$4:$A$4000,'Resumen Liquidación'!A61,Exceptuaciones!$G$4:$G$4000)</f>
        <v>0</v>
      </c>
      <c r="E61" s="51">
        <f t="shared" si="0"/>
        <v>0</v>
      </c>
      <c r="F61" s="52">
        <f>VLOOKUP(A61,'Tabla de equipos'!$B$3:$K$107,10,FALSE)</f>
        <v>6.45</v>
      </c>
      <c r="G61" s="64">
        <f>IF(ISBLANK(A61),,E61*VLOOKUP(A61,'Tabla de equipos'!$B$3:$K$107,7,FALSE))</f>
        <v>0</v>
      </c>
      <c r="H61" s="64">
        <f>IF(ISBLANK(A61),,E61*VLOOKUP(A61,'Tabla de equipos'!$B$3:$K$107,8,FALSE))</f>
        <v>0</v>
      </c>
      <c r="I61" s="64">
        <f>IF(ISBLANK(A61),,E61*VLOOKUP(A61,'Tabla de equipos'!$B$3:$K$107,9,FALSE))</f>
        <v>0</v>
      </c>
      <c r="J61" s="59">
        <f t="shared" si="1"/>
        <v>0</v>
      </c>
      <c r="K61" s="53" t="str">
        <f>IF(SUMIF(Exceptuaciones!$A$4:$A$4000,'Resumen Liquidación'!A61,Exceptuaciones!$G$4:$G$4000)&gt;(SUMIF('COMPRAS SIN COMPEN.SOPORTADA'!$A$18:$A$4000,'Resumen Liquidación'!A61,'COMPRAS SIN COMPEN.SOPORTADA'!$E$18:$E$4000)+SUMIF('COMPRAS CON COMPEN. SOPORTADA'!$A$4:$A$4000,'Resumen Liquidación'!A61,'COMPRAS CON COMPEN. SOPORTADA'!$F$4:$F$4000)),"Faltan declarar compras con/sin compensación repercutida","")</f>
        <v/>
      </c>
    </row>
    <row r="62" spans="1:11" ht="20.25" customHeight="1" x14ac:dyDescent="0.2">
      <c r="A62" s="50" t="str">
        <f>'Tabla de equipos'!B49</f>
        <v>Llave USB &lt;1GB</v>
      </c>
      <c r="B62" s="85" t="str">
        <f>VLOOKUP(A62,'Tabla de equipos'!$B$3:$D$107,3,FALSE)</f>
        <v>Poli</v>
      </c>
      <c r="C62" s="51">
        <f>SUMIF('COMPRAS SIN COMPEN.SOPORTADA'!$A$18:$A$4000,'Resumen Liquidación'!A62,'COMPRAS SIN COMPEN.SOPORTADA'!$E$18:$E$4000)</f>
        <v>0</v>
      </c>
      <c r="D62" s="124">
        <f>SUMIF(Exceptuaciones!$A$4:$A$4000,'Resumen Liquidación'!A62,Exceptuaciones!$G$4:$G$4000)</f>
        <v>0</v>
      </c>
      <c r="E62" s="51">
        <f t="shared" si="0"/>
        <v>0</v>
      </c>
      <c r="F62" s="52">
        <f>VLOOKUP(A62,'Tabla de equipos'!$B$3:$K$107,10,FALSE)</f>
        <v>0.24</v>
      </c>
      <c r="G62" s="64">
        <f>IF(ISBLANK(A62),,E62*VLOOKUP(A62,'Tabla de equipos'!$B$3:$K$107,7,FALSE))</f>
        <v>0</v>
      </c>
      <c r="H62" s="64">
        <f>IF(ISBLANK(A62),,E62*VLOOKUP(A62,'Tabla de equipos'!$B$3:$K$107,8,FALSE))</f>
        <v>0</v>
      </c>
      <c r="I62" s="64">
        <f>IF(ISBLANK(A62),,E62*VLOOKUP(A62,'Tabla de equipos'!$B$3:$K$107,9,FALSE))</f>
        <v>0</v>
      </c>
      <c r="J62" s="59">
        <f t="shared" si="1"/>
        <v>0</v>
      </c>
      <c r="K62" s="53" t="str">
        <f>IF(SUMIF(Exceptuaciones!$A$4:$A$4000,'Resumen Liquidación'!A62,Exceptuaciones!$G$4:$G$4000)&gt;(SUMIF('COMPRAS SIN COMPEN.SOPORTADA'!$A$18:$A$4000,'Resumen Liquidación'!A62,'COMPRAS SIN COMPEN.SOPORTADA'!$E$18:$E$4000)+SUMIF('COMPRAS CON COMPEN. SOPORTADA'!$A$4:$A$4000,'Resumen Liquidación'!A62,'COMPRAS CON COMPEN. SOPORTADA'!$F$4:$F$4000)),"Faltan declarar compras con/sin compensación repercutida","")</f>
        <v/>
      </c>
    </row>
    <row r="63" spans="1:11" ht="20.25" customHeight="1" x14ac:dyDescent="0.2">
      <c r="A63" s="50" t="str">
        <f>'Tabla de equipos'!B50</f>
        <v>Llave USB &lt;4GB</v>
      </c>
      <c r="B63" s="85" t="str">
        <f>VLOOKUP(A63,'Tabla de equipos'!$B$3:$D$107,3,FALSE)</f>
        <v>Poli</v>
      </c>
      <c r="C63" s="51">
        <f>SUMIF('COMPRAS SIN COMPEN.SOPORTADA'!$A$18:$A$4000,'Resumen Liquidación'!A63,'COMPRAS SIN COMPEN.SOPORTADA'!$E$18:$E$4000)</f>
        <v>0</v>
      </c>
      <c r="D63" s="124">
        <f>SUMIF(Exceptuaciones!$A$4:$A$4000,'Resumen Liquidación'!A63,Exceptuaciones!$G$4:$G$4000)</f>
        <v>0</v>
      </c>
      <c r="E63" s="51">
        <f t="shared" si="0"/>
        <v>0</v>
      </c>
      <c r="F63" s="52">
        <f>VLOOKUP(A63,'Tabla de equipos'!$B$3:$K$107,10,FALSE)</f>
        <v>0.24</v>
      </c>
      <c r="G63" s="64">
        <f>IF(ISBLANK(A63),,E63*VLOOKUP(A63,'Tabla de equipos'!$B$3:$K$107,7,FALSE))</f>
        <v>0</v>
      </c>
      <c r="H63" s="64">
        <f>IF(ISBLANK(A63),,E63*VLOOKUP(A63,'Tabla de equipos'!$B$3:$K$107,8,FALSE))</f>
        <v>0</v>
      </c>
      <c r="I63" s="64">
        <f>IF(ISBLANK(A63),,E63*VLOOKUP(A63,'Tabla de equipos'!$B$3:$K$107,9,FALSE))</f>
        <v>0</v>
      </c>
      <c r="J63" s="59">
        <f t="shared" si="1"/>
        <v>0</v>
      </c>
      <c r="K63" s="53" t="str">
        <f>IF(SUMIF(Exceptuaciones!$A$4:$A$4000,'Resumen Liquidación'!A63,Exceptuaciones!$G$4:$G$4000)&gt;(SUMIF('COMPRAS SIN COMPEN.SOPORTADA'!$A$18:$A$4000,'Resumen Liquidación'!A63,'COMPRAS SIN COMPEN.SOPORTADA'!$E$18:$E$4000)+SUMIF('COMPRAS CON COMPEN. SOPORTADA'!$A$4:$A$4000,'Resumen Liquidación'!A63,'COMPRAS CON COMPEN. SOPORTADA'!$F$4:$F$4000)),"Faltan declarar compras con/sin compensación repercutida","")</f>
        <v/>
      </c>
    </row>
    <row r="64" spans="1:11" ht="20.25" customHeight="1" x14ac:dyDescent="0.2">
      <c r="A64" s="50" t="str">
        <f>'Tabla de equipos'!B51</f>
        <v>Llave USB &lt;8GB</v>
      </c>
      <c r="B64" s="85" t="str">
        <f>VLOOKUP(A64,'Tabla de equipos'!$B$3:$D$107,3,FALSE)</f>
        <v>Poli</v>
      </c>
      <c r="C64" s="51">
        <f>SUMIF('COMPRAS SIN COMPEN.SOPORTADA'!$A$18:$A$4000,'Resumen Liquidación'!A64,'COMPRAS SIN COMPEN.SOPORTADA'!$E$18:$E$4000)</f>
        <v>0</v>
      </c>
      <c r="D64" s="124">
        <f>SUMIF(Exceptuaciones!$A$4:$A$4000,'Resumen Liquidación'!A64,Exceptuaciones!$G$4:$G$4000)</f>
        <v>0</v>
      </c>
      <c r="E64" s="51">
        <f t="shared" si="0"/>
        <v>0</v>
      </c>
      <c r="F64" s="52">
        <f>VLOOKUP(A64,'Tabla de equipos'!$B$3:$K$107,10,FALSE)</f>
        <v>0.24</v>
      </c>
      <c r="G64" s="64">
        <f>IF(ISBLANK(A64),,E64*VLOOKUP(A64,'Tabla de equipos'!$B$3:$K$107,7,FALSE))</f>
        <v>0</v>
      </c>
      <c r="H64" s="64">
        <f>IF(ISBLANK(A64),,E64*VLOOKUP(A64,'Tabla de equipos'!$B$3:$K$107,8,FALSE))</f>
        <v>0</v>
      </c>
      <c r="I64" s="64">
        <f>IF(ISBLANK(A64),,E64*VLOOKUP(A64,'Tabla de equipos'!$B$3:$K$107,9,FALSE))</f>
        <v>0</v>
      </c>
      <c r="J64" s="59">
        <f t="shared" si="1"/>
        <v>0</v>
      </c>
      <c r="K64" s="53" t="str">
        <f>IF(SUMIF(Exceptuaciones!$A$4:$A$4000,'Resumen Liquidación'!A64,Exceptuaciones!$G$4:$G$4000)&gt;(SUMIF('COMPRAS SIN COMPEN.SOPORTADA'!$A$18:$A$4000,'Resumen Liquidación'!A64,'COMPRAS SIN COMPEN.SOPORTADA'!$E$18:$E$4000)+SUMIF('COMPRAS CON COMPEN. SOPORTADA'!$A$4:$A$4000,'Resumen Liquidación'!A64,'COMPRAS CON COMPEN. SOPORTADA'!$F$4:$F$4000)),"Faltan declarar compras con/sin compensación repercutida","")</f>
        <v/>
      </c>
    </row>
    <row r="65" spans="1:11" ht="20.25" customHeight="1" x14ac:dyDescent="0.2">
      <c r="A65" s="50" t="str">
        <f>'Tabla de equipos'!B52</f>
        <v>Llave USB &lt;16GB</v>
      </c>
      <c r="B65" s="85" t="str">
        <f>VLOOKUP(A65,'Tabla de equipos'!$B$3:$D$107,3,FALSE)</f>
        <v>Poli</v>
      </c>
      <c r="C65" s="51">
        <f>SUMIF('COMPRAS SIN COMPEN.SOPORTADA'!$A$18:$A$4000,'Resumen Liquidación'!A65,'COMPRAS SIN COMPEN.SOPORTADA'!$E$18:$E$4000)</f>
        <v>0</v>
      </c>
      <c r="D65" s="124">
        <f>SUMIF(Exceptuaciones!$A$4:$A$4000,'Resumen Liquidación'!A65,Exceptuaciones!$G$4:$G$4000)</f>
        <v>0</v>
      </c>
      <c r="E65" s="51">
        <f t="shared" si="0"/>
        <v>0</v>
      </c>
      <c r="F65" s="52">
        <f>VLOOKUP(A65,'Tabla de equipos'!$B$3:$K$107,10,FALSE)</f>
        <v>0.24</v>
      </c>
      <c r="G65" s="64">
        <f>IF(ISBLANK(A65),,E65*VLOOKUP(A65,'Tabla de equipos'!$B$3:$K$107,7,FALSE))</f>
        <v>0</v>
      </c>
      <c r="H65" s="64">
        <f>IF(ISBLANK(A65),,E65*VLOOKUP(A65,'Tabla de equipos'!$B$3:$K$107,8,FALSE))</f>
        <v>0</v>
      </c>
      <c r="I65" s="64">
        <f>IF(ISBLANK(A65),,E65*VLOOKUP(A65,'Tabla de equipos'!$B$3:$K$107,9,FALSE))</f>
        <v>0</v>
      </c>
      <c r="J65" s="59">
        <f t="shared" si="1"/>
        <v>0</v>
      </c>
      <c r="K65" s="53" t="str">
        <f>IF(SUMIF(Exceptuaciones!$A$4:$A$4000,'Resumen Liquidación'!A65,Exceptuaciones!$G$4:$G$4000)&gt;(SUMIF('COMPRAS SIN COMPEN.SOPORTADA'!$A$18:$A$4000,'Resumen Liquidación'!A65,'COMPRAS SIN COMPEN.SOPORTADA'!$E$18:$E$4000)+SUMIF('COMPRAS CON COMPEN. SOPORTADA'!$A$4:$A$4000,'Resumen Liquidación'!A65,'COMPRAS CON COMPEN. SOPORTADA'!$F$4:$F$4000)),"Faltan declarar compras con/sin compensación repercutida","")</f>
        <v/>
      </c>
    </row>
    <row r="66" spans="1:11" ht="20.25" customHeight="1" x14ac:dyDescent="0.2">
      <c r="A66" s="50" t="str">
        <f>'Tabla de equipos'!B53</f>
        <v>Llave USB &lt;32GB</v>
      </c>
      <c r="B66" s="85" t="str">
        <f>VLOOKUP(A66,'Tabla de equipos'!$B$3:$D$107,3,FALSE)</f>
        <v>Poli</v>
      </c>
      <c r="C66" s="51">
        <f>SUMIF('COMPRAS SIN COMPEN.SOPORTADA'!$A$18:$A$4000,'Resumen Liquidación'!A66,'COMPRAS SIN COMPEN.SOPORTADA'!$E$18:$E$4000)</f>
        <v>0</v>
      </c>
      <c r="D66" s="124">
        <f>SUMIF(Exceptuaciones!$A$4:$A$4000,'Resumen Liquidación'!A66,Exceptuaciones!$G$4:$G$4000)</f>
        <v>0</v>
      </c>
      <c r="E66" s="51">
        <f t="shared" si="0"/>
        <v>0</v>
      </c>
      <c r="F66" s="52">
        <f>VLOOKUP(A66,'Tabla de equipos'!$B$3:$K$107,10,FALSE)</f>
        <v>0.24</v>
      </c>
      <c r="G66" s="64">
        <f>IF(ISBLANK(A66),,E66*VLOOKUP(A66,'Tabla de equipos'!$B$3:$K$107,7,FALSE))</f>
        <v>0</v>
      </c>
      <c r="H66" s="64">
        <f>IF(ISBLANK(A66),,E66*VLOOKUP(A66,'Tabla de equipos'!$B$3:$K$107,8,FALSE))</f>
        <v>0</v>
      </c>
      <c r="I66" s="64">
        <f>IF(ISBLANK(A66),,E66*VLOOKUP(A66,'Tabla de equipos'!$B$3:$K$107,9,FALSE))</f>
        <v>0</v>
      </c>
      <c r="J66" s="59">
        <f t="shared" si="1"/>
        <v>0</v>
      </c>
      <c r="K66" s="53" t="str">
        <f>IF(SUMIF(Exceptuaciones!$A$4:$A$4000,'Resumen Liquidación'!A66,Exceptuaciones!$G$4:$G$4000)&gt;(SUMIF('COMPRAS SIN COMPEN.SOPORTADA'!$A$18:$A$4000,'Resumen Liquidación'!A66,'COMPRAS SIN COMPEN.SOPORTADA'!$E$18:$E$4000)+SUMIF('COMPRAS CON COMPEN. SOPORTADA'!$A$4:$A$4000,'Resumen Liquidación'!A66,'COMPRAS CON COMPEN. SOPORTADA'!$F$4:$F$4000)),"Faltan declarar compras con/sin compensación repercutida","")</f>
        <v/>
      </c>
    </row>
    <row r="67" spans="1:11" ht="20.25" customHeight="1" x14ac:dyDescent="0.2">
      <c r="A67" s="50" t="str">
        <f>'Tabla de equipos'!B54</f>
        <v>Llave USB &gt;32GB</v>
      </c>
      <c r="B67" s="85" t="str">
        <f>VLOOKUP(A67,'Tabla de equipos'!$B$3:$D$107,3,FALSE)</f>
        <v>Poli</v>
      </c>
      <c r="C67" s="51">
        <f>SUMIF('COMPRAS SIN COMPEN.SOPORTADA'!$A$18:$A$4000,'Resumen Liquidación'!A67,'COMPRAS SIN COMPEN.SOPORTADA'!$E$18:$E$4000)</f>
        <v>0</v>
      </c>
      <c r="D67" s="124">
        <f>SUMIF(Exceptuaciones!$A$4:$A$4000,'Resumen Liquidación'!A67,Exceptuaciones!$G$4:$G$4000)</f>
        <v>0</v>
      </c>
      <c r="E67" s="51">
        <f t="shared" si="0"/>
        <v>0</v>
      </c>
      <c r="F67" s="52">
        <f>VLOOKUP(A67,'Tabla de equipos'!$B$3:$K$107,10,FALSE)</f>
        <v>0.24</v>
      </c>
      <c r="G67" s="64">
        <f>IF(ISBLANK(A67),,E67*VLOOKUP(A67,'Tabla de equipos'!$B$3:$K$107,7,FALSE))</f>
        <v>0</v>
      </c>
      <c r="H67" s="64">
        <f>IF(ISBLANK(A67),,E67*VLOOKUP(A67,'Tabla de equipos'!$B$3:$K$107,8,FALSE))</f>
        <v>0</v>
      </c>
      <c r="I67" s="64">
        <f>IF(ISBLANK(A67),,E67*VLOOKUP(A67,'Tabla de equipos'!$B$3:$K$107,9,FALSE))</f>
        <v>0</v>
      </c>
      <c r="J67" s="59">
        <f t="shared" si="1"/>
        <v>0</v>
      </c>
      <c r="K67" s="53" t="str">
        <f>IF(SUMIF(Exceptuaciones!$A$4:$A$4000,'Resumen Liquidación'!A67,Exceptuaciones!$G$4:$G$4000)&gt;(SUMIF('COMPRAS SIN COMPEN.SOPORTADA'!$A$18:$A$4000,'Resumen Liquidación'!A67,'COMPRAS SIN COMPEN.SOPORTADA'!$E$18:$E$4000)+SUMIF('COMPRAS CON COMPEN. SOPORTADA'!$A$4:$A$4000,'Resumen Liquidación'!A67,'COMPRAS CON COMPEN. SOPORTADA'!$F$4:$F$4000)),"Faltan declarar compras con/sin compensación repercutida","")</f>
        <v/>
      </c>
    </row>
    <row r="68" spans="1:11" ht="20.25" customHeight="1" x14ac:dyDescent="0.2">
      <c r="A68" s="50" t="str">
        <f>'Tabla de equipos'!B55</f>
        <v>Teléfonos móviles no inteligentes</v>
      </c>
      <c r="B68" s="85" t="str">
        <f>VLOOKUP(A68,'Tabla de equipos'!$B$3:$D$107,3,FALSE)</f>
        <v>Audio</v>
      </c>
      <c r="C68" s="51">
        <f>SUMIF('COMPRAS SIN COMPEN.SOPORTADA'!$A$18:$A$4000,'Resumen Liquidación'!A68,'COMPRAS SIN COMPEN.SOPORTADA'!$E$18:$E$4000)</f>
        <v>0</v>
      </c>
      <c r="D68" s="124">
        <f>SUMIF(Exceptuaciones!$A$4:$A$4000,'Resumen Liquidación'!A68,Exceptuaciones!$G$4:$G$4000)</f>
        <v>0</v>
      </c>
      <c r="E68" s="51">
        <f t="shared" si="0"/>
        <v>0</v>
      </c>
      <c r="F68" s="52">
        <f>VLOOKUP(A68,'Tabla de equipos'!$B$3:$K$107,10,FALSE)</f>
        <v>1.1000000000000001</v>
      </c>
      <c r="G68" s="64">
        <f>IF(ISBLANK(A68),,E68*VLOOKUP(A68,'Tabla de equipos'!$B$3:$K$107,7,FALSE))</f>
        <v>0</v>
      </c>
      <c r="H68" s="64">
        <f>IF(ISBLANK(A68),,E68*VLOOKUP(A68,'Tabla de equipos'!$B$3:$K$107,8,FALSE))</f>
        <v>0</v>
      </c>
      <c r="I68" s="64">
        <f>IF(ISBLANK(A68),,E68*VLOOKUP(A68,'Tabla de equipos'!$B$3:$K$107,9,FALSE))</f>
        <v>0</v>
      </c>
      <c r="J68" s="59">
        <f t="shared" si="1"/>
        <v>0</v>
      </c>
      <c r="K68" s="53" t="str">
        <f>IF(SUMIF(Exceptuaciones!$A$4:$A$4000,'Resumen Liquidación'!A68,Exceptuaciones!$G$4:$G$4000)&gt;(SUMIF('COMPRAS SIN COMPEN.SOPORTADA'!$A$18:$A$4000,'Resumen Liquidación'!A68,'COMPRAS SIN COMPEN.SOPORTADA'!$E$18:$E$4000)+SUMIF('COMPRAS CON COMPEN. SOPORTADA'!$A$4:$A$4000,'Resumen Liquidación'!A68,'COMPRAS CON COMPEN. SOPORTADA'!$F$4:$F$4000)),"Faltan declarar compras con/sin compensación repercutida","")</f>
        <v/>
      </c>
    </row>
    <row r="69" spans="1:11" ht="20.25" customHeight="1" x14ac:dyDescent="0.2">
      <c r="A69" s="50" t="str">
        <f>'Tabla de equipos'!B56</f>
        <v>Smart Phone &gt;2GB</v>
      </c>
      <c r="B69" s="85" t="str">
        <f>VLOOKUP(A69,'Tabla de equipos'!$B$3:$D$107,3,FALSE)</f>
        <v>Poli</v>
      </c>
      <c r="C69" s="51">
        <f>SUMIF('COMPRAS SIN COMPEN.SOPORTADA'!$A$18:$A$4000,'Resumen Liquidación'!A69,'COMPRAS SIN COMPEN.SOPORTADA'!$E$18:$E$4000)</f>
        <v>0</v>
      </c>
      <c r="D69" s="124">
        <f>SUMIF(Exceptuaciones!$A$4:$A$4000,'Resumen Liquidación'!A69,Exceptuaciones!$G$4:$G$4000)</f>
        <v>0</v>
      </c>
      <c r="E69" s="51">
        <f t="shared" si="0"/>
        <v>0</v>
      </c>
      <c r="F69" s="52">
        <f>VLOOKUP(A69,'Tabla de equipos'!$B$3:$K$107,10,FALSE)</f>
        <v>1.1000000000000001</v>
      </c>
      <c r="G69" s="64">
        <f>IF(ISBLANK(A69),,E69*VLOOKUP(A69,'Tabla de equipos'!$B$3:$K$107,7,FALSE))</f>
        <v>0</v>
      </c>
      <c r="H69" s="64">
        <f>IF(ISBLANK(A69),,E69*VLOOKUP(A69,'Tabla de equipos'!$B$3:$K$107,8,FALSE))</f>
        <v>0</v>
      </c>
      <c r="I69" s="64">
        <f>IF(ISBLANK(A69),,E69*VLOOKUP(A69,'Tabla de equipos'!$B$3:$K$107,9,FALSE))</f>
        <v>0</v>
      </c>
      <c r="J69" s="59">
        <f t="shared" si="1"/>
        <v>0</v>
      </c>
      <c r="K69" s="53" t="str">
        <f>IF(SUMIF(Exceptuaciones!$A$4:$A$4000,'Resumen Liquidación'!A69,Exceptuaciones!$G$4:$G$4000)&gt;(SUMIF('COMPRAS SIN COMPEN.SOPORTADA'!$A$18:$A$4000,'Resumen Liquidación'!A69,'COMPRAS SIN COMPEN.SOPORTADA'!$E$18:$E$4000)+SUMIF('COMPRAS CON COMPEN. SOPORTADA'!$A$4:$A$4000,'Resumen Liquidación'!A69,'COMPRAS CON COMPEN. SOPORTADA'!$F$4:$F$4000)),"Faltan declarar compras con/sin compensación repercutida","")</f>
        <v/>
      </c>
    </row>
    <row r="70" spans="1:11" ht="20.25" customHeight="1" x14ac:dyDescent="0.2">
      <c r="A70" s="50" t="str">
        <f>'Tabla de equipos'!B57</f>
        <v>Smart Phone 2GB - 16GB</v>
      </c>
      <c r="B70" s="85" t="str">
        <f>VLOOKUP(A70,'Tabla de equipos'!$B$3:$D$107,3,FALSE)</f>
        <v>Poli</v>
      </c>
      <c r="C70" s="51">
        <f>SUMIF('COMPRAS SIN COMPEN.SOPORTADA'!$A$18:$A$4000,'Resumen Liquidación'!A70,'COMPRAS SIN COMPEN.SOPORTADA'!$E$18:$E$4000)</f>
        <v>0</v>
      </c>
      <c r="D70" s="124">
        <f>SUMIF(Exceptuaciones!$A$4:$A$4000,'Resumen Liquidación'!A70,Exceptuaciones!$G$4:$G$4000)</f>
        <v>0</v>
      </c>
      <c r="E70" s="51">
        <f t="shared" si="0"/>
        <v>0</v>
      </c>
      <c r="F70" s="52">
        <f>VLOOKUP(A70,'Tabla de equipos'!$B$3:$K$107,10,FALSE)</f>
        <v>1.1000000000000001</v>
      </c>
      <c r="G70" s="64">
        <f>IF(ISBLANK(A70),,E70*VLOOKUP(A70,'Tabla de equipos'!$B$3:$K$107,7,FALSE))</f>
        <v>0</v>
      </c>
      <c r="H70" s="64">
        <f>IF(ISBLANK(A70),,E70*VLOOKUP(A70,'Tabla de equipos'!$B$3:$K$107,8,FALSE))</f>
        <v>0</v>
      </c>
      <c r="I70" s="64">
        <f>IF(ISBLANK(A70),,E70*VLOOKUP(A70,'Tabla de equipos'!$B$3:$K$107,9,FALSE))</f>
        <v>0</v>
      </c>
      <c r="J70" s="59">
        <f t="shared" si="1"/>
        <v>0</v>
      </c>
      <c r="K70" s="53" t="str">
        <f>IF(SUMIF(Exceptuaciones!$A$4:$A$4000,'Resumen Liquidación'!A70,Exceptuaciones!$G$4:$G$4000)&gt;(SUMIF('COMPRAS SIN COMPEN.SOPORTADA'!$A$18:$A$4000,'Resumen Liquidación'!A70,'COMPRAS SIN COMPEN.SOPORTADA'!$E$18:$E$4000)+SUMIF('COMPRAS CON COMPEN. SOPORTADA'!$A$4:$A$4000,'Resumen Liquidación'!A70,'COMPRAS CON COMPEN. SOPORTADA'!$F$4:$F$4000)),"Faltan declarar compras con/sin compensación repercutida","")</f>
        <v/>
      </c>
    </row>
    <row r="71" spans="1:11" ht="20.25" customHeight="1" x14ac:dyDescent="0.2">
      <c r="A71" s="50" t="str">
        <f>'Tabla de equipos'!B58</f>
        <v>Smart Phone 16GB- 32GB</v>
      </c>
      <c r="B71" s="85" t="str">
        <f>VLOOKUP(A71,'Tabla de equipos'!$B$3:$D$107,3,FALSE)</f>
        <v>Poli</v>
      </c>
      <c r="C71" s="51">
        <f>SUMIF('COMPRAS SIN COMPEN.SOPORTADA'!$A$18:$A$4000,'Resumen Liquidación'!A71,'COMPRAS SIN COMPEN.SOPORTADA'!$E$18:$E$4000)</f>
        <v>0</v>
      </c>
      <c r="D71" s="124">
        <f>SUMIF(Exceptuaciones!$A$4:$A$4000,'Resumen Liquidación'!A71,Exceptuaciones!$G$4:$G$4000)</f>
        <v>0</v>
      </c>
      <c r="E71" s="51">
        <f t="shared" si="0"/>
        <v>0</v>
      </c>
      <c r="F71" s="52">
        <f>VLOOKUP(A71,'Tabla de equipos'!$B$3:$K$107,10,FALSE)</f>
        <v>1.1000000000000001</v>
      </c>
      <c r="G71" s="64">
        <f>IF(ISBLANK(A71),,E71*VLOOKUP(A71,'Tabla de equipos'!$B$3:$K$107,7,FALSE))</f>
        <v>0</v>
      </c>
      <c r="H71" s="64">
        <f>IF(ISBLANK(A71),,E71*VLOOKUP(A71,'Tabla de equipos'!$B$3:$K$107,8,FALSE))</f>
        <v>0</v>
      </c>
      <c r="I71" s="64">
        <f>IF(ISBLANK(A71),,E71*VLOOKUP(A71,'Tabla de equipos'!$B$3:$K$107,9,FALSE))</f>
        <v>0</v>
      </c>
      <c r="J71" s="59">
        <f t="shared" si="1"/>
        <v>0</v>
      </c>
      <c r="K71" s="53" t="str">
        <f>IF(SUMIF(Exceptuaciones!$A$4:$A$4000,'Resumen Liquidación'!A71,Exceptuaciones!$G$4:$G$4000)&gt;(SUMIF('COMPRAS SIN COMPEN.SOPORTADA'!$A$18:$A$4000,'Resumen Liquidación'!A71,'COMPRAS SIN COMPEN.SOPORTADA'!$E$18:$E$4000)+SUMIF('COMPRAS CON COMPEN. SOPORTADA'!$A$4:$A$4000,'Resumen Liquidación'!A71,'COMPRAS CON COMPEN. SOPORTADA'!$F$4:$F$4000)),"Faltan declarar compras con/sin compensación repercutida","")</f>
        <v/>
      </c>
    </row>
    <row r="72" spans="1:11" ht="20.25" customHeight="1" x14ac:dyDescent="0.2">
      <c r="A72" s="50" t="str">
        <f>'Tabla de equipos'!B59</f>
        <v>Smart Phone 32GB-64GB</v>
      </c>
      <c r="B72" s="85" t="str">
        <f>VLOOKUP(A72,'Tabla de equipos'!$B$3:$D$107,3,FALSE)</f>
        <v>Poli</v>
      </c>
      <c r="C72" s="51">
        <f>SUMIF('COMPRAS SIN COMPEN.SOPORTADA'!$A$18:$A$4000,'Resumen Liquidación'!A72,'COMPRAS SIN COMPEN.SOPORTADA'!$E$18:$E$4000)</f>
        <v>0</v>
      </c>
      <c r="D72" s="124">
        <f>SUMIF(Exceptuaciones!$A$4:$A$4000,'Resumen Liquidación'!A72,Exceptuaciones!$G$4:$G$4000)</f>
        <v>0</v>
      </c>
      <c r="E72" s="51">
        <f t="shared" si="0"/>
        <v>0</v>
      </c>
      <c r="F72" s="52">
        <f>VLOOKUP(A72,'Tabla de equipos'!$B$3:$K$107,10,FALSE)</f>
        <v>1.1000000000000001</v>
      </c>
      <c r="G72" s="64">
        <f>IF(ISBLANK(A72),,E72*VLOOKUP(A72,'Tabla de equipos'!$B$3:$K$107,7,FALSE))</f>
        <v>0</v>
      </c>
      <c r="H72" s="64">
        <f>IF(ISBLANK(A72),,E72*VLOOKUP(A72,'Tabla de equipos'!$B$3:$K$107,8,FALSE))</f>
        <v>0</v>
      </c>
      <c r="I72" s="64">
        <f>IF(ISBLANK(A72),,E72*VLOOKUP(A72,'Tabla de equipos'!$B$3:$K$107,9,FALSE))</f>
        <v>0</v>
      </c>
      <c r="J72" s="59">
        <f t="shared" si="1"/>
        <v>0</v>
      </c>
      <c r="K72" s="53" t="str">
        <f>IF(SUMIF(Exceptuaciones!$A$4:$A$4000,'Resumen Liquidación'!A72,Exceptuaciones!$G$4:$G$4000)&gt;(SUMIF('COMPRAS SIN COMPEN.SOPORTADA'!$A$18:$A$4000,'Resumen Liquidación'!A72,'COMPRAS SIN COMPEN.SOPORTADA'!$E$18:$E$4000)+SUMIF('COMPRAS CON COMPEN. SOPORTADA'!$A$4:$A$4000,'Resumen Liquidación'!A72,'COMPRAS CON COMPEN. SOPORTADA'!$F$4:$F$4000)),"Faltan declarar compras con/sin compensación repercutida","")</f>
        <v/>
      </c>
    </row>
    <row r="73" spans="1:11" ht="20.25" customHeight="1" x14ac:dyDescent="0.2">
      <c r="A73" s="50" t="str">
        <f>'Tabla de equipos'!B60</f>
        <v>Smart Phone 64GB-128GB</v>
      </c>
      <c r="B73" s="85" t="str">
        <f>VLOOKUP(A73,'Tabla de equipos'!$B$3:$D$107,3,FALSE)</f>
        <v>Poli</v>
      </c>
      <c r="C73" s="51">
        <f>SUMIF('COMPRAS SIN COMPEN.SOPORTADA'!$A$18:$A$4000,'Resumen Liquidación'!A73,'COMPRAS SIN COMPEN.SOPORTADA'!$E$18:$E$4000)</f>
        <v>0</v>
      </c>
      <c r="D73" s="124">
        <f>SUMIF(Exceptuaciones!$A$4:$A$4000,'Resumen Liquidación'!A73,Exceptuaciones!$G$4:$G$4000)</f>
        <v>0</v>
      </c>
      <c r="E73" s="51">
        <f t="shared" si="0"/>
        <v>0</v>
      </c>
      <c r="F73" s="52">
        <f>VLOOKUP(A73,'Tabla de equipos'!$B$3:$K$107,10,FALSE)</f>
        <v>1.1000000000000001</v>
      </c>
      <c r="G73" s="64">
        <f>IF(ISBLANK(A73),,E73*VLOOKUP(A73,'Tabla de equipos'!$B$3:$K$107,7,FALSE))</f>
        <v>0</v>
      </c>
      <c r="H73" s="64">
        <f>IF(ISBLANK(A73),,E73*VLOOKUP(A73,'Tabla de equipos'!$B$3:$K$107,8,FALSE))</f>
        <v>0</v>
      </c>
      <c r="I73" s="64">
        <f>IF(ISBLANK(A73),,E73*VLOOKUP(A73,'Tabla de equipos'!$B$3:$K$107,9,FALSE))</f>
        <v>0</v>
      </c>
      <c r="J73" s="59">
        <f t="shared" si="1"/>
        <v>0</v>
      </c>
      <c r="K73" s="53" t="str">
        <f>IF(SUMIF(Exceptuaciones!$A$4:$A$4000,'Resumen Liquidación'!A73,Exceptuaciones!$G$4:$G$4000)&gt;(SUMIF('COMPRAS SIN COMPEN.SOPORTADA'!$A$18:$A$4000,'Resumen Liquidación'!A73,'COMPRAS SIN COMPEN.SOPORTADA'!$E$18:$E$4000)+SUMIF('COMPRAS CON COMPEN. SOPORTADA'!$A$4:$A$4000,'Resumen Liquidación'!A73,'COMPRAS CON COMPEN. SOPORTADA'!$F$4:$F$4000)),"Faltan declarar compras con/sin compensación repercutida","")</f>
        <v/>
      </c>
    </row>
    <row r="74" spans="1:11" ht="20.25" customHeight="1" x14ac:dyDescent="0.2">
      <c r="A74" s="50" t="str">
        <f>'Tabla de equipos'!B61</f>
        <v>Smart Phone &gt;128GB</v>
      </c>
      <c r="B74" s="85" t="str">
        <f>VLOOKUP(A74,'Tabla de equipos'!$B$3:$D$107,3,FALSE)</f>
        <v>Poli</v>
      </c>
      <c r="C74" s="51">
        <f>SUMIF('COMPRAS SIN COMPEN.SOPORTADA'!$A$18:$A$4000,'Resumen Liquidación'!A74,'COMPRAS SIN COMPEN.SOPORTADA'!$E$18:$E$4000)</f>
        <v>0</v>
      </c>
      <c r="D74" s="124">
        <f>SUMIF(Exceptuaciones!$A$4:$A$4000,'Resumen Liquidación'!A74,Exceptuaciones!$G$4:$G$4000)</f>
        <v>0</v>
      </c>
      <c r="E74" s="51">
        <f t="shared" si="0"/>
        <v>0</v>
      </c>
      <c r="F74" s="52">
        <f>VLOOKUP(A74,'Tabla de equipos'!$B$3:$K$107,10,FALSE)</f>
        <v>1.1000000000000001</v>
      </c>
      <c r="G74" s="64">
        <f>IF(ISBLANK(A74),,E74*VLOOKUP(A74,'Tabla de equipos'!$B$3:$K$107,7,FALSE))</f>
        <v>0</v>
      </c>
      <c r="H74" s="64">
        <f>IF(ISBLANK(A74),,E74*VLOOKUP(A74,'Tabla de equipos'!$B$3:$K$107,8,FALSE))</f>
        <v>0</v>
      </c>
      <c r="I74" s="64">
        <f>IF(ISBLANK(A74),,E74*VLOOKUP(A74,'Tabla de equipos'!$B$3:$K$107,9,FALSE))</f>
        <v>0</v>
      </c>
      <c r="J74" s="59">
        <f t="shared" si="1"/>
        <v>0</v>
      </c>
      <c r="K74" s="53" t="str">
        <f>IF(SUMIF(Exceptuaciones!$A$4:$A$4000,'Resumen Liquidación'!A74,Exceptuaciones!$G$4:$G$4000)&gt;(SUMIF('COMPRAS SIN COMPEN.SOPORTADA'!$A$18:$A$4000,'Resumen Liquidación'!A74,'COMPRAS SIN COMPEN.SOPORTADA'!$E$18:$E$4000)+SUMIF('COMPRAS CON COMPEN. SOPORTADA'!$A$4:$A$4000,'Resumen Liquidación'!A74,'COMPRAS CON COMPEN. SOPORTADA'!$F$4:$F$4000)),"Faltan declarar compras con/sin compensación repercutida","")</f>
        <v/>
      </c>
    </row>
    <row r="75" spans="1:11" ht="20.25" customHeight="1" x14ac:dyDescent="0.2">
      <c r="A75" s="50" t="str">
        <f>'Tabla de equipos'!B62</f>
        <v>Libro electrónico (reproducción libros, audio, video)</v>
      </c>
      <c r="B75" s="85" t="str">
        <f>VLOOKUP(A75,'Tabla de equipos'!$B$3:$D$107,3,FALSE)</f>
        <v>Poli</v>
      </c>
      <c r="C75" s="51">
        <f>SUMIF('COMPRAS SIN COMPEN.SOPORTADA'!$A$18:$A$4000,'Resumen Liquidación'!A75,'COMPRAS SIN COMPEN.SOPORTADA'!$E$18:$E$4000)</f>
        <v>0</v>
      </c>
      <c r="D75" s="124">
        <f>SUMIF(Exceptuaciones!$A$4:$A$4000,'Resumen Liquidación'!A75,Exceptuaciones!$G$4:$G$4000)</f>
        <v>0</v>
      </c>
      <c r="E75" s="51">
        <f t="shared" si="0"/>
        <v>0</v>
      </c>
      <c r="F75" s="52">
        <f>VLOOKUP(A75,'Tabla de equipos'!$B$3:$K$107,10,FALSE)</f>
        <v>3.15</v>
      </c>
      <c r="G75" s="64">
        <f>IF(ISBLANK(A75),,E75*VLOOKUP(A75,'Tabla de equipos'!$B$3:$K$107,7,FALSE))</f>
        <v>0</v>
      </c>
      <c r="H75" s="64">
        <f>IF(ISBLANK(A75),,E75*VLOOKUP(A75,'Tabla de equipos'!$B$3:$K$107,8,FALSE))</f>
        <v>0</v>
      </c>
      <c r="I75" s="64">
        <f>IF(ISBLANK(A75),,E75*VLOOKUP(A75,'Tabla de equipos'!$B$3:$K$107,9,FALSE))</f>
        <v>0</v>
      </c>
      <c r="J75" s="59">
        <f t="shared" si="1"/>
        <v>0</v>
      </c>
      <c r="K75" s="53" t="str">
        <f>IF(SUMIF(Exceptuaciones!$A$4:$A$4000,'Resumen Liquidación'!A75,Exceptuaciones!$G$4:$G$4000)&gt;(SUMIF('COMPRAS SIN COMPEN.SOPORTADA'!$A$18:$A$4000,'Resumen Liquidación'!A75,'COMPRAS SIN COMPEN.SOPORTADA'!$E$18:$E$4000)+SUMIF('COMPRAS CON COMPEN. SOPORTADA'!$A$4:$A$4000,'Resumen Liquidación'!A75,'COMPRAS CON COMPEN. SOPORTADA'!$F$4:$F$4000)),"Faltan declarar compras con/sin compensación repercutida","")</f>
        <v/>
      </c>
    </row>
    <row r="76" spans="1:11" ht="20.25" customHeight="1" x14ac:dyDescent="0.2">
      <c r="A76" s="50" t="str">
        <f>'Tabla de equipos'!B63</f>
        <v>Libro electrónico sin capacidad de reproducir audio o video</v>
      </c>
      <c r="B76" s="85" t="str">
        <f>VLOOKUP(A76,'Tabla de equipos'!$B$3:$D$107,3,FALSE)</f>
        <v>Reprografía</v>
      </c>
      <c r="C76" s="51">
        <f>SUMIF('COMPRAS SIN COMPEN.SOPORTADA'!$A$18:$A$4000,'Resumen Liquidación'!A76,'COMPRAS SIN COMPEN.SOPORTADA'!$E$18:$E$4000)</f>
        <v>0</v>
      </c>
      <c r="D76" s="124">
        <f>SUMIF(Exceptuaciones!$A$4:$A$4000,'Resumen Liquidación'!A76,Exceptuaciones!$G$4:$G$4000)</f>
        <v>0</v>
      </c>
      <c r="E76" s="51">
        <f t="shared" ref="E76" si="4">C76-D76</f>
        <v>0</v>
      </c>
      <c r="F76" s="52">
        <f>VLOOKUP(A76,'Tabla de equipos'!$B$3:$K$107,10,FALSE)</f>
        <v>3.15</v>
      </c>
      <c r="G76" s="64">
        <f>IF(ISBLANK(A76),,E76*VLOOKUP(A76,'Tabla de equipos'!$B$3:$K$107,7,FALSE))</f>
        <v>0</v>
      </c>
      <c r="H76" s="64">
        <f>IF(ISBLANK(A76),,E76*VLOOKUP(A76,'Tabla de equipos'!$B$3:$K$107,8,FALSE))</f>
        <v>0</v>
      </c>
      <c r="I76" s="64">
        <f>IF(ISBLANK(A76),,E76*VLOOKUP(A76,'Tabla de equipos'!$B$3:$K$107,9,FALSE))</f>
        <v>0</v>
      </c>
      <c r="J76" s="59">
        <f t="shared" ref="J76" si="5">SUM(G76:I76)</f>
        <v>0</v>
      </c>
      <c r="K76" s="53" t="str">
        <f>IF(SUMIF(Exceptuaciones!$A$4:$A$4000,'Resumen Liquidación'!A76,Exceptuaciones!$G$4:$G$4000)&gt;(SUMIF('COMPRAS SIN COMPEN.SOPORTADA'!$A$18:$A$4000,'Resumen Liquidación'!A76,'COMPRAS SIN COMPEN.SOPORTADA'!$E$18:$E$4000)+SUMIF('COMPRAS CON COMPEN. SOPORTADA'!$A$4:$A$4000,'Resumen Liquidación'!A76,'COMPRAS CON COMPEN. SOPORTADA'!$F$4:$F$4000)),"Faltan declarar compras con/sin compensación repercutida","")</f>
        <v/>
      </c>
    </row>
    <row r="77" spans="1:11" ht="20.25" customHeight="1" x14ac:dyDescent="0.2">
      <c r="A77" s="50" t="str">
        <f>'Tabla de equipos'!B64</f>
        <v xml:space="preserve">Tableta &lt;2GB </v>
      </c>
      <c r="B77" s="85" t="str">
        <f>VLOOKUP(A77,'Tabla de equipos'!$B$3:$D$107,3,FALSE)</f>
        <v>Poli</v>
      </c>
      <c r="C77" s="51">
        <f>SUMIF('COMPRAS SIN COMPEN.SOPORTADA'!$A$18:$A$4000,'Resumen Liquidación'!A77,'COMPRAS SIN COMPEN.SOPORTADA'!$E$18:$E$4000)</f>
        <v>0</v>
      </c>
      <c r="D77" s="124">
        <f>SUMIF(Exceptuaciones!$A$4:$A$4000,'Resumen Liquidación'!A77,Exceptuaciones!$G$4:$G$4000)</f>
        <v>0</v>
      </c>
      <c r="E77" s="51">
        <f t="shared" si="0"/>
        <v>0</v>
      </c>
      <c r="F77" s="52">
        <f>VLOOKUP(A77,'Tabla de equipos'!$B$3:$K$107,10,FALSE)</f>
        <v>3.15</v>
      </c>
      <c r="G77" s="64">
        <f>IF(ISBLANK(A77),,E77*VLOOKUP(A77,'Tabla de equipos'!$B$3:$K$107,7,FALSE))</f>
        <v>0</v>
      </c>
      <c r="H77" s="64">
        <f>IF(ISBLANK(A77),,E77*VLOOKUP(A77,'Tabla de equipos'!$B$3:$K$107,8,FALSE))</f>
        <v>0</v>
      </c>
      <c r="I77" s="64">
        <f>IF(ISBLANK(A77),,E77*VLOOKUP(A77,'Tabla de equipos'!$B$3:$K$107,9,FALSE))</f>
        <v>0</v>
      </c>
      <c r="J77" s="59">
        <f t="shared" si="1"/>
        <v>0</v>
      </c>
      <c r="K77" s="53" t="str">
        <f>IF(SUMIF(Exceptuaciones!$A$4:$A$4000,'Resumen Liquidación'!A77,Exceptuaciones!$G$4:$G$4000)&gt;(SUMIF('COMPRAS SIN COMPEN.SOPORTADA'!$A$18:$A$4000,'Resumen Liquidación'!A77,'COMPRAS SIN COMPEN.SOPORTADA'!$E$18:$E$4000)+SUMIF('COMPRAS CON COMPEN. SOPORTADA'!$A$4:$A$4000,'Resumen Liquidación'!A77,'COMPRAS CON COMPEN. SOPORTADA'!$F$4:$F$4000)),"Faltan declarar compras con/sin compensación repercutida","")</f>
        <v/>
      </c>
    </row>
    <row r="78" spans="1:11" ht="20.25" customHeight="1" x14ac:dyDescent="0.2">
      <c r="A78" s="50" t="str">
        <f>'Tabla de equipos'!B65</f>
        <v>Tableta 2GB - 16GB</v>
      </c>
      <c r="B78" s="85" t="str">
        <f>VLOOKUP(A78,'Tabla de equipos'!$B$3:$D$107,3,FALSE)</f>
        <v>Poli</v>
      </c>
      <c r="C78" s="51">
        <f>SUMIF('COMPRAS SIN COMPEN.SOPORTADA'!$A$18:$A$4000,'Resumen Liquidación'!A78,'COMPRAS SIN COMPEN.SOPORTADA'!$E$18:$E$4000)</f>
        <v>0</v>
      </c>
      <c r="D78" s="124">
        <f>SUMIF(Exceptuaciones!$A$4:$A$4000,'Resumen Liquidación'!A78,Exceptuaciones!$G$4:$G$4000)</f>
        <v>0</v>
      </c>
      <c r="E78" s="51">
        <f t="shared" si="0"/>
        <v>0</v>
      </c>
      <c r="F78" s="52">
        <f>VLOOKUP(A78,'Tabla de equipos'!$B$3:$K$107,10,FALSE)</f>
        <v>3.15</v>
      </c>
      <c r="G78" s="64">
        <f>IF(ISBLANK(A78),,E78*VLOOKUP(A78,'Tabla de equipos'!$B$3:$K$107,7,FALSE))</f>
        <v>0</v>
      </c>
      <c r="H78" s="64">
        <f>IF(ISBLANK(A78),,E78*VLOOKUP(A78,'Tabla de equipos'!$B$3:$K$107,8,FALSE))</f>
        <v>0</v>
      </c>
      <c r="I78" s="64">
        <f>IF(ISBLANK(A78),,E78*VLOOKUP(A78,'Tabla de equipos'!$B$3:$K$107,9,FALSE))</f>
        <v>0</v>
      </c>
      <c r="J78" s="59">
        <f t="shared" si="1"/>
        <v>0</v>
      </c>
      <c r="K78" s="53" t="str">
        <f>IF(SUMIF(Exceptuaciones!$A$4:$A$4000,'Resumen Liquidación'!A78,Exceptuaciones!$G$4:$G$4000)&gt;(SUMIF('COMPRAS SIN COMPEN.SOPORTADA'!$A$18:$A$4000,'Resumen Liquidación'!A78,'COMPRAS SIN COMPEN.SOPORTADA'!$E$18:$E$4000)+SUMIF('COMPRAS CON COMPEN. SOPORTADA'!$A$4:$A$4000,'Resumen Liquidación'!A78,'COMPRAS CON COMPEN. SOPORTADA'!$F$4:$F$4000)),"Faltan declarar compras con/sin compensación repercutida","")</f>
        <v/>
      </c>
    </row>
    <row r="79" spans="1:11" ht="20.25" customHeight="1" x14ac:dyDescent="0.2">
      <c r="A79" s="50" t="str">
        <f>'Tabla de equipos'!B66</f>
        <v>Tableta 16GB - 32GB</v>
      </c>
      <c r="B79" s="85" t="str">
        <f>VLOOKUP(A79,'Tabla de equipos'!$B$3:$D$107,3,FALSE)</f>
        <v>Poli</v>
      </c>
      <c r="C79" s="51">
        <f>SUMIF('COMPRAS SIN COMPEN.SOPORTADA'!$A$18:$A$4000,'Resumen Liquidación'!A79,'COMPRAS SIN COMPEN.SOPORTADA'!$E$18:$E$4000)</f>
        <v>0</v>
      </c>
      <c r="D79" s="124">
        <f>SUMIF(Exceptuaciones!$A$4:$A$4000,'Resumen Liquidación'!A79,Exceptuaciones!$G$4:$G$4000)</f>
        <v>0</v>
      </c>
      <c r="E79" s="51">
        <f t="shared" si="0"/>
        <v>0</v>
      </c>
      <c r="F79" s="52">
        <f>VLOOKUP(A79,'Tabla de equipos'!$B$3:$K$107,10,FALSE)</f>
        <v>3.15</v>
      </c>
      <c r="G79" s="64">
        <f>IF(ISBLANK(A79),,E79*VLOOKUP(A79,'Tabla de equipos'!$B$3:$K$107,7,FALSE))</f>
        <v>0</v>
      </c>
      <c r="H79" s="64">
        <f>IF(ISBLANK(A79),,E79*VLOOKUP(A79,'Tabla de equipos'!$B$3:$K$107,8,FALSE))</f>
        <v>0</v>
      </c>
      <c r="I79" s="64">
        <f>IF(ISBLANK(A79),,E79*VLOOKUP(A79,'Tabla de equipos'!$B$3:$K$107,9,FALSE))</f>
        <v>0</v>
      </c>
      <c r="J79" s="59">
        <f t="shared" si="1"/>
        <v>0</v>
      </c>
      <c r="K79" s="53" t="str">
        <f>IF(SUMIF(Exceptuaciones!$A$4:$A$4000,'Resumen Liquidación'!A79,Exceptuaciones!$G$4:$G$4000)&gt;(SUMIF('COMPRAS SIN COMPEN.SOPORTADA'!$A$18:$A$4000,'Resumen Liquidación'!A79,'COMPRAS SIN COMPEN.SOPORTADA'!$E$18:$E$4000)+SUMIF('COMPRAS CON COMPEN. SOPORTADA'!$A$4:$A$4000,'Resumen Liquidación'!A79,'COMPRAS CON COMPEN. SOPORTADA'!$F$4:$F$4000)),"Faltan declarar compras con/sin compensación repercutida","")</f>
        <v/>
      </c>
    </row>
    <row r="80" spans="1:11" ht="20.25" customHeight="1" x14ac:dyDescent="0.2">
      <c r="A80" s="50" t="str">
        <f>'Tabla de equipos'!B67</f>
        <v>Tableta 32GB-64GB</v>
      </c>
      <c r="B80" s="85" t="str">
        <f>VLOOKUP(A80,'Tabla de equipos'!$B$3:$D$107,3,FALSE)</f>
        <v>Poli</v>
      </c>
      <c r="C80" s="51">
        <f>SUMIF('COMPRAS SIN COMPEN.SOPORTADA'!$A$18:$A$4000,'Resumen Liquidación'!A80,'COMPRAS SIN COMPEN.SOPORTADA'!$E$18:$E$4000)</f>
        <v>0</v>
      </c>
      <c r="D80" s="124">
        <f>SUMIF(Exceptuaciones!$A$4:$A$4000,'Resumen Liquidación'!A80,Exceptuaciones!$G$4:$G$4000)</f>
        <v>0</v>
      </c>
      <c r="E80" s="51">
        <f t="shared" si="0"/>
        <v>0</v>
      </c>
      <c r="F80" s="52">
        <f>VLOOKUP(A80,'Tabla de equipos'!$B$3:$K$107,10,FALSE)</f>
        <v>3.15</v>
      </c>
      <c r="G80" s="64">
        <f>IF(ISBLANK(A80),,E80*VLOOKUP(A80,'Tabla de equipos'!$B$3:$K$107,7,FALSE))</f>
        <v>0</v>
      </c>
      <c r="H80" s="64">
        <f>IF(ISBLANK(A80),,E80*VLOOKUP(A80,'Tabla de equipos'!$B$3:$K$107,8,FALSE))</f>
        <v>0</v>
      </c>
      <c r="I80" s="64">
        <f>IF(ISBLANK(A80),,E80*VLOOKUP(A80,'Tabla de equipos'!$B$3:$K$107,9,FALSE))</f>
        <v>0</v>
      </c>
      <c r="J80" s="59">
        <f t="shared" si="1"/>
        <v>0</v>
      </c>
      <c r="K80" s="53" t="str">
        <f>IF(SUMIF(Exceptuaciones!$A$4:$A$4000,'Resumen Liquidación'!A80,Exceptuaciones!$G$4:$G$4000)&gt;(SUMIF('COMPRAS SIN COMPEN.SOPORTADA'!$A$18:$A$4000,'Resumen Liquidación'!A80,'COMPRAS SIN COMPEN.SOPORTADA'!$E$18:$E$4000)+SUMIF('COMPRAS CON COMPEN. SOPORTADA'!$A$4:$A$4000,'Resumen Liquidación'!A80,'COMPRAS CON COMPEN. SOPORTADA'!$F$4:$F$4000)),"Faltan declarar compras con/sin compensación repercutida","")</f>
        <v/>
      </c>
    </row>
    <row r="81" spans="1:11" ht="20.25" customHeight="1" x14ac:dyDescent="0.2">
      <c r="A81" s="50" t="str">
        <f>'Tabla de equipos'!B68</f>
        <v>Tableta 64GB-128GB</v>
      </c>
      <c r="B81" s="85" t="str">
        <f>VLOOKUP(A81,'Tabla de equipos'!$B$3:$D$107,3,FALSE)</f>
        <v>Poli</v>
      </c>
      <c r="C81" s="51">
        <f>SUMIF('COMPRAS SIN COMPEN.SOPORTADA'!$A$18:$A$4000,'Resumen Liquidación'!A81,'COMPRAS SIN COMPEN.SOPORTADA'!$E$18:$E$4000)</f>
        <v>0</v>
      </c>
      <c r="D81" s="124">
        <f>SUMIF(Exceptuaciones!$A$4:$A$4000,'Resumen Liquidación'!A81,Exceptuaciones!$G$4:$G$4000)</f>
        <v>0</v>
      </c>
      <c r="E81" s="51">
        <f t="shared" si="0"/>
        <v>0</v>
      </c>
      <c r="F81" s="52">
        <f>VLOOKUP(A81,'Tabla de equipos'!$B$3:$K$107,10,FALSE)</f>
        <v>3.15</v>
      </c>
      <c r="G81" s="64">
        <f>IF(ISBLANK(A81),,E81*VLOOKUP(A81,'Tabla de equipos'!$B$3:$K$107,7,FALSE))</f>
        <v>0</v>
      </c>
      <c r="H81" s="64">
        <f>IF(ISBLANK(A81),,E81*VLOOKUP(A81,'Tabla de equipos'!$B$3:$K$107,8,FALSE))</f>
        <v>0</v>
      </c>
      <c r="I81" s="64">
        <f>IF(ISBLANK(A81),,E81*VLOOKUP(A81,'Tabla de equipos'!$B$3:$K$107,9,FALSE))</f>
        <v>0</v>
      </c>
      <c r="J81" s="59">
        <f t="shared" si="1"/>
        <v>0</v>
      </c>
      <c r="K81" s="53" t="str">
        <f>IF(SUMIF(Exceptuaciones!$A$4:$A$4000,'Resumen Liquidación'!A81,Exceptuaciones!$G$4:$G$4000)&gt;(SUMIF('COMPRAS SIN COMPEN.SOPORTADA'!$A$18:$A$4000,'Resumen Liquidación'!A81,'COMPRAS SIN COMPEN.SOPORTADA'!$E$18:$E$4000)+SUMIF('COMPRAS CON COMPEN. SOPORTADA'!$A$4:$A$4000,'Resumen Liquidación'!A81,'COMPRAS CON COMPEN. SOPORTADA'!$F$4:$F$4000)),"Faltan declarar compras con/sin compensación repercutida","")</f>
        <v/>
      </c>
    </row>
    <row r="82" spans="1:11" ht="20.25" customHeight="1" x14ac:dyDescent="0.2">
      <c r="A82" s="50" t="str">
        <f>'Tabla de equipos'!B69</f>
        <v>Tableta &gt;128GB</v>
      </c>
      <c r="B82" s="85" t="str">
        <f>VLOOKUP(A82,'Tabla de equipos'!$B$3:$D$107,3,FALSE)</f>
        <v>Poli</v>
      </c>
      <c r="C82" s="51">
        <f>SUMIF('COMPRAS SIN COMPEN.SOPORTADA'!$A$18:$A$4000,'Resumen Liquidación'!A82,'COMPRAS SIN COMPEN.SOPORTADA'!$E$18:$E$4000)</f>
        <v>0</v>
      </c>
      <c r="D82" s="124">
        <f>SUMIF(Exceptuaciones!$A$4:$A$4000,'Resumen Liquidación'!A82,Exceptuaciones!$G$4:$G$4000)</f>
        <v>0</v>
      </c>
      <c r="E82" s="51">
        <f t="shared" si="0"/>
        <v>0</v>
      </c>
      <c r="F82" s="52">
        <f>VLOOKUP(A82,'Tabla de equipos'!$B$3:$K$107,10,FALSE)</f>
        <v>3.15</v>
      </c>
      <c r="G82" s="64">
        <f>IF(ISBLANK(A82),,E82*VLOOKUP(A82,'Tabla de equipos'!$B$3:$K$107,7,FALSE))</f>
        <v>0</v>
      </c>
      <c r="H82" s="64">
        <f>IF(ISBLANK(A82),,E82*VLOOKUP(A82,'Tabla de equipos'!$B$3:$K$107,8,FALSE))</f>
        <v>0</v>
      </c>
      <c r="I82" s="64">
        <f>IF(ISBLANK(A82),,E82*VLOOKUP(A82,'Tabla de equipos'!$B$3:$K$107,9,FALSE))</f>
        <v>0</v>
      </c>
      <c r="J82" s="59">
        <f t="shared" si="1"/>
        <v>0</v>
      </c>
      <c r="K82" s="53" t="str">
        <f>IF(SUMIF(Exceptuaciones!$A$4:$A$4000,'Resumen Liquidación'!A82,Exceptuaciones!$G$4:$G$4000)&gt;(SUMIF('COMPRAS SIN COMPEN.SOPORTADA'!$A$18:$A$4000,'Resumen Liquidación'!A82,'COMPRAS SIN COMPEN.SOPORTADA'!$E$18:$E$4000)+SUMIF('COMPRAS CON COMPEN. SOPORTADA'!$A$4:$A$4000,'Resumen Liquidación'!A82,'COMPRAS CON COMPEN. SOPORTADA'!$F$4:$F$4000)),"Faltan declarar compras con/sin compensación repercutida","")</f>
        <v/>
      </c>
    </row>
    <row r="83" spans="1:11" ht="20.25" customHeight="1" x14ac:dyDescent="0.2">
      <c r="A83" s="50" t="str">
        <f>'Tabla de equipos'!B70</f>
        <v>Ordenador  con disco integrado &lt;250GB</v>
      </c>
      <c r="B83" s="85" t="str">
        <f>VLOOKUP(A83,'Tabla de equipos'!$B$3:$D$107,3,FALSE)</f>
        <v>Poli</v>
      </c>
      <c r="C83" s="51">
        <f>SUMIF('COMPRAS SIN COMPEN.SOPORTADA'!$A$18:$A$4000,'Resumen Liquidación'!A83,'COMPRAS SIN COMPEN.SOPORTADA'!$E$18:$E$4000)</f>
        <v>0</v>
      </c>
      <c r="D83" s="124">
        <f>SUMIF(Exceptuaciones!$A$4:$A$4000,'Resumen Liquidación'!A83,Exceptuaciones!$G$4:$G$4000)</f>
        <v>0</v>
      </c>
      <c r="E83" s="51">
        <f t="shared" ref="E83:E120" si="6">C83-D83</f>
        <v>0</v>
      </c>
      <c r="F83" s="52">
        <f>VLOOKUP(A83,'Tabla de equipos'!$B$3:$K$107,10,FALSE)</f>
        <v>5.45</v>
      </c>
      <c r="G83" s="64">
        <f>IF(ISBLANK(A83),,E83*VLOOKUP(A83,'Tabla de equipos'!$B$3:$K$107,7,FALSE))</f>
        <v>0</v>
      </c>
      <c r="H83" s="64">
        <f>IF(ISBLANK(A83),,E83*VLOOKUP(A83,'Tabla de equipos'!$B$3:$K$107,8,FALSE))</f>
        <v>0</v>
      </c>
      <c r="I83" s="64">
        <f>IF(ISBLANK(A83),,E83*VLOOKUP(A83,'Tabla de equipos'!$B$3:$K$107,9,FALSE))</f>
        <v>0</v>
      </c>
      <c r="J83" s="59">
        <f t="shared" ref="J83:J120" si="7">SUM(G83:I83)</f>
        <v>0</v>
      </c>
      <c r="K83" s="53" t="str">
        <f>IF(SUMIF(Exceptuaciones!$A$4:$A$4000,'Resumen Liquidación'!A83,Exceptuaciones!$G$4:$G$4000)&gt;(SUMIF('COMPRAS SIN COMPEN.SOPORTADA'!$A$18:$A$4000,'Resumen Liquidación'!A83,'COMPRAS SIN COMPEN.SOPORTADA'!$E$18:$E$4000)+SUMIF('COMPRAS CON COMPEN. SOPORTADA'!$A$4:$A$4000,'Resumen Liquidación'!A83,'COMPRAS CON COMPEN. SOPORTADA'!$F$4:$F$4000)),"Faltan declarar compras con/sin compensación repercutida","")</f>
        <v/>
      </c>
    </row>
    <row r="84" spans="1:11" ht="20.25" customHeight="1" x14ac:dyDescent="0.2">
      <c r="A84" s="50" t="str">
        <f>'Tabla de equipos'!B71</f>
        <v>Ordenador  con disco integrado &lt;500GB</v>
      </c>
      <c r="B84" s="85" t="str">
        <f>VLOOKUP(A84,'Tabla de equipos'!$B$3:$D$107,3,FALSE)</f>
        <v>Poli</v>
      </c>
      <c r="C84" s="51">
        <f>SUMIF('COMPRAS SIN COMPEN.SOPORTADA'!$A$18:$A$4000,'Resumen Liquidación'!A84,'COMPRAS SIN COMPEN.SOPORTADA'!$E$18:$E$4000)</f>
        <v>0</v>
      </c>
      <c r="D84" s="124">
        <f>SUMIF(Exceptuaciones!$A$4:$A$4000,'Resumen Liquidación'!A84,Exceptuaciones!$G$4:$G$4000)</f>
        <v>0</v>
      </c>
      <c r="E84" s="51">
        <f t="shared" si="6"/>
        <v>0</v>
      </c>
      <c r="F84" s="52">
        <f>VLOOKUP(A84,'Tabla de equipos'!$B$3:$K$107,10,FALSE)</f>
        <v>5.45</v>
      </c>
      <c r="G84" s="64">
        <f>IF(ISBLANK(A84),,E84*VLOOKUP(A84,'Tabla de equipos'!$B$3:$K$107,7,FALSE))</f>
        <v>0</v>
      </c>
      <c r="H84" s="64">
        <f>IF(ISBLANK(A84),,E84*VLOOKUP(A84,'Tabla de equipos'!$B$3:$K$107,8,FALSE))</f>
        <v>0</v>
      </c>
      <c r="I84" s="64">
        <f>IF(ISBLANK(A84),,E84*VLOOKUP(A84,'Tabla de equipos'!$B$3:$K$107,9,FALSE))</f>
        <v>0</v>
      </c>
      <c r="J84" s="59">
        <f t="shared" si="7"/>
        <v>0</v>
      </c>
      <c r="K84" s="53" t="str">
        <f>IF(SUMIF(Exceptuaciones!$A$4:$A$4000,'Resumen Liquidación'!A84,Exceptuaciones!$G$4:$G$4000)&gt;(SUMIF('COMPRAS SIN COMPEN.SOPORTADA'!$A$18:$A$4000,'Resumen Liquidación'!A84,'COMPRAS SIN COMPEN.SOPORTADA'!$E$18:$E$4000)+SUMIF('COMPRAS CON COMPEN. SOPORTADA'!$A$4:$A$4000,'Resumen Liquidación'!A84,'COMPRAS CON COMPEN. SOPORTADA'!$F$4:$F$4000)),"Faltan declarar compras con/sin compensación repercutida","")</f>
        <v/>
      </c>
    </row>
    <row r="85" spans="1:11" ht="20.25" customHeight="1" x14ac:dyDescent="0.2">
      <c r="A85" s="50" t="str">
        <f>'Tabla de equipos'!B72</f>
        <v>Ordenador con disco integrado &lt;750GB</v>
      </c>
      <c r="B85" s="85" t="str">
        <f>VLOOKUP(A85,'Tabla de equipos'!$B$3:$D$107,3,FALSE)</f>
        <v>Poli</v>
      </c>
      <c r="C85" s="51">
        <f>SUMIF('COMPRAS SIN COMPEN.SOPORTADA'!$A$18:$A$4000,'Resumen Liquidación'!A85,'COMPRAS SIN COMPEN.SOPORTADA'!$E$18:$E$4000)</f>
        <v>0</v>
      </c>
      <c r="D85" s="124">
        <f>SUMIF(Exceptuaciones!$A$4:$A$4000,'Resumen Liquidación'!A85,Exceptuaciones!$G$4:$G$4000)</f>
        <v>0</v>
      </c>
      <c r="E85" s="51">
        <f t="shared" si="6"/>
        <v>0</v>
      </c>
      <c r="F85" s="52">
        <f>VLOOKUP(A85,'Tabla de equipos'!$B$3:$K$107,10,FALSE)</f>
        <v>5.45</v>
      </c>
      <c r="G85" s="64">
        <f>IF(ISBLANK(A85),,E85*VLOOKUP(A85,'Tabla de equipos'!$B$3:$K$107,7,FALSE))</f>
        <v>0</v>
      </c>
      <c r="H85" s="64">
        <f>IF(ISBLANK(A85),,E85*VLOOKUP(A85,'Tabla de equipos'!$B$3:$K$107,8,FALSE))</f>
        <v>0</v>
      </c>
      <c r="I85" s="64">
        <f>IF(ISBLANK(A85),,E85*VLOOKUP(A85,'Tabla de equipos'!$B$3:$K$107,9,FALSE))</f>
        <v>0</v>
      </c>
      <c r="J85" s="59">
        <f t="shared" si="7"/>
        <v>0</v>
      </c>
      <c r="K85" s="53" t="str">
        <f>IF(SUMIF(Exceptuaciones!$A$4:$A$4000,'Resumen Liquidación'!A85,Exceptuaciones!$G$4:$G$4000)&gt;(SUMIF('COMPRAS SIN COMPEN.SOPORTADA'!$A$18:$A$4000,'Resumen Liquidación'!A85,'COMPRAS SIN COMPEN.SOPORTADA'!$E$18:$E$4000)+SUMIF('COMPRAS CON COMPEN. SOPORTADA'!$A$4:$A$4000,'Resumen Liquidación'!A85,'COMPRAS CON COMPEN. SOPORTADA'!$F$4:$F$4000)),"Faltan declarar compras con/sin compensación repercutida","")</f>
        <v/>
      </c>
    </row>
    <row r="86" spans="1:11" ht="20.25" customHeight="1" x14ac:dyDescent="0.2">
      <c r="A86" s="50" t="str">
        <f>'Tabla de equipos'!B73</f>
        <v>Ordenador con disco integrado &gt;750GB</v>
      </c>
      <c r="B86" s="85" t="str">
        <f>VLOOKUP(A86,'Tabla de equipos'!$B$3:$D$107,3,FALSE)</f>
        <v>Poli</v>
      </c>
      <c r="C86" s="51">
        <f>SUMIF('COMPRAS SIN COMPEN.SOPORTADA'!$A$18:$A$4000,'Resumen Liquidación'!A86,'COMPRAS SIN COMPEN.SOPORTADA'!$E$18:$E$4000)</f>
        <v>0</v>
      </c>
      <c r="D86" s="124">
        <f>SUMIF(Exceptuaciones!$A$4:$A$4000,'Resumen Liquidación'!A86,Exceptuaciones!$G$4:$G$4000)</f>
        <v>0</v>
      </c>
      <c r="E86" s="51">
        <f t="shared" si="6"/>
        <v>0</v>
      </c>
      <c r="F86" s="52">
        <f>VLOOKUP(A86,'Tabla de equipos'!$B$3:$K$107,10,FALSE)</f>
        <v>5.45</v>
      </c>
      <c r="G86" s="64">
        <f>IF(ISBLANK(A86),,E86*VLOOKUP(A86,'Tabla de equipos'!$B$3:$K$107,7,FALSE))</f>
        <v>0</v>
      </c>
      <c r="H86" s="64">
        <f>IF(ISBLANK(A86),,E86*VLOOKUP(A86,'Tabla de equipos'!$B$3:$K$107,8,FALSE))</f>
        <v>0</v>
      </c>
      <c r="I86" s="64">
        <f>IF(ISBLANK(A86),,E86*VLOOKUP(A86,'Tabla de equipos'!$B$3:$K$107,9,FALSE))</f>
        <v>0</v>
      </c>
      <c r="J86" s="59">
        <f t="shared" si="7"/>
        <v>0</v>
      </c>
      <c r="K86" s="53" t="str">
        <f>IF(SUMIF(Exceptuaciones!$A$4:$A$4000,'Resumen Liquidación'!A86,Exceptuaciones!$G$4:$G$4000)&gt;(SUMIF('COMPRAS SIN COMPEN.SOPORTADA'!$A$18:$A$4000,'Resumen Liquidación'!A86,'COMPRAS SIN COMPEN.SOPORTADA'!$E$18:$E$4000)+SUMIF('COMPRAS CON COMPEN. SOPORTADA'!$A$4:$A$4000,'Resumen Liquidación'!A86,'COMPRAS CON COMPEN. SOPORTADA'!$F$4:$F$4000)),"Faltan declarar compras con/sin compensación repercutida","")</f>
        <v/>
      </c>
    </row>
    <row r="87" spans="1:11" ht="20.25" customHeight="1" x14ac:dyDescent="0.2">
      <c r="A87" s="50" t="str">
        <f>'Tabla de equipos'!B74</f>
        <v>Ordenador portátil con disco integrado &lt;250GB</v>
      </c>
      <c r="B87" s="85" t="str">
        <f>VLOOKUP(A87,'Tabla de equipos'!$B$3:$D$107,3,FALSE)</f>
        <v>Poli</v>
      </c>
      <c r="C87" s="51">
        <f>SUMIF('COMPRAS SIN COMPEN.SOPORTADA'!$A$18:$A$4000,'Resumen Liquidación'!A87,'COMPRAS SIN COMPEN.SOPORTADA'!$E$18:$E$4000)</f>
        <v>0</v>
      </c>
      <c r="D87" s="124">
        <f>SUMIF(Exceptuaciones!$A$4:$A$4000,'Resumen Liquidación'!A87,Exceptuaciones!$G$4:$G$4000)</f>
        <v>0</v>
      </c>
      <c r="E87" s="51">
        <f t="shared" si="6"/>
        <v>0</v>
      </c>
      <c r="F87" s="52">
        <f>VLOOKUP(A87,'Tabla de equipos'!$B$3:$K$107,10,FALSE)</f>
        <v>5.45</v>
      </c>
      <c r="G87" s="64">
        <f>IF(ISBLANK(A87),,E87*VLOOKUP(A87,'Tabla de equipos'!$B$3:$K$107,7,FALSE))</f>
        <v>0</v>
      </c>
      <c r="H87" s="64">
        <f>IF(ISBLANK(A87),,E87*VLOOKUP(A87,'Tabla de equipos'!$B$3:$K$107,8,FALSE))</f>
        <v>0</v>
      </c>
      <c r="I87" s="64">
        <f>IF(ISBLANK(A87),,E87*VLOOKUP(A87,'Tabla de equipos'!$B$3:$K$107,9,FALSE))</f>
        <v>0</v>
      </c>
      <c r="J87" s="59">
        <f t="shared" si="7"/>
        <v>0</v>
      </c>
      <c r="K87" s="53" t="str">
        <f>IF(SUMIF(Exceptuaciones!$A$4:$A$4000,'Resumen Liquidación'!A87,Exceptuaciones!$G$4:$G$4000)&gt;(SUMIF('COMPRAS SIN COMPEN.SOPORTADA'!$A$18:$A$4000,'Resumen Liquidación'!A87,'COMPRAS SIN COMPEN.SOPORTADA'!$E$18:$E$4000)+SUMIF('COMPRAS CON COMPEN. SOPORTADA'!$A$4:$A$4000,'Resumen Liquidación'!A87,'COMPRAS CON COMPEN. SOPORTADA'!$F$4:$F$4000)),"Faltan declarar compras con/sin compensación repercutida","")</f>
        <v/>
      </c>
    </row>
    <row r="88" spans="1:11" ht="20.25" customHeight="1" x14ac:dyDescent="0.2">
      <c r="A88" s="50" t="str">
        <f>'Tabla de equipos'!B75</f>
        <v>Ordenador portátil con disco integrado &lt;500GB</v>
      </c>
      <c r="B88" s="85" t="str">
        <f>VLOOKUP(A88,'Tabla de equipos'!$B$3:$D$107,3,FALSE)</f>
        <v>Poli</v>
      </c>
      <c r="C88" s="51">
        <f>SUMIF('COMPRAS SIN COMPEN.SOPORTADA'!$A$18:$A$4000,'Resumen Liquidación'!A88,'COMPRAS SIN COMPEN.SOPORTADA'!$E$18:$E$4000)</f>
        <v>0</v>
      </c>
      <c r="D88" s="124">
        <f>SUMIF(Exceptuaciones!$A$4:$A$4000,'Resumen Liquidación'!A88,Exceptuaciones!$G$4:$G$4000)</f>
        <v>0</v>
      </c>
      <c r="E88" s="51">
        <f t="shared" si="6"/>
        <v>0</v>
      </c>
      <c r="F88" s="52">
        <f>VLOOKUP(A88,'Tabla de equipos'!$B$3:$K$107,10,FALSE)</f>
        <v>5.45</v>
      </c>
      <c r="G88" s="64">
        <f>IF(ISBLANK(A88),,E88*VLOOKUP(A88,'Tabla de equipos'!$B$3:$K$107,7,FALSE))</f>
        <v>0</v>
      </c>
      <c r="H88" s="64">
        <f>IF(ISBLANK(A88),,E88*VLOOKUP(A88,'Tabla de equipos'!$B$3:$K$107,8,FALSE))</f>
        <v>0</v>
      </c>
      <c r="I88" s="64">
        <f>IF(ISBLANK(A88),,E88*VLOOKUP(A88,'Tabla de equipos'!$B$3:$K$107,9,FALSE))</f>
        <v>0</v>
      </c>
      <c r="J88" s="59">
        <f t="shared" si="7"/>
        <v>0</v>
      </c>
      <c r="K88" s="53" t="str">
        <f>IF(SUMIF(Exceptuaciones!$A$4:$A$4000,'Resumen Liquidación'!A88,Exceptuaciones!$G$4:$G$4000)&gt;(SUMIF('COMPRAS SIN COMPEN.SOPORTADA'!$A$18:$A$4000,'Resumen Liquidación'!A88,'COMPRAS SIN COMPEN.SOPORTADA'!$E$18:$E$4000)+SUMIF('COMPRAS CON COMPEN. SOPORTADA'!$A$4:$A$4000,'Resumen Liquidación'!A88,'COMPRAS CON COMPEN. SOPORTADA'!$F$4:$F$4000)),"Faltan declarar compras con/sin compensación repercutida","")</f>
        <v/>
      </c>
    </row>
    <row r="89" spans="1:11" ht="20.25" customHeight="1" x14ac:dyDescent="0.2">
      <c r="A89" s="50" t="str">
        <f>'Tabla de equipos'!B76</f>
        <v>Ordenador portátil con disco integrado &lt;750GB</v>
      </c>
      <c r="B89" s="85" t="str">
        <f>VLOOKUP(A89,'Tabla de equipos'!$B$3:$D$107,3,FALSE)</f>
        <v>Poli</v>
      </c>
      <c r="C89" s="51">
        <f>SUMIF('COMPRAS SIN COMPEN.SOPORTADA'!$A$18:$A$4000,'Resumen Liquidación'!A89,'COMPRAS SIN COMPEN.SOPORTADA'!$E$18:$E$4000)</f>
        <v>0</v>
      </c>
      <c r="D89" s="124">
        <f>SUMIF(Exceptuaciones!$A$4:$A$4000,'Resumen Liquidación'!A89,Exceptuaciones!$G$4:$G$4000)</f>
        <v>0</v>
      </c>
      <c r="E89" s="51">
        <f t="shared" si="6"/>
        <v>0</v>
      </c>
      <c r="F89" s="52">
        <f>VLOOKUP(A89,'Tabla de equipos'!$B$3:$K$107,10,FALSE)</f>
        <v>5.45</v>
      </c>
      <c r="G89" s="64">
        <f>IF(ISBLANK(A89),,E89*VLOOKUP(A89,'Tabla de equipos'!$B$3:$K$107,7,FALSE))</f>
        <v>0</v>
      </c>
      <c r="H89" s="64">
        <f>IF(ISBLANK(A89),,E89*VLOOKUP(A89,'Tabla de equipos'!$B$3:$K$107,8,FALSE))</f>
        <v>0</v>
      </c>
      <c r="I89" s="64">
        <f>IF(ISBLANK(A89),,E89*VLOOKUP(A89,'Tabla de equipos'!$B$3:$K$107,9,FALSE))</f>
        <v>0</v>
      </c>
      <c r="J89" s="59">
        <f t="shared" si="7"/>
        <v>0</v>
      </c>
      <c r="K89" s="53" t="str">
        <f>IF(SUMIF(Exceptuaciones!$A$4:$A$4000,'Resumen Liquidación'!A89,Exceptuaciones!$G$4:$G$4000)&gt;(SUMIF('COMPRAS SIN COMPEN.SOPORTADA'!$A$18:$A$4000,'Resumen Liquidación'!A89,'COMPRAS SIN COMPEN.SOPORTADA'!$E$18:$E$4000)+SUMIF('COMPRAS CON COMPEN. SOPORTADA'!$A$4:$A$4000,'Resumen Liquidación'!A89,'COMPRAS CON COMPEN. SOPORTADA'!$F$4:$F$4000)),"Faltan declarar compras con/sin compensación repercutida","")</f>
        <v/>
      </c>
    </row>
    <row r="90" spans="1:11" ht="20.25" customHeight="1" x14ac:dyDescent="0.2">
      <c r="A90" s="50" t="str">
        <f>'Tabla de equipos'!B77</f>
        <v>Ordenador portátil con disco integrado &gt;750GB</v>
      </c>
      <c r="B90" s="85" t="str">
        <f>VLOOKUP(A90,'Tabla de equipos'!$B$3:$D$107,3,FALSE)</f>
        <v>Poli</v>
      </c>
      <c r="C90" s="51">
        <f>SUMIF('COMPRAS SIN COMPEN.SOPORTADA'!$A$18:$A$4000,'Resumen Liquidación'!A90,'COMPRAS SIN COMPEN.SOPORTADA'!$E$18:$E$4000)</f>
        <v>0</v>
      </c>
      <c r="D90" s="124">
        <f>SUMIF(Exceptuaciones!$A$4:$A$4000,'Resumen Liquidación'!A90,Exceptuaciones!$G$4:$G$4000)</f>
        <v>0</v>
      </c>
      <c r="E90" s="51">
        <f t="shared" si="6"/>
        <v>0</v>
      </c>
      <c r="F90" s="52">
        <f>VLOOKUP(A90,'Tabla de equipos'!$B$3:$K$107,10,FALSE)</f>
        <v>5.45</v>
      </c>
      <c r="G90" s="64">
        <f>IF(ISBLANK(A90),,E90*VLOOKUP(A90,'Tabla de equipos'!$B$3:$K$107,7,FALSE))</f>
        <v>0</v>
      </c>
      <c r="H90" s="64">
        <f>IF(ISBLANK(A90),,E90*VLOOKUP(A90,'Tabla de equipos'!$B$3:$K$107,8,FALSE))</f>
        <v>0</v>
      </c>
      <c r="I90" s="64">
        <f>IF(ISBLANK(A90),,E90*VLOOKUP(A90,'Tabla de equipos'!$B$3:$K$107,9,FALSE))</f>
        <v>0</v>
      </c>
      <c r="J90" s="59">
        <f t="shared" si="7"/>
        <v>0</v>
      </c>
      <c r="K90" s="53" t="str">
        <f>IF(SUMIF(Exceptuaciones!$A$4:$A$4000,'Resumen Liquidación'!A90,Exceptuaciones!$G$4:$G$4000)&gt;(SUMIF('COMPRAS SIN COMPEN.SOPORTADA'!$A$18:$A$4000,'Resumen Liquidación'!A90,'COMPRAS SIN COMPEN.SOPORTADA'!$E$18:$E$4000)+SUMIF('COMPRAS CON COMPEN. SOPORTADA'!$A$4:$A$4000,'Resumen Liquidación'!A90,'COMPRAS CON COMPEN. SOPORTADA'!$F$4:$F$4000)),"Faltan declarar compras con/sin compensación repercutida","")</f>
        <v/>
      </c>
    </row>
    <row r="91" spans="1:11" ht="20.25" customHeight="1" x14ac:dyDescent="0.2">
      <c r="A91" s="50" t="str">
        <f>'Tabla de equipos'!B78</f>
        <v>Disco duro integrado &lt;250GB</v>
      </c>
      <c r="B91" s="85" t="str">
        <f>VLOOKUP(A91,'Tabla de equipos'!$B$3:$D$107,3,FALSE)</f>
        <v>Poli</v>
      </c>
      <c r="C91" s="51">
        <f>SUMIF('COMPRAS SIN COMPEN.SOPORTADA'!$A$18:$A$4000,'Resumen Liquidación'!A91,'COMPRAS SIN COMPEN.SOPORTADA'!$E$18:$E$4000)</f>
        <v>0</v>
      </c>
      <c r="D91" s="124">
        <f>SUMIF(Exceptuaciones!$A$4:$A$4000,'Resumen Liquidación'!A91,Exceptuaciones!$G$4:$G$4000)</f>
        <v>0</v>
      </c>
      <c r="E91" s="51">
        <f t="shared" si="6"/>
        <v>0</v>
      </c>
      <c r="F91" s="52">
        <f>VLOOKUP(A91,'Tabla de equipos'!$B$3:$K$107,10,FALSE)</f>
        <v>5.45</v>
      </c>
      <c r="G91" s="64">
        <f>IF(ISBLANK(A91),,E91*VLOOKUP(A91,'Tabla de equipos'!$B$3:$K$107,7,FALSE))</f>
        <v>0</v>
      </c>
      <c r="H91" s="64">
        <f>IF(ISBLANK(A91),,E91*VLOOKUP(A91,'Tabla de equipos'!$B$3:$K$107,8,FALSE))</f>
        <v>0</v>
      </c>
      <c r="I91" s="64">
        <f>IF(ISBLANK(A91),,E91*VLOOKUP(A91,'Tabla de equipos'!$B$3:$K$107,9,FALSE))</f>
        <v>0</v>
      </c>
      <c r="J91" s="59">
        <f t="shared" si="7"/>
        <v>0</v>
      </c>
      <c r="K91" s="53" t="str">
        <f>IF(SUMIF(Exceptuaciones!$A$4:$A$4000,'Resumen Liquidación'!A91,Exceptuaciones!$G$4:$G$4000)&gt;(SUMIF('COMPRAS SIN COMPEN.SOPORTADA'!$A$18:$A$4000,'Resumen Liquidación'!A91,'COMPRAS SIN COMPEN.SOPORTADA'!$E$18:$E$4000)+SUMIF('COMPRAS CON COMPEN. SOPORTADA'!$A$4:$A$4000,'Resumen Liquidación'!A91,'COMPRAS CON COMPEN. SOPORTADA'!$F$4:$F$4000)),"Faltan declarar compras con/sin compensación repercutida","")</f>
        <v/>
      </c>
    </row>
    <row r="92" spans="1:11" ht="20.25" customHeight="1" x14ac:dyDescent="0.2">
      <c r="A92" s="50" t="str">
        <f>'Tabla de equipos'!B79</f>
        <v>Disco duro integrado &lt;500GB</v>
      </c>
      <c r="B92" s="85" t="str">
        <f>VLOOKUP(A92,'Tabla de equipos'!$B$3:$D$107,3,FALSE)</f>
        <v>Poli</v>
      </c>
      <c r="C92" s="51">
        <f>SUMIF('COMPRAS SIN COMPEN.SOPORTADA'!$A$18:$A$4000,'Resumen Liquidación'!A92,'COMPRAS SIN COMPEN.SOPORTADA'!$E$18:$E$4000)</f>
        <v>0</v>
      </c>
      <c r="D92" s="124">
        <f>SUMIF(Exceptuaciones!$A$4:$A$4000,'Resumen Liquidación'!A92,Exceptuaciones!$G$4:$G$4000)</f>
        <v>0</v>
      </c>
      <c r="E92" s="51">
        <f t="shared" si="6"/>
        <v>0</v>
      </c>
      <c r="F92" s="52">
        <f>VLOOKUP(A92,'Tabla de equipos'!$B$3:$K$107,10,FALSE)</f>
        <v>5.45</v>
      </c>
      <c r="G92" s="64">
        <f>IF(ISBLANK(A92),,E92*VLOOKUP(A92,'Tabla de equipos'!$B$3:$K$107,7,FALSE))</f>
        <v>0</v>
      </c>
      <c r="H92" s="64">
        <f>IF(ISBLANK(A92),,E92*VLOOKUP(A92,'Tabla de equipos'!$B$3:$K$107,8,FALSE))</f>
        <v>0</v>
      </c>
      <c r="I92" s="64">
        <f>IF(ISBLANK(A92),,E92*VLOOKUP(A92,'Tabla de equipos'!$B$3:$K$107,9,FALSE))</f>
        <v>0</v>
      </c>
      <c r="J92" s="59">
        <f t="shared" si="7"/>
        <v>0</v>
      </c>
      <c r="K92" s="53" t="str">
        <f>IF(SUMIF(Exceptuaciones!$A$4:$A$4000,'Resumen Liquidación'!A92,Exceptuaciones!$G$4:$G$4000)&gt;(SUMIF('COMPRAS SIN COMPEN.SOPORTADA'!$A$18:$A$4000,'Resumen Liquidación'!A92,'COMPRAS SIN COMPEN.SOPORTADA'!$E$18:$E$4000)+SUMIF('COMPRAS CON COMPEN. SOPORTADA'!$A$4:$A$4000,'Resumen Liquidación'!A92,'COMPRAS CON COMPEN. SOPORTADA'!$F$4:$F$4000)),"Faltan declarar compras con/sin compensación repercutida","")</f>
        <v/>
      </c>
    </row>
    <row r="93" spans="1:11" ht="20.25" customHeight="1" x14ac:dyDescent="0.2">
      <c r="A93" s="50" t="str">
        <f>'Tabla de equipos'!B80</f>
        <v>Disco duro integrado &lt;750GB</v>
      </c>
      <c r="B93" s="85" t="str">
        <f>VLOOKUP(A93,'Tabla de equipos'!$B$3:$D$107,3,FALSE)</f>
        <v>Poli</v>
      </c>
      <c r="C93" s="51">
        <f>SUMIF('COMPRAS SIN COMPEN.SOPORTADA'!$A$18:$A$4000,'Resumen Liquidación'!A93,'COMPRAS SIN COMPEN.SOPORTADA'!$E$18:$E$4000)</f>
        <v>0</v>
      </c>
      <c r="D93" s="124">
        <f>SUMIF(Exceptuaciones!$A$4:$A$4000,'Resumen Liquidación'!A93,Exceptuaciones!$G$4:$G$4000)</f>
        <v>0</v>
      </c>
      <c r="E93" s="51">
        <f t="shared" si="6"/>
        <v>0</v>
      </c>
      <c r="F93" s="52">
        <f>VLOOKUP(A93,'Tabla de equipos'!$B$3:$K$107,10,FALSE)</f>
        <v>5.45</v>
      </c>
      <c r="G93" s="64">
        <f>IF(ISBLANK(A93),,E93*VLOOKUP(A93,'Tabla de equipos'!$B$3:$K$107,7,FALSE))</f>
        <v>0</v>
      </c>
      <c r="H93" s="64">
        <f>IF(ISBLANK(A93),,E93*VLOOKUP(A93,'Tabla de equipos'!$B$3:$K$107,8,FALSE))</f>
        <v>0</v>
      </c>
      <c r="I93" s="64">
        <f>IF(ISBLANK(A93),,E93*VLOOKUP(A93,'Tabla de equipos'!$B$3:$K$107,9,FALSE))</f>
        <v>0</v>
      </c>
      <c r="J93" s="59">
        <f t="shared" si="7"/>
        <v>0</v>
      </c>
      <c r="K93" s="53" t="str">
        <f>IF(SUMIF(Exceptuaciones!$A$4:$A$4000,'Resumen Liquidación'!A93,Exceptuaciones!$G$4:$G$4000)&gt;(SUMIF('COMPRAS SIN COMPEN.SOPORTADA'!$A$18:$A$4000,'Resumen Liquidación'!A93,'COMPRAS SIN COMPEN.SOPORTADA'!$E$18:$E$4000)+SUMIF('COMPRAS CON COMPEN. SOPORTADA'!$A$4:$A$4000,'Resumen Liquidación'!A93,'COMPRAS CON COMPEN. SOPORTADA'!$F$4:$F$4000)),"Faltan declarar compras con/sin compensación repercutida","")</f>
        <v/>
      </c>
    </row>
    <row r="94" spans="1:11" ht="20.25" customHeight="1" x14ac:dyDescent="0.2">
      <c r="A94" s="50" t="str">
        <f>'Tabla de equipos'!B81</f>
        <v>Disco duro integrado &gt;750GB</v>
      </c>
      <c r="B94" s="85" t="str">
        <f>VLOOKUP(A94,'Tabla de equipos'!$B$3:$D$107,3,FALSE)</f>
        <v>Poli</v>
      </c>
      <c r="C94" s="51">
        <f>SUMIF('COMPRAS SIN COMPEN.SOPORTADA'!$A$18:$A$4000,'Resumen Liquidación'!A94,'COMPRAS SIN COMPEN.SOPORTADA'!$E$18:$E$4000)</f>
        <v>0</v>
      </c>
      <c r="D94" s="124">
        <f>SUMIF(Exceptuaciones!$A$4:$A$4000,'Resumen Liquidación'!A94,Exceptuaciones!$G$4:$G$4000)</f>
        <v>0</v>
      </c>
      <c r="E94" s="51">
        <f t="shared" si="6"/>
        <v>0</v>
      </c>
      <c r="F94" s="52">
        <f>VLOOKUP(A94,'Tabla de equipos'!$B$3:$K$107,10,FALSE)</f>
        <v>5.45</v>
      </c>
      <c r="G94" s="64">
        <f>IF(ISBLANK(A94),,E94*VLOOKUP(A94,'Tabla de equipos'!$B$3:$K$107,7,FALSE))</f>
        <v>0</v>
      </c>
      <c r="H94" s="64">
        <f>IF(ISBLANK(A94),,E94*VLOOKUP(A94,'Tabla de equipos'!$B$3:$K$107,8,FALSE))</f>
        <v>0</v>
      </c>
      <c r="I94" s="64">
        <f>IF(ISBLANK(A94),,E94*VLOOKUP(A94,'Tabla de equipos'!$B$3:$K$107,9,FALSE))</f>
        <v>0</v>
      </c>
      <c r="J94" s="59">
        <f t="shared" si="7"/>
        <v>0</v>
      </c>
      <c r="K94" s="53" t="str">
        <f>IF(SUMIF(Exceptuaciones!$A$4:$A$4000,'Resumen Liquidación'!A94,Exceptuaciones!$G$4:$G$4000)&gt;(SUMIF('COMPRAS SIN COMPEN.SOPORTADA'!$A$18:$A$4000,'Resumen Liquidación'!A94,'COMPRAS SIN COMPEN.SOPORTADA'!$E$18:$E$4000)+SUMIF('COMPRAS CON COMPEN. SOPORTADA'!$A$4:$A$4000,'Resumen Liquidación'!A94,'COMPRAS CON COMPEN. SOPORTADA'!$F$4:$F$4000)),"Faltan declarar compras con/sin compensación repercutida","")</f>
        <v/>
      </c>
    </row>
    <row r="95" spans="1:11" ht="20.25" customHeight="1" x14ac:dyDescent="0.2">
      <c r="A95" s="50" t="str">
        <f>'Tabla de equipos'!B82</f>
        <v>TV con disco integrado</v>
      </c>
      <c r="B95" s="85" t="str">
        <f>VLOOKUP(A95,'Tabla de equipos'!$B$3:$D$107,3,FALSE)</f>
        <v>Video</v>
      </c>
      <c r="C95" s="51">
        <f>SUMIF('COMPRAS SIN COMPEN.SOPORTADA'!$A$18:$A$4000,'Resumen Liquidación'!A95,'COMPRAS SIN COMPEN.SOPORTADA'!$E$18:$E$4000)</f>
        <v>0</v>
      </c>
      <c r="D95" s="124">
        <f>SUMIF(Exceptuaciones!$A$4:$A$4000,'Resumen Liquidación'!A95,Exceptuaciones!$G$4:$G$4000)</f>
        <v>0</v>
      </c>
      <c r="E95" s="51">
        <f t="shared" si="6"/>
        <v>0</v>
      </c>
      <c r="F95" s="52">
        <f>VLOOKUP(A95,'Tabla de equipos'!$B$3:$K$107,10,FALSE)</f>
        <v>5.45</v>
      </c>
      <c r="G95" s="64">
        <f>IF(ISBLANK(A95),,E95*VLOOKUP(A95,'Tabla de equipos'!$B$3:$K$107,7,FALSE))</f>
        <v>0</v>
      </c>
      <c r="H95" s="64">
        <f>IF(ISBLANK(A95),,E95*VLOOKUP(A95,'Tabla de equipos'!$B$3:$K$107,8,FALSE))</f>
        <v>0</v>
      </c>
      <c r="I95" s="64">
        <f>IF(ISBLANK(A95),,E95*VLOOKUP(A95,'Tabla de equipos'!$B$3:$K$107,9,FALSE))</f>
        <v>0</v>
      </c>
      <c r="J95" s="59">
        <f t="shared" si="7"/>
        <v>0</v>
      </c>
      <c r="K95" s="53" t="str">
        <f>IF(SUMIF(Exceptuaciones!$A$4:$A$4000,'Resumen Liquidación'!A95,Exceptuaciones!$G$4:$G$4000)&gt;(SUMIF('COMPRAS SIN COMPEN.SOPORTADA'!$A$18:$A$4000,'Resumen Liquidación'!A95,'COMPRAS SIN COMPEN.SOPORTADA'!$E$18:$E$4000)+SUMIF('COMPRAS CON COMPEN. SOPORTADA'!$A$4:$A$4000,'Resumen Liquidación'!A95,'COMPRAS CON COMPEN. SOPORTADA'!$F$4:$F$4000)),"Faltan declarar compras con/sin compensación repercutida","")</f>
        <v/>
      </c>
    </row>
    <row r="96" spans="1:11" ht="20.25" customHeight="1" x14ac:dyDescent="0.2">
      <c r="A96" s="50" t="str">
        <f>'Tabla de equipos'!B83</f>
        <v>Copiadora monofuncional 1-39 ppm</v>
      </c>
      <c r="B96" s="85" t="str">
        <f>VLOOKUP(A96,'Tabla de equipos'!$B$3:$D$107,3,FALSE)</f>
        <v>Reprografía</v>
      </c>
      <c r="C96" s="51">
        <f>SUMIF('COMPRAS SIN COMPEN.SOPORTADA'!$A$18:$A$4000,'Resumen Liquidación'!A96,'COMPRAS SIN COMPEN.SOPORTADA'!$E$18:$E$4000)</f>
        <v>0</v>
      </c>
      <c r="D96" s="124">
        <f>SUMIF(Exceptuaciones!$A$4:$A$4000,'Resumen Liquidación'!A96,Exceptuaciones!$G$4:$G$4000)</f>
        <v>0</v>
      </c>
      <c r="E96" s="51">
        <f t="shared" si="6"/>
        <v>0</v>
      </c>
      <c r="F96" s="52">
        <f>VLOOKUP(A96,'Tabla de equipos'!$B$3:$K$107,10,FALSE)</f>
        <v>4.5</v>
      </c>
      <c r="G96" s="64">
        <f>IF(ISBLANK(A96),,E96*VLOOKUP(A96,'Tabla de equipos'!$B$3:$K$107,7,FALSE))</f>
        <v>0</v>
      </c>
      <c r="H96" s="64">
        <f>IF(ISBLANK(A96),,E96*VLOOKUP(A96,'Tabla de equipos'!$B$3:$K$107,8,FALSE))</f>
        <v>0</v>
      </c>
      <c r="I96" s="64">
        <f>IF(ISBLANK(A96),,E96*VLOOKUP(A96,'Tabla de equipos'!$B$3:$K$107,9,FALSE))</f>
        <v>0</v>
      </c>
      <c r="J96" s="59">
        <f t="shared" si="7"/>
        <v>0</v>
      </c>
      <c r="K96" s="53" t="str">
        <f>IF(SUMIF(Exceptuaciones!$A$4:$A$4000,'Resumen Liquidación'!A96,Exceptuaciones!$G$4:$G$4000)&gt;(SUMIF('COMPRAS SIN COMPEN.SOPORTADA'!$A$18:$A$4000,'Resumen Liquidación'!A96,'COMPRAS SIN COMPEN.SOPORTADA'!$E$18:$E$4000)+SUMIF('COMPRAS CON COMPEN. SOPORTADA'!$A$4:$A$4000,'Resumen Liquidación'!A96,'COMPRAS CON COMPEN. SOPORTADA'!$F$4:$F$4000)),"Faltan declarar compras con/sin compensación repercutida","")</f>
        <v/>
      </c>
    </row>
    <row r="97" spans="1:11" ht="20.25" customHeight="1" x14ac:dyDescent="0.2">
      <c r="A97" s="50" t="str">
        <f>'Tabla de equipos'!B84</f>
        <v>Copiadoras blanco y negro 1-9 páginas por mínuto</v>
      </c>
      <c r="B97" s="85" t="str">
        <f>VLOOKUP(A97,'Tabla de equipos'!$B$3:$D$107,3,FALSE)</f>
        <v>Reprografía</v>
      </c>
      <c r="C97" s="51">
        <f>SUMIF('COMPRAS SIN COMPEN.SOPORTADA'!$A$18:$A$4000,'Resumen Liquidación'!A97,'COMPRAS SIN COMPEN.SOPORTADA'!$E$18:$E$4000)</f>
        <v>0</v>
      </c>
      <c r="D97" s="124">
        <f>SUMIF(Exceptuaciones!$A$4:$A$4000,'Resumen Liquidación'!A97,Exceptuaciones!$G$4:$G$4000)</f>
        <v>0</v>
      </c>
      <c r="E97" s="51">
        <f t="shared" si="6"/>
        <v>0</v>
      </c>
      <c r="F97" s="52">
        <f>VLOOKUP(A97,'Tabla de equipos'!$B$3:$K$107,10,FALSE)</f>
        <v>4.5</v>
      </c>
      <c r="G97" s="64">
        <f>IF(ISBLANK(A97),,E97*VLOOKUP(A97,'Tabla de equipos'!$B$3:$K$107,7,FALSE))</f>
        <v>0</v>
      </c>
      <c r="H97" s="64">
        <f>IF(ISBLANK(A97),,E97*VLOOKUP(A97,'Tabla de equipos'!$B$3:$K$107,8,FALSE))</f>
        <v>0</v>
      </c>
      <c r="I97" s="64">
        <f>IF(ISBLANK(A97),,E97*VLOOKUP(A97,'Tabla de equipos'!$B$3:$K$107,9,FALSE))</f>
        <v>0</v>
      </c>
      <c r="J97" s="59">
        <f t="shared" si="7"/>
        <v>0</v>
      </c>
      <c r="K97" s="53" t="str">
        <f>IF(SUMIF(Exceptuaciones!$A$4:$A$4000,'Resumen Liquidación'!A97,Exceptuaciones!$G$4:$G$4000)&gt;(SUMIF('COMPRAS SIN COMPEN.SOPORTADA'!$A$18:$A$4000,'Resumen Liquidación'!A97,'COMPRAS SIN COMPEN.SOPORTADA'!$E$18:$E$4000)+SUMIF('COMPRAS CON COMPEN. SOPORTADA'!$A$4:$A$4000,'Resumen Liquidación'!A97,'COMPRAS CON COMPEN. SOPORTADA'!$F$4:$F$4000)),"Faltan declarar compras con/sin compensación repercutida","")</f>
        <v/>
      </c>
    </row>
    <row r="98" spans="1:11" ht="20.25" customHeight="1" x14ac:dyDescent="0.2">
      <c r="A98" s="50" t="str">
        <f>'Tabla de equipos'!B85</f>
        <v>Copiadoras blanco y negro 10 -19 páginas por mínuto</v>
      </c>
      <c r="B98" s="85" t="str">
        <f>VLOOKUP(A98,'Tabla de equipos'!$B$3:$D$107,3,FALSE)</f>
        <v>Reprografía</v>
      </c>
      <c r="C98" s="51">
        <f>SUMIF('COMPRAS SIN COMPEN.SOPORTADA'!$A$18:$A$4000,'Resumen Liquidación'!A98,'COMPRAS SIN COMPEN.SOPORTADA'!$E$18:$E$4000)</f>
        <v>0</v>
      </c>
      <c r="D98" s="124">
        <f>SUMIF(Exceptuaciones!$A$4:$A$4000,'Resumen Liquidación'!A98,Exceptuaciones!$G$4:$G$4000)</f>
        <v>0</v>
      </c>
      <c r="E98" s="51">
        <f t="shared" si="6"/>
        <v>0</v>
      </c>
      <c r="F98" s="52">
        <f>VLOOKUP(A98,'Tabla de equipos'!$B$3:$K$107,10,FALSE)</f>
        <v>4.5</v>
      </c>
      <c r="G98" s="64">
        <f>IF(ISBLANK(A98),,E98*VLOOKUP(A98,'Tabla de equipos'!$B$3:$K$107,7,FALSE))</f>
        <v>0</v>
      </c>
      <c r="H98" s="64">
        <f>IF(ISBLANK(A98),,E98*VLOOKUP(A98,'Tabla de equipos'!$B$3:$K$107,8,FALSE))</f>
        <v>0</v>
      </c>
      <c r="I98" s="64">
        <f>IF(ISBLANK(A98),,E98*VLOOKUP(A98,'Tabla de equipos'!$B$3:$K$107,9,FALSE))</f>
        <v>0</v>
      </c>
      <c r="J98" s="59">
        <f t="shared" si="7"/>
        <v>0</v>
      </c>
      <c r="K98" s="53" t="str">
        <f>IF(SUMIF(Exceptuaciones!$A$4:$A$4000,'Resumen Liquidación'!A98,Exceptuaciones!$G$4:$G$4000)&gt;(SUMIF('COMPRAS SIN COMPEN.SOPORTADA'!$A$18:$A$4000,'Resumen Liquidación'!A98,'COMPRAS SIN COMPEN.SOPORTADA'!$E$18:$E$4000)+SUMIF('COMPRAS CON COMPEN. SOPORTADA'!$A$4:$A$4000,'Resumen Liquidación'!A98,'COMPRAS CON COMPEN. SOPORTADA'!$F$4:$F$4000)),"Faltan declarar compras con/sin compensación repercutida","")</f>
        <v/>
      </c>
    </row>
    <row r="99" spans="1:11" ht="20.25" customHeight="1" x14ac:dyDescent="0.2">
      <c r="A99" s="50" t="str">
        <f>'Tabla de equipos'!B86</f>
        <v>Copiadoras blanco y negro 20 -39 páginas por mínuto</v>
      </c>
      <c r="B99" s="85" t="str">
        <f>VLOOKUP(A99,'Tabla de equipos'!$B$3:$D$107,3,FALSE)</f>
        <v>Reprografía</v>
      </c>
      <c r="C99" s="51">
        <f>SUMIF('COMPRAS SIN COMPEN.SOPORTADA'!$A$18:$A$4000,'Resumen Liquidación'!A99,'COMPRAS SIN COMPEN.SOPORTADA'!$E$18:$E$4000)</f>
        <v>0</v>
      </c>
      <c r="D99" s="124">
        <f>SUMIF(Exceptuaciones!$A$4:$A$4000,'Resumen Liquidación'!A99,Exceptuaciones!$G$4:$G$4000)</f>
        <v>0</v>
      </c>
      <c r="E99" s="51">
        <f t="shared" si="6"/>
        <v>0</v>
      </c>
      <c r="F99" s="52">
        <f>VLOOKUP(A99,'Tabla de equipos'!$B$3:$K$107,10,FALSE)</f>
        <v>4.5</v>
      </c>
      <c r="G99" s="64">
        <f>IF(ISBLANK(A99),,E99*VLOOKUP(A99,'Tabla de equipos'!$B$3:$K$107,7,FALSE))</f>
        <v>0</v>
      </c>
      <c r="H99" s="64">
        <f>IF(ISBLANK(A99),,E99*VLOOKUP(A99,'Tabla de equipos'!$B$3:$K$107,8,FALSE))</f>
        <v>0</v>
      </c>
      <c r="I99" s="64">
        <f>IF(ISBLANK(A99),,E99*VLOOKUP(A99,'Tabla de equipos'!$B$3:$K$107,9,FALSE))</f>
        <v>0</v>
      </c>
      <c r="J99" s="59">
        <f t="shared" si="7"/>
        <v>0</v>
      </c>
      <c r="K99" s="53" t="str">
        <f>IF(SUMIF(Exceptuaciones!$A$4:$A$4000,'Resumen Liquidación'!A99,Exceptuaciones!$G$4:$G$4000)&gt;(SUMIF('COMPRAS SIN COMPEN.SOPORTADA'!$A$18:$A$4000,'Resumen Liquidación'!A99,'COMPRAS SIN COMPEN.SOPORTADA'!$E$18:$E$4000)+SUMIF('COMPRAS CON COMPEN. SOPORTADA'!$A$4:$A$4000,'Resumen Liquidación'!A99,'COMPRAS CON COMPEN. SOPORTADA'!$F$4:$F$4000)),"Faltan declarar compras con/sin compensación repercutida","")</f>
        <v/>
      </c>
    </row>
    <row r="100" spans="1:11" ht="20.25" customHeight="1" x14ac:dyDescent="0.2">
      <c r="A100" s="50" t="str">
        <f>'Tabla de equipos'!B87</f>
        <v>Copiadoras color  1 -39 páginas por mínuto</v>
      </c>
      <c r="B100" s="85" t="str">
        <f>VLOOKUP(A100,'Tabla de equipos'!$B$3:$D$107,3,FALSE)</f>
        <v>Reprografía</v>
      </c>
      <c r="C100" s="51">
        <f>SUMIF('COMPRAS SIN COMPEN.SOPORTADA'!$A$18:$A$4000,'Resumen Liquidación'!A100,'COMPRAS SIN COMPEN.SOPORTADA'!$E$18:$E$4000)</f>
        <v>0</v>
      </c>
      <c r="D100" s="124">
        <f>SUMIF(Exceptuaciones!$A$4:$A$4000,'Resumen Liquidación'!A100,Exceptuaciones!$G$4:$G$4000)</f>
        <v>0</v>
      </c>
      <c r="E100" s="51">
        <f t="shared" si="6"/>
        <v>0</v>
      </c>
      <c r="F100" s="52">
        <f>VLOOKUP(A100,'Tabla de equipos'!$B$3:$K$107,10,FALSE)</f>
        <v>4.5</v>
      </c>
      <c r="G100" s="64">
        <f>IF(ISBLANK(A100),,E100*VLOOKUP(A100,'Tabla de equipos'!$B$3:$K$107,7,FALSE))</f>
        <v>0</v>
      </c>
      <c r="H100" s="64">
        <f>IF(ISBLANK(A100),,E100*VLOOKUP(A100,'Tabla de equipos'!$B$3:$K$107,8,FALSE))</f>
        <v>0</v>
      </c>
      <c r="I100" s="64">
        <f>IF(ISBLANK(A100),,E100*VLOOKUP(A100,'Tabla de equipos'!$B$3:$K$107,9,FALSE))</f>
        <v>0</v>
      </c>
      <c r="J100" s="59">
        <f t="shared" si="7"/>
        <v>0</v>
      </c>
      <c r="K100" s="53" t="str">
        <f>IF(SUMIF(Exceptuaciones!$A$4:$A$4000,'Resumen Liquidación'!A100,Exceptuaciones!$G$4:$G$4000)&gt;(SUMIF('COMPRAS SIN COMPEN.SOPORTADA'!$A$18:$A$4000,'Resumen Liquidación'!A100,'COMPRAS SIN COMPEN.SOPORTADA'!$E$18:$E$4000)+SUMIF('COMPRAS CON COMPEN. SOPORTADA'!$A$4:$A$4000,'Resumen Liquidación'!A100,'COMPRAS CON COMPEN. SOPORTADA'!$F$4:$F$4000)),"Faltan declarar compras con/sin compensación repercutida","")</f>
        <v/>
      </c>
    </row>
    <row r="101" spans="1:11" ht="20.25" customHeight="1" x14ac:dyDescent="0.2">
      <c r="A101" s="50" t="str">
        <f>'Tabla de equipos'!B88</f>
        <v>Copiadoras color  de más de 39 páginas por mínuto</v>
      </c>
      <c r="B101" s="85" t="str">
        <f>VLOOKUP(A101,'Tabla de equipos'!$B$3:$D$107,3,FALSE)</f>
        <v>Reprografía</v>
      </c>
      <c r="C101" s="51">
        <f>SUMIF('COMPRAS SIN COMPEN.SOPORTADA'!$A$18:$A$4000,'Resumen Liquidación'!A101,'COMPRAS SIN COMPEN.SOPORTADA'!$E$18:$E$4000)</f>
        <v>0</v>
      </c>
      <c r="D101" s="124">
        <f>SUMIF(Exceptuaciones!$A$4:$A$4000,'Resumen Liquidación'!A101,Exceptuaciones!$G$4:$G$4000)</f>
        <v>0</v>
      </c>
      <c r="E101" s="51">
        <f t="shared" si="6"/>
        <v>0</v>
      </c>
      <c r="F101" s="52">
        <f>VLOOKUP(A101,'Tabla de equipos'!$B$3:$K$107,10,FALSE)</f>
        <v>4.5</v>
      </c>
      <c r="G101" s="64">
        <f>IF(ISBLANK(A101),,E101*VLOOKUP(A101,'Tabla de equipos'!$B$3:$K$107,7,FALSE))</f>
        <v>0</v>
      </c>
      <c r="H101" s="64">
        <f>IF(ISBLANK(A101),,E101*VLOOKUP(A101,'Tabla de equipos'!$B$3:$K$107,8,FALSE))</f>
        <v>0</v>
      </c>
      <c r="I101" s="64">
        <f>IF(ISBLANK(A101),,E101*VLOOKUP(A101,'Tabla de equipos'!$B$3:$K$107,9,FALSE))</f>
        <v>0</v>
      </c>
      <c r="J101" s="59">
        <f t="shared" si="7"/>
        <v>0</v>
      </c>
      <c r="K101" s="53" t="str">
        <f>IF(SUMIF(Exceptuaciones!$A$4:$A$4000,'Resumen Liquidación'!A101,Exceptuaciones!$G$4:$G$4000)&gt;(SUMIF('COMPRAS SIN COMPEN.SOPORTADA'!$A$18:$A$4000,'Resumen Liquidación'!A101,'COMPRAS SIN COMPEN.SOPORTADA'!$E$18:$E$4000)+SUMIF('COMPRAS CON COMPEN. SOPORTADA'!$A$4:$A$4000,'Resumen Liquidación'!A101,'COMPRAS CON COMPEN. SOPORTADA'!$F$4:$F$4000)),"Faltan declarar compras con/sin compensación repercutida","")</f>
        <v/>
      </c>
    </row>
    <row r="102" spans="1:11" ht="20.25" customHeight="1" x14ac:dyDescent="0.2">
      <c r="A102" s="50" t="str">
        <f>'Tabla de equipos'!B89</f>
        <v>Escáner monofuncional de 1- 39 ppm</v>
      </c>
      <c r="B102" s="85" t="str">
        <f>VLOOKUP(A102,'Tabla de equipos'!$B$3:$D$107,3,FALSE)</f>
        <v>Reprografía</v>
      </c>
      <c r="C102" s="51">
        <f>SUMIF('COMPRAS SIN COMPEN.SOPORTADA'!$A$18:$A$4000,'Resumen Liquidación'!A102,'COMPRAS SIN COMPEN.SOPORTADA'!$E$18:$E$4000)</f>
        <v>0</v>
      </c>
      <c r="D102" s="124">
        <f>SUMIF(Exceptuaciones!$A$4:$A$4000,'Resumen Liquidación'!A102,Exceptuaciones!$G$4:$G$4000)</f>
        <v>0</v>
      </c>
      <c r="E102" s="51">
        <f t="shared" si="6"/>
        <v>0</v>
      </c>
      <c r="F102" s="52">
        <f>VLOOKUP(A102,'Tabla de equipos'!$B$3:$K$107,10,FALSE)</f>
        <v>4.5</v>
      </c>
      <c r="G102" s="64">
        <f>IF(ISBLANK(A102),,E102*VLOOKUP(A102,'Tabla de equipos'!$B$3:$K$107,7,FALSE))</f>
        <v>0</v>
      </c>
      <c r="H102" s="64">
        <f>IF(ISBLANK(A102),,E102*VLOOKUP(A102,'Tabla de equipos'!$B$3:$K$107,8,FALSE))</f>
        <v>0</v>
      </c>
      <c r="I102" s="64">
        <f>IF(ISBLANK(A102),,E102*VLOOKUP(A102,'Tabla de equipos'!$B$3:$K$107,9,FALSE))</f>
        <v>0</v>
      </c>
      <c r="J102" s="59">
        <f t="shared" si="7"/>
        <v>0</v>
      </c>
      <c r="K102" s="53" t="str">
        <f>IF(SUMIF(Exceptuaciones!$A$4:$A$4000,'Resumen Liquidación'!A102,Exceptuaciones!$G$4:$G$4000)&gt;(SUMIF('COMPRAS SIN COMPEN.SOPORTADA'!$A$18:$A$4000,'Resumen Liquidación'!A102,'COMPRAS SIN COMPEN.SOPORTADA'!$E$18:$E$4000)+SUMIF('COMPRAS CON COMPEN. SOPORTADA'!$A$4:$A$4000,'Resumen Liquidación'!A102,'COMPRAS CON COMPEN. SOPORTADA'!$F$4:$F$4000)),"Faltan declarar compras con/sin compensación repercutida","")</f>
        <v/>
      </c>
    </row>
    <row r="103" spans="1:11" ht="20.25" customHeight="1" x14ac:dyDescent="0.2">
      <c r="A103" s="50" t="str">
        <f>'Tabla de equipos'!B90</f>
        <v>Escaner de 13 a 39 páginas por minuto</v>
      </c>
      <c r="B103" s="85" t="str">
        <f>VLOOKUP(A103,'Tabla de equipos'!$B$3:$D$107,3,FALSE)</f>
        <v>Reprografía</v>
      </c>
      <c r="C103" s="51">
        <f>SUMIF('COMPRAS SIN COMPEN.SOPORTADA'!$A$18:$A$4000,'Resumen Liquidación'!A103,'COMPRAS SIN COMPEN.SOPORTADA'!$E$18:$E$4000)</f>
        <v>0</v>
      </c>
      <c r="D103" s="124">
        <f>SUMIF(Exceptuaciones!$A$4:$A$4000,'Resumen Liquidación'!A103,Exceptuaciones!$G$4:$G$4000)</f>
        <v>0</v>
      </c>
      <c r="E103" s="51">
        <f t="shared" si="6"/>
        <v>0</v>
      </c>
      <c r="F103" s="52">
        <f>VLOOKUP(A103,'Tabla de equipos'!$B$3:$K$107,10,FALSE)</f>
        <v>4.5</v>
      </c>
      <c r="G103" s="64">
        <f>IF(ISBLANK(A103),,E103*VLOOKUP(A103,'Tabla de equipos'!$B$3:$K$107,7,FALSE))</f>
        <v>0</v>
      </c>
      <c r="H103" s="64">
        <f>IF(ISBLANK(A103),,E103*VLOOKUP(A103,'Tabla de equipos'!$B$3:$K$107,8,FALSE))</f>
        <v>0</v>
      </c>
      <c r="I103" s="64">
        <f>IF(ISBLANK(A103),,E103*VLOOKUP(A103,'Tabla de equipos'!$B$3:$K$107,9,FALSE))</f>
        <v>0</v>
      </c>
      <c r="J103" s="59">
        <f t="shared" si="7"/>
        <v>0</v>
      </c>
      <c r="K103" s="53" t="str">
        <f>IF(SUMIF(Exceptuaciones!$A$4:$A$4000,'Resumen Liquidación'!A103,Exceptuaciones!$G$4:$G$4000)&gt;(SUMIF('COMPRAS SIN COMPEN.SOPORTADA'!$A$18:$A$4000,'Resumen Liquidación'!A103,'COMPRAS SIN COMPEN.SOPORTADA'!$E$18:$E$4000)+SUMIF('COMPRAS CON COMPEN. SOPORTADA'!$A$4:$A$4000,'Resumen Liquidación'!A103,'COMPRAS CON COMPEN. SOPORTADA'!$F$4:$F$4000)),"Faltan declarar compras con/sin compensación repercutida","")</f>
        <v/>
      </c>
    </row>
    <row r="104" spans="1:11" ht="20.25" customHeight="1" x14ac:dyDescent="0.2">
      <c r="A104" s="50" t="str">
        <f>'Tabla de equipos'!B91</f>
        <v>Escaner de 1 a 12 páginas por minuto</v>
      </c>
      <c r="B104" s="85" t="str">
        <f>VLOOKUP(A104,'Tabla de equipos'!$B$3:$D$107,3,FALSE)</f>
        <v>Reprografía</v>
      </c>
      <c r="C104" s="51">
        <f>SUMIF('COMPRAS SIN COMPEN.SOPORTADA'!$A$18:$A$4000,'Resumen Liquidación'!A104,'COMPRAS SIN COMPEN.SOPORTADA'!$E$18:$E$4000)</f>
        <v>0</v>
      </c>
      <c r="D104" s="124">
        <f>SUMIF(Exceptuaciones!$A$4:$A$4000,'Resumen Liquidación'!A104,Exceptuaciones!$G$4:$G$4000)</f>
        <v>0</v>
      </c>
      <c r="E104" s="51">
        <f t="shared" si="6"/>
        <v>0</v>
      </c>
      <c r="F104" s="52">
        <f>VLOOKUP(A104,'Tabla de equipos'!$B$3:$K$107,10,FALSE)</f>
        <v>4.5</v>
      </c>
      <c r="G104" s="64">
        <f>IF(ISBLANK(A104),,E104*VLOOKUP(A104,'Tabla de equipos'!$B$3:$K$107,7,FALSE))</f>
        <v>0</v>
      </c>
      <c r="H104" s="64">
        <f>IF(ISBLANK(A104),,E104*VLOOKUP(A104,'Tabla de equipos'!$B$3:$K$107,8,FALSE))</f>
        <v>0</v>
      </c>
      <c r="I104" s="64">
        <f>IF(ISBLANK(A104),,E104*VLOOKUP(A104,'Tabla de equipos'!$B$3:$K$107,9,FALSE))</f>
        <v>0</v>
      </c>
      <c r="J104" s="59">
        <f t="shared" si="7"/>
        <v>0</v>
      </c>
      <c r="K104" s="53" t="str">
        <f>IF(SUMIF(Exceptuaciones!$A$4:$A$4000,'Resumen Liquidación'!A104,Exceptuaciones!$G$4:$G$4000)&gt;(SUMIF('COMPRAS SIN COMPEN.SOPORTADA'!$A$18:$A$4000,'Resumen Liquidación'!A104,'COMPRAS SIN COMPEN.SOPORTADA'!$E$18:$E$4000)+SUMIF('COMPRAS CON COMPEN. SOPORTADA'!$A$4:$A$4000,'Resumen Liquidación'!A104,'COMPRAS CON COMPEN. SOPORTADA'!$F$4:$F$4000)),"Faltan declarar compras con/sin compensación repercutida","")</f>
        <v/>
      </c>
    </row>
    <row r="105" spans="1:11" ht="20.25" customHeight="1" x14ac:dyDescent="0.2">
      <c r="A105" s="50" t="str">
        <f>'Tabla de equipos'!B92</f>
        <v>Escaneres de mano</v>
      </c>
      <c r="B105" s="85" t="str">
        <f>VLOOKUP(A105,'Tabla de equipos'!$B$3:$D$107,3,FALSE)</f>
        <v>Reprografía</v>
      </c>
      <c r="C105" s="51">
        <f>SUMIF('COMPRAS SIN COMPEN.SOPORTADA'!$A$18:$A$4000,'Resumen Liquidación'!A105,'COMPRAS SIN COMPEN.SOPORTADA'!$E$18:$E$4000)</f>
        <v>0</v>
      </c>
      <c r="D105" s="124">
        <f>SUMIF(Exceptuaciones!$A$4:$A$4000,'Resumen Liquidación'!A105,Exceptuaciones!$G$4:$G$4000)</f>
        <v>0</v>
      </c>
      <c r="E105" s="51">
        <f t="shared" si="6"/>
        <v>0</v>
      </c>
      <c r="F105" s="52">
        <f>VLOOKUP(A105,'Tabla de equipos'!$B$3:$K$107,10,FALSE)</f>
        <v>4.5</v>
      </c>
      <c r="G105" s="64">
        <f>IF(ISBLANK(A105),,E105*VLOOKUP(A105,'Tabla de equipos'!$B$3:$K$107,7,FALSE))</f>
        <v>0</v>
      </c>
      <c r="H105" s="64">
        <f>IF(ISBLANK(A105),,E105*VLOOKUP(A105,'Tabla de equipos'!$B$3:$K$107,8,FALSE))</f>
        <v>0</v>
      </c>
      <c r="I105" s="64">
        <f>IF(ISBLANK(A105),,E105*VLOOKUP(A105,'Tabla de equipos'!$B$3:$K$107,9,FALSE))</f>
        <v>0</v>
      </c>
      <c r="J105" s="59">
        <f t="shared" si="7"/>
        <v>0</v>
      </c>
      <c r="K105" s="53" t="str">
        <f>IF(SUMIF(Exceptuaciones!$A$4:$A$4000,'Resumen Liquidación'!A105,Exceptuaciones!$G$4:$G$4000)&gt;(SUMIF('COMPRAS SIN COMPEN.SOPORTADA'!$A$18:$A$4000,'Resumen Liquidación'!A105,'COMPRAS SIN COMPEN.SOPORTADA'!$E$18:$E$4000)+SUMIF('COMPRAS CON COMPEN. SOPORTADA'!$A$4:$A$4000,'Resumen Liquidación'!A105,'COMPRAS CON COMPEN. SOPORTADA'!$F$4:$F$4000)),"Faltan declarar compras con/sin compensación repercutida","")</f>
        <v/>
      </c>
    </row>
    <row r="106" spans="1:11" ht="20.25" customHeight="1" x14ac:dyDescent="0.2">
      <c r="A106" s="50" t="str">
        <f>'Tabla de equipos'!B93</f>
        <v>Máquina de fax con escaner</v>
      </c>
      <c r="B106" s="85" t="str">
        <f>VLOOKUP(A106,'Tabla de equipos'!$B$3:$D$107,3,FALSE)</f>
        <v>Reprografía</v>
      </c>
      <c r="C106" s="51">
        <f>SUMIF('COMPRAS SIN COMPEN.SOPORTADA'!$A$18:$A$4000,'Resumen Liquidación'!A106,'COMPRAS SIN COMPEN.SOPORTADA'!$E$18:$E$4000)</f>
        <v>0</v>
      </c>
      <c r="D106" s="124">
        <f>SUMIF(Exceptuaciones!$A$4:$A$4000,'Resumen Liquidación'!A106,Exceptuaciones!$G$4:$G$4000)</f>
        <v>0</v>
      </c>
      <c r="E106" s="51">
        <f t="shared" si="6"/>
        <v>0</v>
      </c>
      <c r="F106" s="52">
        <f>VLOOKUP(A106,'Tabla de equipos'!$B$3:$K$107,10,FALSE)</f>
        <v>5.25</v>
      </c>
      <c r="G106" s="64">
        <f>IF(ISBLANK(A106),,E106*VLOOKUP(A106,'Tabla de equipos'!$B$3:$K$107,7,FALSE))</f>
        <v>0</v>
      </c>
      <c r="H106" s="64">
        <f>IF(ISBLANK(A106),,E106*VLOOKUP(A106,'Tabla de equipos'!$B$3:$K$107,8,FALSE))</f>
        <v>0</v>
      </c>
      <c r="I106" s="64">
        <f>IF(ISBLANK(A106),,E106*VLOOKUP(A106,'Tabla de equipos'!$B$3:$K$107,9,FALSE))</f>
        <v>0</v>
      </c>
      <c r="J106" s="59">
        <f t="shared" si="7"/>
        <v>0</v>
      </c>
      <c r="K106" s="53" t="str">
        <f>IF(SUMIF(Exceptuaciones!$A$4:$A$4000,'Resumen Liquidación'!A106,Exceptuaciones!$G$4:$G$4000)&gt;(SUMIF('COMPRAS SIN COMPEN.SOPORTADA'!$A$18:$A$4000,'Resumen Liquidación'!A106,'COMPRAS SIN COMPEN.SOPORTADA'!$E$18:$E$4000)+SUMIF('COMPRAS CON COMPEN. SOPORTADA'!$A$4:$A$4000,'Resumen Liquidación'!A106,'COMPRAS CON COMPEN. SOPORTADA'!$F$4:$F$4000)),"Faltan declarar compras con/sin compensación repercutida","")</f>
        <v/>
      </c>
    </row>
    <row r="107" spans="1:11" ht="20.25" customHeight="1" x14ac:dyDescent="0.2">
      <c r="A107" s="50" t="str">
        <f>'Tabla de equipos'!B94</f>
        <v>Máquina de fax con impresión</v>
      </c>
      <c r="B107" s="85" t="str">
        <f>VLOOKUP(A107,'Tabla de equipos'!$B$3:$D$107,3,FALSE)</f>
        <v>Reprografía</v>
      </c>
      <c r="C107" s="51">
        <f>SUMIF('COMPRAS SIN COMPEN.SOPORTADA'!$A$18:$A$4000,'Resumen Liquidación'!A107,'COMPRAS SIN COMPEN.SOPORTADA'!$E$18:$E$4000)</f>
        <v>0</v>
      </c>
      <c r="D107" s="124">
        <f>SUMIF(Exceptuaciones!$A$4:$A$4000,'Resumen Liquidación'!A107,Exceptuaciones!$G$4:$G$4000)</f>
        <v>0</v>
      </c>
      <c r="E107" s="51">
        <f t="shared" si="6"/>
        <v>0</v>
      </c>
      <c r="F107" s="52">
        <f>VLOOKUP(A107,'Tabla de equipos'!$B$3:$K$107,10,FALSE)</f>
        <v>5.25</v>
      </c>
      <c r="G107" s="64">
        <f>IF(ISBLANK(A107),,E107*VLOOKUP(A107,'Tabla de equipos'!$B$3:$K$107,7,FALSE))</f>
        <v>0</v>
      </c>
      <c r="H107" s="64">
        <f>IF(ISBLANK(A107),,E107*VLOOKUP(A107,'Tabla de equipos'!$B$3:$K$107,8,FALSE))</f>
        <v>0</v>
      </c>
      <c r="I107" s="64">
        <f>IF(ISBLANK(A107),,E107*VLOOKUP(A107,'Tabla de equipos'!$B$3:$K$107,9,FALSE))</f>
        <v>0</v>
      </c>
      <c r="J107" s="59">
        <f t="shared" si="7"/>
        <v>0</v>
      </c>
      <c r="K107" s="53" t="str">
        <f>IF(SUMIF(Exceptuaciones!$A$4:$A$4000,'Resumen Liquidación'!A107,Exceptuaciones!$G$4:$G$4000)&gt;(SUMIF('COMPRAS SIN COMPEN.SOPORTADA'!$A$18:$A$4000,'Resumen Liquidación'!A107,'COMPRAS SIN COMPEN.SOPORTADA'!$E$18:$E$4000)+SUMIF('COMPRAS CON COMPEN. SOPORTADA'!$A$4:$A$4000,'Resumen Liquidación'!A107,'COMPRAS CON COMPEN. SOPORTADA'!$F$4:$F$4000)),"Faltan declarar compras con/sin compensación repercutida","")</f>
        <v/>
      </c>
    </row>
    <row r="108" spans="1:11" ht="20.25" customHeight="1" x14ac:dyDescent="0.2">
      <c r="A108" s="50" t="str">
        <f>'Tabla de equipos'!B95</f>
        <v>Impresora monofuncional 1 - 39 ppm</v>
      </c>
      <c r="B108" s="85" t="str">
        <f>VLOOKUP(A108,'Tabla de equipos'!$B$3:$D$107,3,FALSE)</f>
        <v>Reprografía</v>
      </c>
      <c r="C108" s="51">
        <f>SUMIF('COMPRAS SIN COMPEN.SOPORTADA'!$A$18:$A$4000,'Resumen Liquidación'!A108,'COMPRAS SIN COMPEN.SOPORTADA'!$E$18:$E$4000)</f>
        <v>0</v>
      </c>
      <c r="D108" s="124">
        <f>SUMIF(Exceptuaciones!$A$4:$A$4000,'Resumen Liquidación'!A108,Exceptuaciones!$G$4:$G$4000)</f>
        <v>0</v>
      </c>
      <c r="E108" s="51">
        <f t="shared" si="6"/>
        <v>0</v>
      </c>
      <c r="F108" s="52">
        <f>VLOOKUP(A108,'Tabla de equipos'!$B$3:$K$107,10,FALSE)</f>
        <v>4.5</v>
      </c>
      <c r="G108" s="64">
        <f>IF(ISBLANK(A108),,E108*VLOOKUP(A108,'Tabla de equipos'!$B$3:$K$107,7,FALSE))</f>
        <v>0</v>
      </c>
      <c r="H108" s="64">
        <f>IF(ISBLANK(A108),,E108*VLOOKUP(A108,'Tabla de equipos'!$B$3:$K$107,8,FALSE))</f>
        <v>0</v>
      </c>
      <c r="I108" s="64">
        <f>IF(ISBLANK(A108),,E108*VLOOKUP(A108,'Tabla de equipos'!$B$3:$K$107,9,FALSE))</f>
        <v>0</v>
      </c>
      <c r="J108" s="59">
        <f t="shared" si="7"/>
        <v>0</v>
      </c>
      <c r="K108" s="53" t="str">
        <f>IF(SUMIF(Exceptuaciones!$A$4:$A$4000,'Resumen Liquidación'!A108,Exceptuaciones!$G$4:$G$4000)&gt;(SUMIF('COMPRAS SIN COMPEN.SOPORTADA'!$A$18:$A$4000,'Resumen Liquidación'!A108,'COMPRAS SIN COMPEN.SOPORTADA'!$E$18:$E$4000)+SUMIF('COMPRAS CON COMPEN. SOPORTADA'!$A$4:$A$4000,'Resumen Liquidación'!A108,'COMPRAS CON COMPEN. SOPORTADA'!$F$4:$F$4000)),"Faltan declarar compras con/sin compensación repercutida","")</f>
        <v/>
      </c>
    </row>
    <row r="109" spans="1:11" ht="20.25" customHeight="1" x14ac:dyDescent="0.2">
      <c r="A109" s="50" t="str">
        <f>'Tabla de equipos'!B96</f>
        <v>Impresoras tinta</v>
      </c>
      <c r="B109" s="85" t="str">
        <f>VLOOKUP(A109,'Tabla de equipos'!$B$3:$D$107,3,FALSE)</f>
        <v>Reprografía</v>
      </c>
      <c r="C109" s="51">
        <f>SUMIF('COMPRAS SIN COMPEN.SOPORTADA'!$A$18:$A$4000,'Resumen Liquidación'!A109,'COMPRAS SIN COMPEN.SOPORTADA'!$E$18:$E$4000)</f>
        <v>0</v>
      </c>
      <c r="D109" s="124">
        <f>SUMIF(Exceptuaciones!$A$4:$A$4000,'Resumen Liquidación'!A109,Exceptuaciones!$G$4:$G$4000)</f>
        <v>0</v>
      </c>
      <c r="E109" s="51">
        <f t="shared" si="6"/>
        <v>0</v>
      </c>
      <c r="F109" s="52">
        <f>VLOOKUP(A109,'Tabla de equipos'!$B$3:$K$107,10,FALSE)</f>
        <v>4.5</v>
      </c>
      <c r="G109" s="64">
        <f>IF(ISBLANK(A109),,E109*VLOOKUP(A109,'Tabla de equipos'!$B$3:$K$107,7,FALSE))</f>
        <v>0</v>
      </c>
      <c r="H109" s="64">
        <f>IF(ISBLANK(A109),,E109*VLOOKUP(A109,'Tabla de equipos'!$B$3:$K$107,8,FALSE))</f>
        <v>0</v>
      </c>
      <c r="I109" s="64">
        <f>IF(ISBLANK(A109),,E109*VLOOKUP(A109,'Tabla de equipos'!$B$3:$K$107,9,FALSE))</f>
        <v>0</v>
      </c>
      <c r="J109" s="59">
        <f t="shared" si="7"/>
        <v>0</v>
      </c>
      <c r="K109" s="53" t="str">
        <f>IF(SUMIF(Exceptuaciones!$A$4:$A$4000,'Resumen Liquidación'!A109,Exceptuaciones!$G$4:$G$4000)&gt;(SUMIF('COMPRAS SIN COMPEN.SOPORTADA'!$A$18:$A$4000,'Resumen Liquidación'!A109,'COMPRAS SIN COMPEN.SOPORTADA'!$E$18:$E$4000)+SUMIF('COMPRAS CON COMPEN. SOPORTADA'!$A$4:$A$4000,'Resumen Liquidación'!A109,'COMPRAS CON COMPEN. SOPORTADA'!$F$4:$F$4000)),"Faltan declarar compras con/sin compensación repercutida","")</f>
        <v/>
      </c>
    </row>
    <row r="110" spans="1:11" ht="20.25" customHeight="1" x14ac:dyDescent="0.2">
      <c r="A110" s="50" t="str">
        <f>'Tabla de equipos'!B97</f>
        <v>Impresoras laser</v>
      </c>
      <c r="B110" s="85" t="str">
        <f>VLOOKUP(A110,'Tabla de equipos'!$B$3:$D$107,3,FALSE)</f>
        <v>Reprografía</v>
      </c>
      <c r="C110" s="51">
        <f>SUMIF('COMPRAS SIN COMPEN.SOPORTADA'!$A$18:$A$4000,'Resumen Liquidación'!A110,'COMPRAS SIN COMPEN.SOPORTADA'!$E$18:$E$4000)</f>
        <v>0</v>
      </c>
      <c r="D110" s="124">
        <f>SUMIF(Exceptuaciones!$A$4:$A$4000,'Resumen Liquidación'!A110,Exceptuaciones!$G$4:$G$4000)</f>
        <v>0</v>
      </c>
      <c r="E110" s="51">
        <f t="shared" si="6"/>
        <v>0</v>
      </c>
      <c r="F110" s="52">
        <f>VLOOKUP(A110,'Tabla de equipos'!$B$3:$K$107,10,FALSE)</f>
        <v>4.5</v>
      </c>
      <c r="G110" s="64">
        <f>IF(ISBLANK(A110),,E110*VLOOKUP(A110,'Tabla de equipos'!$B$3:$K$107,7,FALSE))</f>
        <v>0</v>
      </c>
      <c r="H110" s="64">
        <f>IF(ISBLANK(A110),,E110*VLOOKUP(A110,'Tabla de equipos'!$B$3:$K$107,8,FALSE))</f>
        <v>0</v>
      </c>
      <c r="I110" s="64">
        <f>IF(ISBLANK(A110),,E110*VLOOKUP(A110,'Tabla de equipos'!$B$3:$K$107,9,FALSE))</f>
        <v>0</v>
      </c>
      <c r="J110" s="59">
        <f t="shared" si="7"/>
        <v>0</v>
      </c>
      <c r="K110" s="53" t="str">
        <f>IF(SUMIF(Exceptuaciones!$A$4:$A$4000,'Resumen Liquidación'!A110,Exceptuaciones!$G$4:$G$4000)&gt;(SUMIF('COMPRAS SIN COMPEN.SOPORTADA'!$A$18:$A$4000,'Resumen Liquidación'!A110,'COMPRAS SIN COMPEN.SOPORTADA'!$E$18:$E$4000)+SUMIF('COMPRAS CON COMPEN. SOPORTADA'!$A$4:$A$4000,'Resumen Liquidación'!A110,'COMPRAS CON COMPEN. SOPORTADA'!$F$4:$F$4000)),"Faltan declarar compras con/sin compensación repercutida","")</f>
        <v/>
      </c>
    </row>
    <row r="111" spans="1:11" ht="20.25" customHeight="1" x14ac:dyDescent="0.2">
      <c r="A111" s="50" t="str">
        <f>'Tabla de equipos'!B98</f>
        <v>Multifuncionales de inyección para impresión, copia y escaneo</v>
      </c>
      <c r="B111" s="85" t="str">
        <f>VLOOKUP(A111,'Tabla de equipos'!$B$3:$D$107,3,FALSE)</f>
        <v>Reprografía</v>
      </c>
      <c r="C111" s="51">
        <f>SUMIF('COMPRAS SIN COMPEN.SOPORTADA'!$A$18:$A$4000,'Resumen Liquidación'!A111,'COMPRAS SIN COMPEN.SOPORTADA'!$E$18:$E$4000)</f>
        <v>0</v>
      </c>
      <c r="D111" s="124">
        <f>SUMIF(Exceptuaciones!$A$4:$A$4000,'Resumen Liquidación'!A111,Exceptuaciones!$G$4:$G$4000)</f>
        <v>0</v>
      </c>
      <c r="E111" s="51">
        <f t="shared" si="6"/>
        <v>0</v>
      </c>
      <c r="F111" s="52">
        <f>VLOOKUP(A111,'Tabla de equipos'!$B$3:$K$107,10,FALSE)</f>
        <v>5.25</v>
      </c>
      <c r="G111" s="64">
        <f>IF(ISBLANK(A111),,E111*VLOOKUP(A111,'Tabla de equipos'!$B$3:$K$107,7,FALSE))</f>
        <v>0</v>
      </c>
      <c r="H111" s="64">
        <f>IF(ISBLANK(A111),,E111*VLOOKUP(A111,'Tabla de equipos'!$B$3:$K$107,8,FALSE))</f>
        <v>0</v>
      </c>
      <c r="I111" s="64">
        <f>IF(ISBLANK(A111),,E111*VLOOKUP(A111,'Tabla de equipos'!$B$3:$K$107,9,FALSE))</f>
        <v>0</v>
      </c>
      <c r="J111" s="59">
        <f t="shared" si="7"/>
        <v>0</v>
      </c>
      <c r="K111" s="53" t="str">
        <f>IF(SUMIF(Exceptuaciones!$A$4:$A$4000,'Resumen Liquidación'!A111,Exceptuaciones!$G$4:$G$4000)&gt;(SUMIF('COMPRAS SIN COMPEN.SOPORTADA'!$A$18:$A$4000,'Resumen Liquidación'!A111,'COMPRAS SIN COMPEN.SOPORTADA'!$E$18:$E$4000)+SUMIF('COMPRAS CON COMPEN. SOPORTADA'!$A$4:$A$4000,'Resumen Liquidación'!A111,'COMPRAS CON COMPEN. SOPORTADA'!$F$4:$F$4000)),"Faltan declarar compras con/sin compensación repercutida","")</f>
        <v/>
      </c>
    </row>
    <row r="112" spans="1:11" ht="20.25" customHeight="1" x14ac:dyDescent="0.2">
      <c r="A112" s="50" t="str">
        <f>'Tabla de equipos'!B99</f>
        <v>Multifuncionales láser para impresión, copia y escaneo</v>
      </c>
      <c r="B112" s="85" t="str">
        <f>VLOOKUP(A112,'Tabla de equipos'!$B$3:$D$107,3,FALSE)</f>
        <v>Reprografía</v>
      </c>
      <c r="C112" s="51">
        <f>SUMIF('COMPRAS SIN COMPEN.SOPORTADA'!$A$18:$A$4000,'Resumen Liquidación'!A112,'COMPRAS SIN COMPEN.SOPORTADA'!$E$18:$E$4000)</f>
        <v>0</v>
      </c>
      <c r="D112" s="124">
        <f>SUMIF(Exceptuaciones!$A$4:$A$4000,'Resumen Liquidación'!A112,Exceptuaciones!$G$4:$G$4000)</f>
        <v>0</v>
      </c>
      <c r="E112" s="51">
        <f t="shared" si="6"/>
        <v>0</v>
      </c>
      <c r="F112" s="52">
        <f>VLOOKUP(A112,'Tabla de equipos'!$B$3:$K$107,10,FALSE)</f>
        <v>5.25</v>
      </c>
      <c r="G112" s="64">
        <f>IF(ISBLANK(A112),,E112*VLOOKUP(A112,'Tabla de equipos'!$B$3:$K$107,7,FALSE))</f>
        <v>0</v>
      </c>
      <c r="H112" s="64">
        <f>IF(ISBLANK(A112),,E112*VLOOKUP(A112,'Tabla de equipos'!$B$3:$K$107,8,FALSE))</f>
        <v>0</v>
      </c>
      <c r="I112" s="64">
        <f>IF(ISBLANK(A112),,E112*VLOOKUP(A112,'Tabla de equipos'!$B$3:$K$107,9,FALSE))</f>
        <v>0</v>
      </c>
      <c r="J112" s="59">
        <f t="shared" si="7"/>
        <v>0</v>
      </c>
      <c r="K112" s="53" t="str">
        <f>IF(SUMIF(Exceptuaciones!$A$4:$A$4000,'Resumen Liquidación'!A112,Exceptuaciones!$G$4:$G$4000)&gt;(SUMIF('COMPRAS SIN COMPEN.SOPORTADA'!$A$18:$A$4000,'Resumen Liquidación'!A112,'COMPRAS SIN COMPEN.SOPORTADA'!$E$18:$E$4000)+SUMIF('COMPRAS CON COMPEN. SOPORTADA'!$A$4:$A$4000,'Resumen Liquidación'!A112,'COMPRAS CON COMPEN. SOPORTADA'!$F$4:$F$4000)),"Faltan declarar compras con/sin compensación repercutida","")</f>
        <v/>
      </c>
    </row>
    <row r="113" spans="1:16" ht="20.25" customHeight="1" x14ac:dyDescent="0.2">
      <c r="A113" s="50" t="str">
        <f>'Tabla de equipos'!B100</f>
        <v>Multifuncional de 1-9 páginas por mínuto tinta</v>
      </c>
      <c r="B113" s="85" t="str">
        <f>VLOOKUP(A113,'Tabla de equipos'!$B$3:$D$107,3,FALSE)</f>
        <v>Reprografía</v>
      </c>
      <c r="C113" s="51">
        <f>SUMIF('COMPRAS SIN COMPEN.SOPORTADA'!$A$18:$A$4000,'Resumen Liquidación'!A113,'COMPRAS SIN COMPEN.SOPORTADA'!$E$18:$E$4000)</f>
        <v>0</v>
      </c>
      <c r="D113" s="124">
        <f>SUMIF(Exceptuaciones!$A$4:$A$4000,'Resumen Liquidación'!A113,Exceptuaciones!$G$4:$G$4000)</f>
        <v>0</v>
      </c>
      <c r="E113" s="51">
        <f t="shared" si="6"/>
        <v>0</v>
      </c>
      <c r="F113" s="52">
        <f>VLOOKUP(A113,'Tabla de equipos'!$B$3:$K$107,10,FALSE)</f>
        <v>5.25</v>
      </c>
      <c r="G113" s="64">
        <f>IF(ISBLANK(A113),,E113*VLOOKUP(A113,'Tabla de equipos'!$B$3:$K$107,7,FALSE))</f>
        <v>0</v>
      </c>
      <c r="H113" s="64">
        <f>IF(ISBLANK(A113),,E113*VLOOKUP(A113,'Tabla de equipos'!$B$3:$K$107,8,FALSE))</f>
        <v>0</v>
      </c>
      <c r="I113" s="64">
        <f>IF(ISBLANK(A113),,E113*VLOOKUP(A113,'Tabla de equipos'!$B$3:$K$107,9,FALSE))</f>
        <v>0</v>
      </c>
      <c r="J113" s="59">
        <f t="shared" si="7"/>
        <v>0</v>
      </c>
      <c r="K113" s="53" t="str">
        <f>IF(SUMIF(Exceptuaciones!$A$4:$A$4000,'Resumen Liquidación'!A113,Exceptuaciones!$G$4:$G$4000)&gt;(SUMIF('COMPRAS SIN COMPEN.SOPORTADA'!$A$18:$A$4000,'Resumen Liquidación'!A113,'COMPRAS SIN COMPEN.SOPORTADA'!$E$18:$E$4000)+SUMIF('COMPRAS CON COMPEN. SOPORTADA'!$A$4:$A$4000,'Resumen Liquidación'!A113,'COMPRAS CON COMPEN. SOPORTADA'!$F$4:$F$4000)),"Faltan declarar compras con/sin compensación repercutida","")</f>
        <v/>
      </c>
    </row>
    <row r="114" spans="1:16" ht="20.25" customHeight="1" x14ac:dyDescent="0.2">
      <c r="A114" s="50" t="str">
        <f>'Tabla de equipos'!B101</f>
        <v>Multifuncional de  1-9 páginas por mínuto laser</v>
      </c>
      <c r="B114" s="85" t="str">
        <f>VLOOKUP(A114,'Tabla de equipos'!$B$3:$D$107,3,FALSE)</f>
        <v>Reprografía</v>
      </c>
      <c r="C114" s="51">
        <f>SUMIF('COMPRAS SIN COMPEN.SOPORTADA'!$A$18:$A$4000,'Resumen Liquidación'!A114,'COMPRAS SIN COMPEN.SOPORTADA'!$E$18:$E$4000)</f>
        <v>0</v>
      </c>
      <c r="D114" s="124">
        <f>SUMIF(Exceptuaciones!$A$4:$A$4000,'Resumen Liquidación'!A114,Exceptuaciones!$G$4:$G$4000)</f>
        <v>0</v>
      </c>
      <c r="E114" s="51">
        <f t="shared" si="6"/>
        <v>0</v>
      </c>
      <c r="F114" s="52">
        <f>VLOOKUP(A114,'Tabla de equipos'!$B$3:$K$107,10,FALSE)</f>
        <v>5.25</v>
      </c>
      <c r="G114" s="64">
        <f>IF(ISBLANK(A114),,E114*VLOOKUP(A114,'Tabla de equipos'!$B$3:$K$107,7,FALSE))</f>
        <v>0</v>
      </c>
      <c r="H114" s="64">
        <f>IF(ISBLANK(A114),,E114*VLOOKUP(A114,'Tabla de equipos'!$B$3:$K$107,8,FALSE))</f>
        <v>0</v>
      </c>
      <c r="I114" s="64">
        <f>IF(ISBLANK(A114),,E114*VLOOKUP(A114,'Tabla de equipos'!$B$3:$K$107,9,FALSE))</f>
        <v>0</v>
      </c>
      <c r="J114" s="59">
        <f t="shared" si="7"/>
        <v>0</v>
      </c>
      <c r="K114" s="53" t="str">
        <f>IF(SUMIF(Exceptuaciones!$A$4:$A$4000,'Resumen Liquidación'!A114,Exceptuaciones!$G$4:$G$4000)&gt;(SUMIF('COMPRAS SIN COMPEN.SOPORTADA'!$A$18:$A$4000,'Resumen Liquidación'!A114,'COMPRAS SIN COMPEN.SOPORTADA'!$E$18:$E$4000)+SUMIF('COMPRAS CON COMPEN. SOPORTADA'!$A$4:$A$4000,'Resumen Liquidación'!A114,'COMPRAS CON COMPEN. SOPORTADA'!$F$4:$F$4000)),"Faltan declarar compras con/sin compensación repercutida","")</f>
        <v/>
      </c>
    </row>
    <row r="115" spans="1:16" ht="20.25" customHeight="1" x14ac:dyDescent="0.2">
      <c r="A115" s="50" t="str">
        <f>'Tabla de equipos'!B102</f>
        <v>Multifuncional de 10 -19 páginas por mínuto tinta</v>
      </c>
      <c r="B115" s="85" t="str">
        <f>VLOOKUP(A115,'Tabla de equipos'!$B$3:$D$107,3,FALSE)</f>
        <v>Reprografía</v>
      </c>
      <c r="C115" s="51">
        <f>SUMIF('COMPRAS SIN COMPEN.SOPORTADA'!$A$18:$A$4000,'Resumen Liquidación'!A115,'COMPRAS SIN COMPEN.SOPORTADA'!$E$18:$E$4000)</f>
        <v>0</v>
      </c>
      <c r="D115" s="124">
        <f>SUMIF(Exceptuaciones!$A$4:$A$4000,'Resumen Liquidación'!A115,Exceptuaciones!$G$4:$G$4000)</f>
        <v>0</v>
      </c>
      <c r="E115" s="51">
        <f t="shared" si="6"/>
        <v>0</v>
      </c>
      <c r="F115" s="52">
        <f>VLOOKUP(A115,'Tabla de equipos'!$B$3:$K$107,10,FALSE)</f>
        <v>5.25</v>
      </c>
      <c r="G115" s="64">
        <f>IF(ISBLANK(A115),,E115*VLOOKUP(A115,'Tabla de equipos'!$B$3:$K$107,7,FALSE))</f>
        <v>0</v>
      </c>
      <c r="H115" s="64">
        <f>IF(ISBLANK(A115),,E115*VLOOKUP(A115,'Tabla de equipos'!$B$3:$K$107,8,FALSE))</f>
        <v>0</v>
      </c>
      <c r="I115" s="64">
        <f>IF(ISBLANK(A115),,E115*VLOOKUP(A115,'Tabla de equipos'!$B$3:$K$107,9,FALSE))</f>
        <v>0</v>
      </c>
      <c r="J115" s="59">
        <f t="shared" si="7"/>
        <v>0</v>
      </c>
      <c r="K115" s="53" t="str">
        <f>IF(SUMIF(Exceptuaciones!$A$4:$A$4000,'Resumen Liquidación'!A115,Exceptuaciones!$G$4:$G$4000)&gt;(SUMIF('COMPRAS SIN COMPEN.SOPORTADA'!$A$18:$A$4000,'Resumen Liquidación'!A115,'COMPRAS SIN COMPEN.SOPORTADA'!$E$18:$E$4000)+SUMIF('COMPRAS CON COMPEN. SOPORTADA'!$A$4:$A$4000,'Resumen Liquidación'!A115,'COMPRAS CON COMPEN. SOPORTADA'!$F$4:$F$4000)),"Faltan declarar compras con/sin compensación repercutida","")</f>
        <v/>
      </c>
    </row>
    <row r="116" spans="1:16" ht="20.25" customHeight="1" x14ac:dyDescent="0.2">
      <c r="A116" s="50" t="str">
        <f>'Tabla de equipos'!B103</f>
        <v>Multifuncional de 10 -19 páginas por mínuto laser</v>
      </c>
      <c r="B116" s="85" t="str">
        <f>VLOOKUP(A116,'Tabla de equipos'!$B$3:$D$107,3,FALSE)</f>
        <v>Reprografía</v>
      </c>
      <c r="C116" s="51">
        <f>SUMIF('COMPRAS SIN COMPEN.SOPORTADA'!$A$18:$A$4000,'Resumen Liquidación'!A116,'COMPRAS SIN COMPEN.SOPORTADA'!$E$18:$E$4000)</f>
        <v>0</v>
      </c>
      <c r="D116" s="124">
        <f>SUMIF(Exceptuaciones!$A$4:$A$4000,'Resumen Liquidación'!A116,Exceptuaciones!$G$4:$G$4000)</f>
        <v>0</v>
      </c>
      <c r="E116" s="51">
        <f t="shared" si="6"/>
        <v>0</v>
      </c>
      <c r="F116" s="52">
        <f>VLOOKUP(A116,'Tabla de equipos'!$B$3:$K$107,10,FALSE)</f>
        <v>5.25</v>
      </c>
      <c r="G116" s="64">
        <f>IF(ISBLANK(A116),,E116*VLOOKUP(A116,'Tabla de equipos'!$B$3:$K$107,7,FALSE))</f>
        <v>0</v>
      </c>
      <c r="H116" s="64">
        <f>IF(ISBLANK(A116),,E116*VLOOKUP(A116,'Tabla de equipos'!$B$3:$K$107,8,FALSE))</f>
        <v>0</v>
      </c>
      <c r="I116" s="64">
        <f>IF(ISBLANK(A116),,E116*VLOOKUP(A116,'Tabla de equipos'!$B$3:$K$107,9,FALSE))</f>
        <v>0</v>
      </c>
      <c r="J116" s="59">
        <f t="shared" si="7"/>
        <v>0</v>
      </c>
      <c r="K116" s="53" t="str">
        <f>IF(SUMIF(Exceptuaciones!$A$4:$A$4000,'Resumen Liquidación'!A116,Exceptuaciones!$G$4:$G$4000)&gt;(SUMIF('COMPRAS SIN COMPEN.SOPORTADA'!$A$18:$A$4000,'Resumen Liquidación'!A116,'COMPRAS SIN COMPEN.SOPORTADA'!$E$18:$E$4000)+SUMIF('COMPRAS CON COMPEN. SOPORTADA'!$A$4:$A$4000,'Resumen Liquidación'!A116,'COMPRAS CON COMPEN. SOPORTADA'!$F$4:$F$4000)),"Faltan declarar compras con/sin compensación repercutida","")</f>
        <v/>
      </c>
    </row>
    <row r="117" spans="1:16" ht="20.25" customHeight="1" x14ac:dyDescent="0.2">
      <c r="A117" s="50" t="str">
        <f>'Tabla de equipos'!B104</f>
        <v>Multifuncional 20 -39 páginas por mínuto tinta</v>
      </c>
      <c r="B117" s="85" t="str">
        <f>VLOOKUP(A117,'Tabla de equipos'!$B$3:$D$107,3,FALSE)</f>
        <v>Reprografía</v>
      </c>
      <c r="C117" s="51">
        <f>SUMIF('COMPRAS SIN COMPEN.SOPORTADA'!$A$18:$A$4000,'Resumen Liquidación'!A117,'COMPRAS SIN COMPEN.SOPORTADA'!$E$18:$E$4000)</f>
        <v>0</v>
      </c>
      <c r="D117" s="124">
        <f>SUMIF(Exceptuaciones!$A$4:$A$4000,'Resumen Liquidación'!A117,Exceptuaciones!$G$4:$G$4000)</f>
        <v>0</v>
      </c>
      <c r="E117" s="51">
        <f t="shared" si="6"/>
        <v>0</v>
      </c>
      <c r="F117" s="52">
        <f>VLOOKUP(A117,'Tabla de equipos'!$B$3:$K$107,10,FALSE)</f>
        <v>5.25</v>
      </c>
      <c r="G117" s="64">
        <f>IF(ISBLANK(A117),,E117*VLOOKUP(A117,'Tabla de equipos'!$B$3:$K$107,7,FALSE))</f>
        <v>0</v>
      </c>
      <c r="H117" s="64">
        <f>IF(ISBLANK(A117),,E117*VLOOKUP(A117,'Tabla de equipos'!$B$3:$K$107,8,FALSE))</f>
        <v>0</v>
      </c>
      <c r="I117" s="64">
        <f>IF(ISBLANK(A117),,E117*VLOOKUP(A117,'Tabla de equipos'!$B$3:$K$107,9,FALSE))</f>
        <v>0</v>
      </c>
      <c r="J117" s="59">
        <f t="shared" si="7"/>
        <v>0</v>
      </c>
      <c r="K117" s="53" t="str">
        <f>IF(SUMIF(Exceptuaciones!$A$4:$A$4000,'Resumen Liquidación'!A117,Exceptuaciones!$G$4:$G$4000)&gt;(SUMIF('COMPRAS SIN COMPEN.SOPORTADA'!$A$18:$A$4000,'Resumen Liquidación'!A117,'COMPRAS SIN COMPEN.SOPORTADA'!$E$18:$E$4000)+SUMIF('COMPRAS CON COMPEN. SOPORTADA'!$A$4:$A$4000,'Resumen Liquidación'!A117,'COMPRAS CON COMPEN. SOPORTADA'!$F$4:$F$4000)),"Faltan declarar compras con/sin compensación repercutida","")</f>
        <v/>
      </c>
    </row>
    <row r="118" spans="1:16" ht="20.25" customHeight="1" x14ac:dyDescent="0.2">
      <c r="A118" s="50" t="str">
        <f>'Tabla de equipos'!B105</f>
        <v>Multifuncional 20-39  páginas por mínuto laser</v>
      </c>
      <c r="B118" s="85" t="str">
        <f>VLOOKUP(A118,'Tabla de equipos'!$B$3:$D$107,3,FALSE)</f>
        <v>Reprografía</v>
      </c>
      <c r="C118" s="51">
        <f>SUMIF('COMPRAS SIN COMPEN.SOPORTADA'!$A$18:$A$4000,'Resumen Liquidación'!A118,'COMPRAS SIN COMPEN.SOPORTADA'!$E$18:$E$4000)</f>
        <v>0</v>
      </c>
      <c r="D118" s="124">
        <f>SUMIF(Exceptuaciones!$A$4:$A$4000,'Resumen Liquidación'!A118,Exceptuaciones!$G$4:$G$4000)</f>
        <v>0</v>
      </c>
      <c r="E118" s="51">
        <f t="shared" si="6"/>
        <v>0</v>
      </c>
      <c r="F118" s="52">
        <f>VLOOKUP(A118,'Tabla de equipos'!$B$3:$K$107,10,FALSE)</f>
        <v>5.25</v>
      </c>
      <c r="G118" s="64">
        <f>IF(ISBLANK(A118),,E118*VLOOKUP(A118,'Tabla de equipos'!$B$3:$K$107,7,FALSE))</f>
        <v>0</v>
      </c>
      <c r="H118" s="64">
        <f>IF(ISBLANK(A118),,E118*VLOOKUP(A118,'Tabla de equipos'!$B$3:$K$107,8,FALSE))</f>
        <v>0</v>
      </c>
      <c r="I118" s="64">
        <f>IF(ISBLANK(A118),,E118*VLOOKUP(A118,'Tabla de equipos'!$B$3:$K$107,9,FALSE))</f>
        <v>0</v>
      </c>
      <c r="J118" s="59">
        <f t="shared" si="7"/>
        <v>0</v>
      </c>
      <c r="K118" s="53" t="str">
        <f>IF(SUMIF(Exceptuaciones!$A$4:$A$4000,'Resumen Liquidación'!A118,Exceptuaciones!$G$4:$G$4000)&gt;(SUMIF('COMPRAS SIN COMPEN.SOPORTADA'!$A$18:$A$4000,'Resumen Liquidación'!A118,'COMPRAS SIN COMPEN.SOPORTADA'!$E$18:$E$4000)+SUMIF('COMPRAS CON COMPEN. SOPORTADA'!$A$4:$A$4000,'Resumen Liquidación'!A118,'COMPRAS CON COMPEN. SOPORTADA'!$F$4:$F$4000)),"Faltan declarar compras con/sin compensación repercutida","")</f>
        <v/>
      </c>
    </row>
    <row r="119" spans="1:16" ht="20.25" customHeight="1" x14ac:dyDescent="0.2">
      <c r="A119" s="50" t="str">
        <f>'Tabla de equipos'!B106</f>
        <v>Multifuncional de más de 39 páginas por mínuto tinta</v>
      </c>
      <c r="B119" s="85" t="str">
        <f>VLOOKUP(A119,'Tabla de equipos'!$B$3:$D$107,3,FALSE)</f>
        <v>Reprografía</v>
      </c>
      <c r="C119" s="51">
        <f>SUMIF('COMPRAS SIN COMPEN.SOPORTADA'!$A$18:$A$4000,'Resumen Liquidación'!A119,'COMPRAS SIN COMPEN.SOPORTADA'!$E$18:$E$4000)</f>
        <v>0</v>
      </c>
      <c r="D119" s="124">
        <f>SUMIF(Exceptuaciones!$A$4:$A$4000,'Resumen Liquidación'!A119,Exceptuaciones!$G$4:$G$4000)</f>
        <v>0</v>
      </c>
      <c r="E119" s="51">
        <f t="shared" si="6"/>
        <v>0</v>
      </c>
      <c r="F119" s="52">
        <f>VLOOKUP(A119,'Tabla de equipos'!$B$3:$K$107,10,FALSE)</f>
        <v>5.25</v>
      </c>
      <c r="G119" s="64">
        <f>IF(ISBLANK(A119),,E119*VLOOKUP(A119,'Tabla de equipos'!$B$3:$K$107,7,FALSE))</f>
        <v>0</v>
      </c>
      <c r="H119" s="64">
        <f>IF(ISBLANK(A119),,E119*VLOOKUP(A119,'Tabla de equipos'!$B$3:$K$107,8,FALSE))</f>
        <v>0</v>
      </c>
      <c r="I119" s="64">
        <f>IF(ISBLANK(A119),,E119*VLOOKUP(A119,'Tabla de equipos'!$B$3:$K$107,9,FALSE))</f>
        <v>0</v>
      </c>
      <c r="J119" s="59">
        <f t="shared" si="7"/>
        <v>0</v>
      </c>
      <c r="K119" s="53" t="str">
        <f>IF(SUMIF(Exceptuaciones!$A$4:$A$4000,'Resumen Liquidación'!A119,Exceptuaciones!$G$4:$G$4000)&gt;(SUMIF('COMPRAS SIN COMPEN.SOPORTADA'!$A$18:$A$4000,'Resumen Liquidación'!A119,'COMPRAS SIN COMPEN.SOPORTADA'!$E$18:$E$4000)+SUMIF('COMPRAS CON COMPEN. SOPORTADA'!$A$4:$A$4000,'Resumen Liquidación'!A119,'COMPRAS CON COMPEN. SOPORTADA'!$F$4:$F$4000)),"Faltan declarar compras con/sin compensación repercutida","")</f>
        <v/>
      </c>
    </row>
    <row r="120" spans="1:16" ht="20.25" customHeight="1" thickBot="1" x14ac:dyDescent="0.25">
      <c r="A120" s="50" t="str">
        <f>'Tabla de equipos'!B107</f>
        <v>Multifuncional de más de 39 páginas por mínuto laser</v>
      </c>
      <c r="B120" s="85" t="str">
        <f>VLOOKUP(A120,'Tabla de equipos'!$B$3:$D$107,3,FALSE)</f>
        <v>Reprografía</v>
      </c>
      <c r="C120" s="51">
        <f>SUMIF('COMPRAS SIN COMPEN.SOPORTADA'!$A$18:$A$4000,'Resumen Liquidación'!A120,'COMPRAS SIN COMPEN.SOPORTADA'!$E$18:$E$4000)</f>
        <v>0</v>
      </c>
      <c r="D120" s="124">
        <f>SUMIF(Exceptuaciones!$A$4:$A$4000,'Resumen Liquidación'!A120,Exceptuaciones!$G$4:$G$4000)</f>
        <v>0</v>
      </c>
      <c r="E120" s="51">
        <f t="shared" si="6"/>
        <v>0</v>
      </c>
      <c r="F120" s="52">
        <f>VLOOKUP(A120,'Tabla de equipos'!$B$3:$K$107,10,FALSE)</f>
        <v>5.25</v>
      </c>
      <c r="G120" s="64">
        <f>IF(ISBLANK(A120),,E120*VLOOKUP(A120,'Tabla de equipos'!$B$3:$K$107,7,FALSE))</f>
        <v>0</v>
      </c>
      <c r="H120" s="64">
        <f>IF(ISBLANK(A120),,E120*VLOOKUP(A120,'Tabla de equipos'!$B$3:$K$107,8,FALSE))</f>
        <v>0</v>
      </c>
      <c r="I120" s="64">
        <f>IF(ISBLANK(A120),,E120*VLOOKUP(A120,'Tabla de equipos'!$B$3:$K$107,9,FALSE))</f>
        <v>0</v>
      </c>
      <c r="J120" s="59">
        <f t="shared" si="7"/>
        <v>0</v>
      </c>
      <c r="K120" s="53" t="str">
        <f>IF(SUMIF(Exceptuaciones!$A$4:$A$4000,'Resumen Liquidación'!A120,Exceptuaciones!$G$4:$G$4000)&gt;(SUMIF('COMPRAS SIN COMPEN.SOPORTADA'!$A$18:$A$4000,'Resumen Liquidación'!A120,'COMPRAS SIN COMPEN.SOPORTADA'!$E$18:$E$4000)+SUMIF('COMPRAS CON COMPEN. SOPORTADA'!$A$4:$A$4000,'Resumen Liquidación'!A120,'COMPRAS CON COMPEN. SOPORTADA'!$F$4:$F$4000)),"Faltan declarar compras con/sin compensación repercutida","")</f>
        <v/>
      </c>
    </row>
    <row r="121" spans="1:16" s="14" customFormat="1" ht="42" customHeight="1" thickTop="1" thickBot="1" x14ac:dyDescent="0.25">
      <c r="A121" s="65" t="s">
        <v>91</v>
      </c>
      <c r="B121" s="66"/>
      <c r="C121" s="67"/>
      <c r="D121" s="67"/>
      <c r="E121" s="67">
        <f>SUM(E16:E120)</f>
        <v>0</v>
      </c>
      <c r="F121" s="67"/>
      <c r="G121" s="68">
        <f>SUM(G16:G120)</f>
        <v>0</v>
      </c>
      <c r="H121" s="68">
        <f>SUM(H16:H120)</f>
        <v>0</v>
      </c>
      <c r="I121" s="68">
        <f>SUM(I16:I120)</f>
        <v>0</v>
      </c>
      <c r="J121" s="68">
        <f>SUM(J16:J120)</f>
        <v>0</v>
      </c>
      <c r="K121" s="69" t="str">
        <f>IF(IFERROR(VLOOKUP(#REF!,Exceptuaciones!$A$4:$J$110,1,FALSE),"")="","",VLOOKUP(#REF!,Exceptuaciones!$A$4:$J$110,10,FALSE))</f>
        <v/>
      </c>
      <c r="M121" s="3"/>
    </row>
    <row r="122" spans="1:16" s="14" customFormat="1" ht="42" customHeight="1" thickTop="1" x14ac:dyDescent="0.2">
      <c r="D122" s="60"/>
      <c r="E122" s="61"/>
      <c r="F122" s="61"/>
      <c r="G122" s="62"/>
      <c r="H122" s="62"/>
      <c r="I122" s="62"/>
      <c r="J122" s="63"/>
      <c r="M122" s="3"/>
    </row>
    <row r="123" spans="1:16" s="12" customFormat="1" ht="15.75" customHeight="1" x14ac:dyDescent="0.2">
      <c r="A123" s="15" t="s">
        <v>92</v>
      </c>
      <c r="B123" s="15"/>
      <c r="C123" s="16"/>
      <c r="D123" s="16"/>
      <c r="E123" s="16"/>
      <c r="G123" s="3"/>
      <c r="H123" s="35"/>
      <c r="I123" s="3"/>
      <c r="J123" s="3"/>
      <c r="K123" s="3"/>
      <c r="L123" s="3"/>
      <c r="M123" s="3"/>
      <c r="N123" s="3"/>
      <c r="O123" s="3"/>
      <c r="P123" s="3"/>
    </row>
    <row r="124" spans="1:16" s="12" customFormat="1" ht="18" customHeight="1" thickBot="1" x14ac:dyDescent="0.25">
      <c r="A124" s="231" t="s">
        <v>93</v>
      </c>
      <c r="B124" s="231"/>
      <c r="C124" s="16"/>
      <c r="D124" s="14"/>
      <c r="E124" s="14"/>
      <c r="F124" s="14"/>
      <c r="G124" s="14"/>
      <c r="H124" s="14"/>
      <c r="I124" s="14"/>
      <c r="J124" s="14"/>
      <c r="K124" s="14"/>
      <c r="L124" s="14"/>
      <c r="M124" s="3"/>
      <c r="N124" s="3"/>
      <c r="O124" s="3"/>
      <c r="P124" s="3"/>
    </row>
    <row r="125" spans="1:16" ht="34.5" customHeight="1" thickBot="1" x14ac:dyDescent="0.25">
      <c r="A125" s="232">
        <f>J121</f>
        <v>0</v>
      </c>
      <c r="B125" s="233"/>
      <c r="C125" s="16"/>
      <c r="D125" s="230" t="s">
        <v>94</v>
      </c>
      <c r="E125" s="230"/>
      <c r="F125" s="230"/>
      <c r="G125" s="230"/>
      <c r="H125" s="230"/>
      <c r="I125" s="230"/>
      <c r="J125" s="230"/>
      <c r="K125" s="230"/>
      <c r="L125" s="230"/>
    </row>
    <row r="126" spans="1:16" ht="20.25" customHeight="1" x14ac:dyDescent="0.2">
      <c r="C126" s="16"/>
      <c r="D126" s="71"/>
      <c r="E126" s="71"/>
      <c r="F126" s="71"/>
      <c r="G126" s="71"/>
      <c r="H126" s="71"/>
      <c r="I126" s="71"/>
      <c r="J126" s="71"/>
      <c r="K126" s="71"/>
      <c r="L126" s="71"/>
    </row>
    <row r="127" spans="1:16" ht="20.25" customHeight="1" thickBot="1" x14ac:dyDescent="0.25">
      <c r="D127" s="72"/>
      <c r="E127" s="73" t="s">
        <v>95</v>
      </c>
      <c r="F127" s="74" t="s">
        <v>96</v>
      </c>
      <c r="G127" s="73" t="s">
        <v>97</v>
      </c>
      <c r="H127" s="73" t="s">
        <v>98</v>
      </c>
      <c r="I127" s="73" t="s">
        <v>99</v>
      </c>
      <c r="J127" s="73" t="s">
        <v>100</v>
      </c>
      <c r="K127" s="73" t="s">
        <v>101</v>
      </c>
      <c r="L127" s="73" t="s">
        <v>102</v>
      </c>
    </row>
    <row r="128" spans="1:16" ht="20.25" customHeight="1" x14ac:dyDescent="0.2">
      <c r="D128" s="75" t="s">
        <v>103</v>
      </c>
      <c r="E128" s="76"/>
      <c r="F128" s="76"/>
      <c r="G128" s="76"/>
      <c r="H128" s="76">
        <f>(1-12.5%)*I121</f>
        <v>0</v>
      </c>
      <c r="I128" s="76"/>
      <c r="J128" s="76"/>
      <c r="K128" s="76"/>
      <c r="L128" s="76">
        <f>12.5%*I121</f>
        <v>0</v>
      </c>
      <c r="M128" s="33"/>
    </row>
    <row r="129" spans="1:16" ht="21.75" customHeight="1" x14ac:dyDescent="0.2">
      <c r="A129" s="3" t="s">
        <v>104</v>
      </c>
      <c r="B129" s="17"/>
      <c r="D129" s="77" t="s">
        <v>105</v>
      </c>
      <c r="E129" s="78">
        <f>27.5%*H121</f>
        <v>0</v>
      </c>
      <c r="F129" s="78">
        <f>27.5%*H121</f>
        <v>0</v>
      </c>
      <c r="G129" s="78"/>
      <c r="H129" s="78"/>
      <c r="I129" s="78"/>
      <c r="J129" s="78"/>
      <c r="K129" s="78">
        <f>45%*H121</f>
        <v>0</v>
      </c>
      <c r="L129" s="78"/>
      <c r="M129" s="33"/>
    </row>
    <row r="130" spans="1:16" ht="19.5" customHeight="1" x14ac:dyDescent="0.2">
      <c r="A130" s="18"/>
      <c r="B130" s="17"/>
      <c r="D130" s="79" t="s">
        <v>106</v>
      </c>
      <c r="E130" s="80"/>
      <c r="F130" s="80">
        <f>6.666667%*G121</f>
        <v>0</v>
      </c>
      <c r="G130" s="80">
        <f>26.666667%*G121</f>
        <v>0</v>
      </c>
      <c r="H130" s="80"/>
      <c r="I130" s="80">
        <f>17.3364%*G121</f>
        <v>0</v>
      </c>
      <c r="J130" s="80">
        <f>33.333333%*G121</f>
        <v>0</v>
      </c>
      <c r="K130" s="80">
        <f>14.6636%*G121</f>
        <v>0</v>
      </c>
      <c r="L130" s="80">
        <f>1.333333%*G121</f>
        <v>0</v>
      </c>
      <c r="M130" s="33"/>
    </row>
    <row r="131" spans="1:16" s="12" customFormat="1" ht="24" customHeight="1" thickBot="1" x14ac:dyDescent="0.25">
      <c r="D131" s="81" t="s">
        <v>107</v>
      </c>
      <c r="E131" s="82">
        <f>SUM(E128:E130)</f>
        <v>0</v>
      </c>
      <c r="F131" s="82">
        <f t="shared" ref="F131:L131" si="8">SUM(F128:F130)</f>
        <v>0</v>
      </c>
      <c r="G131" s="82">
        <f t="shared" si="8"/>
        <v>0</v>
      </c>
      <c r="H131" s="82">
        <f t="shared" si="8"/>
        <v>0</v>
      </c>
      <c r="I131" s="82">
        <f t="shared" si="8"/>
        <v>0</v>
      </c>
      <c r="J131" s="82">
        <f t="shared" si="8"/>
        <v>0</v>
      </c>
      <c r="K131" s="82">
        <f>SUM(K128:K130)</f>
        <v>0</v>
      </c>
      <c r="L131" s="82">
        <f t="shared" si="8"/>
        <v>0</v>
      </c>
      <c r="M131" s="33"/>
      <c r="N131" s="3"/>
      <c r="O131" s="3"/>
      <c r="P131" s="3"/>
    </row>
    <row r="132" spans="1:16" s="19" customFormat="1" ht="21" customHeight="1" thickTop="1" x14ac:dyDescent="0.2">
      <c r="D132" s="1"/>
      <c r="I132" s="20"/>
    </row>
    <row r="133" spans="1:16" ht="19.5" customHeight="1" x14ac:dyDescent="0.2"/>
    <row r="134" spans="1:16" ht="19.5" customHeight="1" x14ac:dyDescent="0.2">
      <c r="P134" s="33"/>
    </row>
    <row r="135" spans="1:16" s="2" customFormat="1" ht="19.5" customHeight="1" x14ac:dyDescent="0.2">
      <c r="D135" s="1"/>
      <c r="H135" s="19"/>
      <c r="I135" s="22"/>
    </row>
    <row r="136" spans="1:16" ht="18.75" customHeight="1" x14ac:dyDescent="0.2"/>
    <row r="137" spans="1:16" ht="18.75" customHeight="1" x14ac:dyDescent="0.2"/>
  </sheetData>
  <sheetProtection algorithmName="SHA-512" hashValue="wHa5QHWRGiuRaa3os03Ayu4frnaSUfbIE1W2jO9ZbTuhyrqvOlNj3d8fDGc/mMDEj1QSM2chSoqZnr3oygvDdw==" saltValue="t/3VKI6O02pPdoX0aX8jPg==" spinCount="100000" sheet="1" selectLockedCells="1"/>
  <mergeCells count="31">
    <mergeCell ref="D125:L125"/>
    <mergeCell ref="G14:G15"/>
    <mergeCell ref="H14:H15"/>
    <mergeCell ref="I14:I15"/>
    <mergeCell ref="A124:B124"/>
    <mergeCell ref="A125:B125"/>
    <mergeCell ref="C14:C15"/>
    <mergeCell ref="D14:D15"/>
    <mergeCell ref="A14:A15"/>
    <mergeCell ref="E9:M9"/>
    <mergeCell ref="F14:F15"/>
    <mergeCell ref="H6:I6"/>
    <mergeCell ref="E14:E15"/>
    <mergeCell ref="A3:M3"/>
    <mergeCell ref="J10:M10"/>
    <mergeCell ref="H5:M5"/>
    <mergeCell ref="K7:M7"/>
    <mergeCell ref="C5:D5"/>
    <mergeCell ref="K6:M6"/>
    <mergeCell ref="J14:J15"/>
    <mergeCell ref="K14:K15"/>
    <mergeCell ref="K4:M4"/>
    <mergeCell ref="J11:M12"/>
    <mergeCell ref="E12:F12"/>
    <mergeCell ref="B4:I4"/>
    <mergeCell ref="B6:F6"/>
    <mergeCell ref="B7:F7"/>
    <mergeCell ref="H7:I7"/>
    <mergeCell ref="A1:B1"/>
    <mergeCell ref="A5:B5"/>
    <mergeCell ref="G1:M1"/>
  </mergeCells>
  <phoneticPr fontId="2" type="noConversion"/>
  <conditionalFormatting sqref="B4:I4">
    <cfRule type="expression" dxfId="11" priority="5" stopIfTrue="1">
      <formula>$T$4</formula>
    </cfRule>
  </conditionalFormatting>
  <conditionalFormatting sqref="B6:F6">
    <cfRule type="expression" dxfId="10" priority="4" stopIfTrue="1">
      <formula>$T$6</formula>
    </cfRule>
  </conditionalFormatting>
  <conditionalFormatting sqref="B7:F7">
    <cfRule type="expression" dxfId="9" priority="3" stopIfTrue="1">
      <formula>$T$10</formula>
    </cfRule>
  </conditionalFormatting>
  <conditionalFormatting sqref="K4:M4">
    <cfRule type="expression" dxfId="8" priority="2" stopIfTrue="1">
      <formula>$T$5</formula>
    </cfRule>
  </conditionalFormatting>
  <conditionalFormatting sqref="K6:M6">
    <cfRule type="expression" dxfId="7" priority="1" stopIfTrue="1">
      <formula>$T$7</formula>
    </cfRule>
  </conditionalFormatting>
  <printOptions horizontalCentered="1"/>
  <pageMargins left="0.23" right="0.16" top="0.25" bottom="0.16" header="0" footer="0"/>
  <pageSetup paperSize="8" scale="41" orientation="landscape" r:id="rId1"/>
  <headerFooter alignWithMargins="0"/>
  <colBreaks count="1" manualBreakCount="1">
    <brk id="13"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07"/>
  <sheetViews>
    <sheetView zoomScaleNormal="100" workbookViewId="0"/>
  </sheetViews>
  <sheetFormatPr baseColWidth="10" defaultColWidth="11.42578125" defaultRowHeight="15.75" x14ac:dyDescent="0.25"/>
  <cols>
    <col min="1" max="1" width="13.5703125" style="25" customWidth="1"/>
    <col min="2" max="2" width="53.28515625" style="25" bestFit="1" customWidth="1"/>
    <col min="3" max="3" width="20.42578125" style="25" bestFit="1" customWidth="1"/>
    <col min="4" max="4" width="14.140625" style="25" bestFit="1" customWidth="1"/>
    <col min="5" max="5" width="18.5703125" style="25" hidden="1" customWidth="1"/>
    <col min="6" max="6" width="16.28515625" style="25" hidden="1" customWidth="1"/>
    <col min="7" max="7" width="12.85546875" style="25" hidden="1" customWidth="1"/>
    <col min="8" max="9" width="11.42578125" style="25"/>
    <col min="10" max="10" width="13.140625" style="25" customWidth="1"/>
    <col min="11" max="16384" width="11.42578125" style="25"/>
  </cols>
  <sheetData>
    <row r="1" spans="1:11" ht="37.5" customHeight="1" thickTop="1" x14ac:dyDescent="0.25">
      <c r="A1" s="41" t="s">
        <v>108</v>
      </c>
      <c r="B1" s="42" t="s">
        <v>109</v>
      </c>
      <c r="C1" s="42" t="s">
        <v>110</v>
      </c>
      <c r="D1" s="42" t="s">
        <v>31</v>
      </c>
      <c r="E1" s="56" t="s">
        <v>111</v>
      </c>
      <c r="F1" s="56" t="s">
        <v>112</v>
      </c>
      <c r="G1" s="56" t="s">
        <v>113</v>
      </c>
      <c r="H1" s="57" t="s">
        <v>114</v>
      </c>
      <c r="I1" s="120" t="s">
        <v>115</v>
      </c>
      <c r="J1" s="57" t="s">
        <v>116</v>
      </c>
      <c r="K1" s="58" t="s">
        <v>107</v>
      </c>
    </row>
    <row r="2" spans="1:11" ht="18.75" x14ac:dyDescent="0.3">
      <c r="A2" s="43" t="s">
        <v>117</v>
      </c>
      <c r="B2" s="44"/>
      <c r="C2" s="45"/>
      <c r="D2" s="45"/>
      <c r="E2" s="54"/>
      <c r="F2" s="54"/>
      <c r="G2" s="54"/>
      <c r="H2" s="55"/>
      <c r="I2" s="55"/>
      <c r="J2" s="55"/>
      <c r="K2" s="46"/>
    </row>
    <row r="3" spans="1:11" x14ac:dyDescent="0.25">
      <c r="A3" s="47" t="s">
        <v>118</v>
      </c>
      <c r="B3" s="48" t="s">
        <v>119</v>
      </c>
      <c r="C3" s="48" t="s">
        <v>120</v>
      </c>
      <c r="D3" s="48" t="s">
        <v>115</v>
      </c>
      <c r="E3" s="119">
        <v>0</v>
      </c>
      <c r="F3" s="119">
        <v>1</v>
      </c>
      <c r="G3" s="119">
        <v>0</v>
      </c>
      <c r="H3" s="70">
        <f>E3*K3</f>
        <v>0</v>
      </c>
      <c r="I3" s="70">
        <f>F3*K3</f>
        <v>0</v>
      </c>
      <c r="J3" s="70">
        <f>G3*K3</f>
        <v>0</v>
      </c>
      <c r="K3" s="83">
        <v>0</v>
      </c>
    </row>
    <row r="4" spans="1:11" x14ac:dyDescent="0.25">
      <c r="A4" s="47" t="s">
        <v>121</v>
      </c>
      <c r="B4" s="48" t="s">
        <v>122</v>
      </c>
      <c r="C4" s="48" t="s">
        <v>122</v>
      </c>
      <c r="D4" s="48" t="s">
        <v>115</v>
      </c>
      <c r="E4" s="119">
        <v>0</v>
      </c>
      <c r="F4" s="119">
        <v>1</v>
      </c>
      <c r="G4" s="119">
        <v>0</v>
      </c>
      <c r="H4" s="70">
        <f t="shared" ref="H4:H70" si="0">E4*K4</f>
        <v>0</v>
      </c>
      <c r="I4" s="70">
        <f t="shared" ref="I4:I70" si="1">F4*K4</f>
        <v>0.08</v>
      </c>
      <c r="J4" s="70">
        <f t="shared" ref="J4:J70" si="2">G4*K4</f>
        <v>0</v>
      </c>
      <c r="K4" s="83">
        <v>0.08</v>
      </c>
    </row>
    <row r="5" spans="1:11" x14ac:dyDescent="0.25">
      <c r="A5" s="47" t="s">
        <v>123</v>
      </c>
      <c r="B5" s="48" t="s">
        <v>124</v>
      </c>
      <c r="C5" s="48" t="s">
        <v>125</v>
      </c>
      <c r="D5" s="48" t="s">
        <v>126</v>
      </c>
      <c r="E5" s="119">
        <v>0.19439999999999999</v>
      </c>
      <c r="F5" s="119">
        <v>0.77880000000000005</v>
      </c>
      <c r="G5" s="119">
        <v>2.6800000000000001E-2</v>
      </c>
      <c r="H5" s="70">
        <f t="shared" si="0"/>
        <v>1.5552E-2</v>
      </c>
      <c r="I5" s="70">
        <f t="shared" si="1"/>
        <v>6.2304000000000005E-2</v>
      </c>
      <c r="J5" s="70">
        <f t="shared" si="2"/>
        <v>2.1440000000000001E-3</v>
      </c>
      <c r="K5" s="83">
        <v>0.08</v>
      </c>
    </row>
    <row r="6" spans="1:11" x14ac:dyDescent="0.25">
      <c r="A6" s="47" t="s">
        <v>127</v>
      </c>
      <c r="B6" s="48" t="s">
        <v>128</v>
      </c>
      <c r="C6" s="48" t="s">
        <v>129</v>
      </c>
      <c r="D6" s="48" t="s">
        <v>126</v>
      </c>
      <c r="E6" s="119">
        <v>0.19439999999999999</v>
      </c>
      <c r="F6" s="119">
        <v>0.77880000000000005</v>
      </c>
      <c r="G6" s="119">
        <v>2.6800000000000001E-2</v>
      </c>
      <c r="H6" s="70">
        <f t="shared" si="0"/>
        <v>1.9439999999999999E-2</v>
      </c>
      <c r="I6" s="70">
        <f t="shared" si="1"/>
        <v>7.7880000000000005E-2</v>
      </c>
      <c r="J6" s="70">
        <f t="shared" si="2"/>
        <v>2.6800000000000001E-3</v>
      </c>
      <c r="K6" s="83">
        <v>0.1</v>
      </c>
    </row>
    <row r="7" spans="1:11" x14ac:dyDescent="0.25">
      <c r="A7" s="47" t="s">
        <v>130</v>
      </c>
      <c r="B7" s="48" t="s">
        <v>131</v>
      </c>
      <c r="C7" s="48" t="s">
        <v>132</v>
      </c>
      <c r="D7" s="48" t="s">
        <v>126</v>
      </c>
      <c r="E7" s="119">
        <v>0.08</v>
      </c>
      <c r="F7" s="119">
        <v>0.85</v>
      </c>
      <c r="G7" s="119">
        <v>7.0000000000000007E-2</v>
      </c>
      <c r="H7" s="70">
        <f t="shared" si="0"/>
        <v>1.9199999999999998E-2</v>
      </c>
      <c r="I7" s="70">
        <f t="shared" si="1"/>
        <v>0.20399999999999999</v>
      </c>
      <c r="J7" s="70">
        <f t="shared" si="2"/>
        <v>1.6800000000000002E-2</v>
      </c>
      <c r="K7" s="83">
        <v>0.24</v>
      </c>
    </row>
    <row r="8" spans="1:11" x14ac:dyDescent="0.25">
      <c r="A8" s="47" t="s">
        <v>133</v>
      </c>
      <c r="B8" s="48" t="s">
        <v>134</v>
      </c>
      <c r="C8" s="48" t="s">
        <v>135</v>
      </c>
      <c r="D8" s="48" t="s">
        <v>126</v>
      </c>
      <c r="E8" s="119">
        <v>0.08</v>
      </c>
      <c r="F8" s="119">
        <v>0.85</v>
      </c>
      <c r="G8" s="119">
        <v>7.0000000000000007E-2</v>
      </c>
      <c r="H8" s="70">
        <f t="shared" si="0"/>
        <v>1.9199999999999998E-2</v>
      </c>
      <c r="I8" s="70">
        <f t="shared" si="1"/>
        <v>0.20399999999999999</v>
      </c>
      <c r="J8" s="70">
        <f t="shared" si="2"/>
        <v>1.6800000000000002E-2</v>
      </c>
      <c r="K8" s="83">
        <v>0.24</v>
      </c>
    </row>
    <row r="9" spans="1:11" x14ac:dyDescent="0.25">
      <c r="A9" s="47" t="s">
        <v>136</v>
      </c>
      <c r="B9" s="48" t="s">
        <v>137</v>
      </c>
      <c r="C9" s="48" t="s">
        <v>138</v>
      </c>
      <c r="D9" s="48" t="s">
        <v>126</v>
      </c>
      <c r="E9" s="119">
        <v>0.08</v>
      </c>
      <c r="F9" s="119">
        <v>0.85</v>
      </c>
      <c r="G9" s="119">
        <v>7.0000000000000007E-2</v>
      </c>
      <c r="H9" s="70">
        <f t="shared" si="0"/>
        <v>1.9199999999999998E-2</v>
      </c>
      <c r="I9" s="70">
        <f t="shared" si="1"/>
        <v>0.20399999999999999</v>
      </c>
      <c r="J9" s="70">
        <f t="shared" si="2"/>
        <v>1.6800000000000002E-2</v>
      </c>
      <c r="K9" s="83">
        <v>0.24</v>
      </c>
    </row>
    <row r="10" spans="1:11" x14ac:dyDescent="0.25">
      <c r="A10" s="47" t="s">
        <v>139</v>
      </c>
      <c r="B10" s="48" t="s">
        <v>140</v>
      </c>
      <c r="C10" s="48" t="s">
        <v>141</v>
      </c>
      <c r="D10" s="48" t="s">
        <v>126</v>
      </c>
      <c r="E10" s="119">
        <v>0.08</v>
      </c>
      <c r="F10" s="119">
        <v>0.85</v>
      </c>
      <c r="G10" s="119">
        <v>7.0000000000000007E-2</v>
      </c>
      <c r="H10" s="70">
        <f t="shared" si="0"/>
        <v>1.9199999999999998E-2</v>
      </c>
      <c r="I10" s="70">
        <f t="shared" si="1"/>
        <v>0.20399999999999999</v>
      </c>
      <c r="J10" s="70">
        <f t="shared" si="2"/>
        <v>1.6800000000000002E-2</v>
      </c>
      <c r="K10" s="83">
        <v>0.24</v>
      </c>
    </row>
    <row r="11" spans="1:11" x14ac:dyDescent="0.25">
      <c r="A11" s="47" t="s">
        <v>142</v>
      </c>
      <c r="B11" s="48" t="s">
        <v>143</v>
      </c>
      <c r="C11" s="48" t="s">
        <v>144</v>
      </c>
      <c r="D11" s="48" t="s">
        <v>145</v>
      </c>
      <c r="E11" s="119">
        <v>1</v>
      </c>
      <c r="F11" s="119">
        <f>0%*K11</f>
        <v>0</v>
      </c>
      <c r="G11" s="119">
        <v>0</v>
      </c>
      <c r="H11" s="70">
        <f t="shared" si="0"/>
        <v>0</v>
      </c>
      <c r="I11" s="70">
        <f t="shared" si="1"/>
        <v>0</v>
      </c>
      <c r="J11" s="70">
        <f t="shared" si="2"/>
        <v>0</v>
      </c>
      <c r="K11" s="83">
        <v>0</v>
      </c>
    </row>
    <row r="12" spans="1:11" x14ac:dyDescent="0.25">
      <c r="A12" s="47" t="s">
        <v>146</v>
      </c>
      <c r="B12" s="48" t="s">
        <v>147</v>
      </c>
      <c r="C12" s="48" t="s">
        <v>148</v>
      </c>
      <c r="D12" s="48" t="s">
        <v>145</v>
      </c>
      <c r="E12" s="119">
        <v>1</v>
      </c>
      <c r="F12" s="119">
        <f>0%*K12</f>
        <v>0</v>
      </c>
      <c r="G12" s="119">
        <v>0</v>
      </c>
      <c r="H12" s="70">
        <f t="shared" si="0"/>
        <v>0</v>
      </c>
      <c r="I12" s="70">
        <f t="shared" si="1"/>
        <v>0</v>
      </c>
      <c r="J12" s="70">
        <f t="shared" si="2"/>
        <v>0</v>
      </c>
      <c r="K12" s="83">
        <v>0</v>
      </c>
    </row>
    <row r="13" spans="1:11" x14ac:dyDescent="0.25">
      <c r="A13" s="47" t="s">
        <v>149</v>
      </c>
      <c r="B13" s="48" t="s">
        <v>150</v>
      </c>
      <c r="C13" s="48" t="s">
        <v>151</v>
      </c>
      <c r="D13" s="48" t="s">
        <v>126</v>
      </c>
      <c r="E13" s="119">
        <v>0.89780000000000004</v>
      </c>
      <c r="F13" s="119">
        <v>7.5800000000000006E-2</v>
      </c>
      <c r="G13" s="119">
        <v>2.64E-2</v>
      </c>
      <c r="H13" s="70">
        <f t="shared" si="0"/>
        <v>0.18853800000000001</v>
      </c>
      <c r="I13" s="70">
        <f t="shared" si="1"/>
        <v>1.5918000000000002E-2</v>
      </c>
      <c r="J13" s="70">
        <f t="shared" si="2"/>
        <v>5.5439999999999994E-3</v>
      </c>
      <c r="K13" s="83">
        <v>0.21</v>
      </c>
    </row>
    <row r="14" spans="1:11" x14ac:dyDescent="0.25">
      <c r="A14" s="47" t="s">
        <v>152</v>
      </c>
      <c r="B14" s="48" t="s">
        <v>153</v>
      </c>
      <c r="C14" s="48" t="s">
        <v>154</v>
      </c>
      <c r="D14" s="48" t="s">
        <v>126</v>
      </c>
      <c r="E14" s="119">
        <v>0.89780000000000004</v>
      </c>
      <c r="F14" s="119">
        <v>7.5800000000000006E-2</v>
      </c>
      <c r="G14" s="119">
        <v>2.64E-2</v>
      </c>
      <c r="H14" s="70">
        <f t="shared" si="0"/>
        <v>0.25138400000000005</v>
      </c>
      <c r="I14" s="70">
        <f t="shared" si="1"/>
        <v>2.1224000000000003E-2</v>
      </c>
      <c r="J14" s="70">
        <f t="shared" si="2"/>
        <v>7.392000000000001E-3</v>
      </c>
      <c r="K14" s="83">
        <v>0.28000000000000003</v>
      </c>
    </row>
    <row r="15" spans="1:11" x14ac:dyDescent="0.25">
      <c r="A15" s="47" t="s">
        <v>155</v>
      </c>
      <c r="B15" s="48" t="s">
        <v>156</v>
      </c>
      <c r="C15" s="48" t="s">
        <v>157</v>
      </c>
      <c r="D15" s="48" t="s">
        <v>126</v>
      </c>
      <c r="E15" s="119">
        <v>0.89780000000000004</v>
      </c>
      <c r="F15" s="119">
        <v>7.5800000000000006E-2</v>
      </c>
      <c r="G15" s="119">
        <v>2.64E-2</v>
      </c>
      <c r="H15" s="70">
        <f t="shared" si="0"/>
        <v>0.18853800000000001</v>
      </c>
      <c r="I15" s="70">
        <f t="shared" si="1"/>
        <v>1.5918000000000002E-2</v>
      </c>
      <c r="J15" s="70">
        <f t="shared" si="2"/>
        <v>5.5439999999999994E-3</v>
      </c>
      <c r="K15" s="83">
        <v>0.21</v>
      </c>
    </row>
    <row r="16" spans="1:11" x14ac:dyDescent="0.25">
      <c r="A16" s="47" t="s">
        <v>158</v>
      </c>
      <c r="B16" s="48" t="s">
        <v>159</v>
      </c>
      <c r="C16" s="48" t="s">
        <v>160</v>
      </c>
      <c r="D16" s="48" t="s">
        <v>126</v>
      </c>
      <c r="E16" s="119">
        <v>0.89780000000000004</v>
      </c>
      <c r="F16" s="119">
        <v>7.5800000000000006E-2</v>
      </c>
      <c r="G16" s="119">
        <v>2.64E-2</v>
      </c>
      <c r="H16" s="70">
        <f t="shared" si="0"/>
        <v>0.18853800000000001</v>
      </c>
      <c r="I16" s="70">
        <f t="shared" si="1"/>
        <v>1.5918000000000002E-2</v>
      </c>
      <c r="J16" s="70">
        <f t="shared" si="2"/>
        <v>5.5439999999999994E-3</v>
      </c>
      <c r="K16" s="83">
        <v>0.21</v>
      </c>
    </row>
    <row r="17" spans="1:11" x14ac:dyDescent="0.25">
      <c r="A17" s="122" t="s">
        <v>161</v>
      </c>
      <c r="B17" s="123" t="s">
        <v>162</v>
      </c>
      <c r="C17" s="123" t="s">
        <v>163</v>
      </c>
      <c r="D17" s="123" t="s">
        <v>115</v>
      </c>
      <c r="E17" s="119">
        <v>0</v>
      </c>
      <c r="F17" s="119">
        <v>1</v>
      </c>
      <c r="G17" s="119">
        <v>0</v>
      </c>
      <c r="H17" s="70">
        <f t="shared" ref="H17" si="3">E17*K17</f>
        <v>0</v>
      </c>
      <c r="I17" s="70">
        <f t="shared" ref="I17" si="4">F17*K17</f>
        <v>3.15</v>
      </c>
      <c r="J17" s="70">
        <f t="shared" ref="J17" si="5">G17*K17</f>
        <v>0</v>
      </c>
      <c r="K17" s="83">
        <v>3.15</v>
      </c>
    </row>
    <row r="18" spans="1:11" x14ac:dyDescent="0.25">
      <c r="A18" s="47" t="s">
        <v>164</v>
      </c>
      <c r="B18" s="48" t="s">
        <v>165</v>
      </c>
      <c r="C18" s="48" t="s">
        <v>166</v>
      </c>
      <c r="D18" s="48" t="s">
        <v>115</v>
      </c>
      <c r="E18" s="119">
        <v>0</v>
      </c>
      <c r="F18" s="119">
        <v>1</v>
      </c>
      <c r="G18" s="119">
        <v>0</v>
      </c>
      <c r="H18" s="70">
        <f t="shared" si="0"/>
        <v>0</v>
      </c>
      <c r="I18" s="70">
        <f t="shared" si="1"/>
        <v>3.15</v>
      </c>
      <c r="J18" s="70">
        <f t="shared" si="2"/>
        <v>0</v>
      </c>
      <c r="K18" s="83">
        <v>3.15</v>
      </c>
    </row>
    <row r="19" spans="1:11" x14ac:dyDescent="0.25">
      <c r="A19" s="47" t="s">
        <v>167</v>
      </c>
      <c r="B19" s="48" t="s">
        <v>168</v>
      </c>
      <c r="C19" s="48" t="s">
        <v>169</v>
      </c>
      <c r="D19" s="48" t="s">
        <v>115</v>
      </c>
      <c r="E19" s="119">
        <v>0</v>
      </c>
      <c r="F19" s="119">
        <v>1</v>
      </c>
      <c r="G19" s="119">
        <v>0</v>
      </c>
      <c r="H19" s="70">
        <f t="shared" si="0"/>
        <v>0</v>
      </c>
      <c r="I19" s="70">
        <f t="shared" si="1"/>
        <v>3.15</v>
      </c>
      <c r="J19" s="70">
        <f t="shared" si="2"/>
        <v>0</v>
      </c>
      <c r="K19" s="83">
        <v>3.15</v>
      </c>
    </row>
    <row r="20" spans="1:11" x14ac:dyDescent="0.25">
      <c r="A20" s="47" t="s">
        <v>170</v>
      </c>
      <c r="B20" s="48" t="s">
        <v>171</v>
      </c>
      <c r="C20" s="48" t="s">
        <v>172</v>
      </c>
      <c r="D20" s="48" t="s">
        <v>115</v>
      </c>
      <c r="E20" s="119">
        <v>0</v>
      </c>
      <c r="F20" s="119">
        <v>1</v>
      </c>
      <c r="G20" s="119">
        <v>0</v>
      </c>
      <c r="H20" s="70">
        <f t="shared" si="0"/>
        <v>0</v>
      </c>
      <c r="I20" s="70">
        <f t="shared" si="1"/>
        <v>3.15</v>
      </c>
      <c r="J20" s="70">
        <f t="shared" si="2"/>
        <v>0</v>
      </c>
      <c r="K20" s="83">
        <v>3.15</v>
      </c>
    </row>
    <row r="21" spans="1:11" x14ac:dyDescent="0.25">
      <c r="A21" s="47" t="s">
        <v>173</v>
      </c>
      <c r="B21" s="48" t="s">
        <v>174</v>
      </c>
      <c r="C21" s="48" t="s">
        <v>175</v>
      </c>
      <c r="D21" s="48" t="s">
        <v>115</v>
      </c>
      <c r="E21" s="119">
        <v>0</v>
      </c>
      <c r="F21" s="119">
        <v>1</v>
      </c>
      <c r="G21" s="119">
        <v>0</v>
      </c>
      <c r="H21" s="70">
        <f t="shared" si="0"/>
        <v>0</v>
      </c>
      <c r="I21" s="70">
        <f t="shared" si="1"/>
        <v>3.15</v>
      </c>
      <c r="J21" s="70">
        <f t="shared" si="2"/>
        <v>0</v>
      </c>
      <c r="K21" s="83">
        <v>3.15</v>
      </c>
    </row>
    <row r="22" spans="1:11" x14ac:dyDescent="0.25">
      <c r="A22" s="47" t="s">
        <v>176</v>
      </c>
      <c r="B22" s="48" t="s">
        <v>177</v>
      </c>
      <c r="C22" s="48" t="s">
        <v>178</v>
      </c>
      <c r="D22" s="48" t="s">
        <v>115</v>
      </c>
      <c r="E22" s="119">
        <v>0</v>
      </c>
      <c r="F22" s="119">
        <v>1</v>
      </c>
      <c r="G22" s="119">
        <v>0</v>
      </c>
      <c r="H22" s="70">
        <f t="shared" si="0"/>
        <v>0</v>
      </c>
      <c r="I22" s="70">
        <f t="shared" si="1"/>
        <v>3.15</v>
      </c>
      <c r="J22" s="70">
        <f t="shared" si="2"/>
        <v>0</v>
      </c>
      <c r="K22" s="83">
        <v>3.15</v>
      </c>
    </row>
    <row r="23" spans="1:11" x14ac:dyDescent="0.25">
      <c r="A23" s="47" t="s">
        <v>179</v>
      </c>
      <c r="B23" s="48" t="s">
        <v>180</v>
      </c>
      <c r="C23" s="48" t="s">
        <v>181</v>
      </c>
      <c r="D23" s="48" t="s">
        <v>115</v>
      </c>
      <c r="E23" s="119">
        <v>0</v>
      </c>
      <c r="F23" s="119">
        <v>1</v>
      </c>
      <c r="G23" s="119">
        <v>0</v>
      </c>
      <c r="H23" s="70">
        <f t="shared" si="0"/>
        <v>0</v>
      </c>
      <c r="I23" s="70">
        <f t="shared" si="1"/>
        <v>3.15</v>
      </c>
      <c r="J23" s="70">
        <f t="shared" si="2"/>
        <v>0</v>
      </c>
      <c r="K23" s="83">
        <v>3.15</v>
      </c>
    </row>
    <row r="24" spans="1:11" x14ac:dyDescent="0.25">
      <c r="A24" s="47" t="s">
        <v>182</v>
      </c>
      <c r="B24" s="48" t="s">
        <v>183</v>
      </c>
      <c r="C24" s="48" t="s">
        <v>184</v>
      </c>
      <c r="D24" s="48" t="s">
        <v>115</v>
      </c>
      <c r="E24" s="119">
        <v>0</v>
      </c>
      <c r="F24" s="119">
        <v>1</v>
      </c>
      <c r="G24" s="119">
        <v>0</v>
      </c>
      <c r="H24" s="70">
        <f t="shared" si="0"/>
        <v>0</v>
      </c>
      <c r="I24" s="70">
        <f t="shared" si="1"/>
        <v>3.15</v>
      </c>
      <c r="J24" s="70">
        <f t="shared" si="2"/>
        <v>0</v>
      </c>
      <c r="K24" s="83">
        <v>3.15</v>
      </c>
    </row>
    <row r="25" spans="1:11" x14ac:dyDescent="0.25">
      <c r="A25" s="47" t="s">
        <v>185</v>
      </c>
      <c r="B25" s="48" t="s">
        <v>186</v>
      </c>
      <c r="C25" s="48" t="s">
        <v>187</v>
      </c>
      <c r="D25" s="48" t="s">
        <v>115</v>
      </c>
      <c r="E25" s="119">
        <v>0</v>
      </c>
      <c r="F25" s="119">
        <v>1</v>
      </c>
      <c r="G25" s="119">
        <v>0</v>
      </c>
      <c r="H25" s="70">
        <f t="shared" si="0"/>
        <v>0</v>
      </c>
      <c r="I25" s="70">
        <f t="shared" si="1"/>
        <v>3.15</v>
      </c>
      <c r="J25" s="70">
        <f t="shared" si="2"/>
        <v>0</v>
      </c>
      <c r="K25" s="83">
        <v>3.15</v>
      </c>
    </row>
    <row r="26" spans="1:11" x14ac:dyDescent="0.25">
      <c r="A26" s="47" t="s">
        <v>188</v>
      </c>
      <c r="B26" s="48" t="s">
        <v>189</v>
      </c>
      <c r="C26" s="48" t="s">
        <v>190</v>
      </c>
      <c r="D26" s="48" t="s">
        <v>115</v>
      </c>
      <c r="E26" s="119">
        <v>0</v>
      </c>
      <c r="F26" s="119">
        <v>1</v>
      </c>
      <c r="G26" s="119">
        <v>0</v>
      </c>
      <c r="H26" s="70">
        <f t="shared" si="0"/>
        <v>0</v>
      </c>
      <c r="I26" s="70">
        <f t="shared" si="1"/>
        <v>3.15</v>
      </c>
      <c r="J26" s="70">
        <f t="shared" si="2"/>
        <v>0</v>
      </c>
      <c r="K26" s="83">
        <v>3.15</v>
      </c>
    </row>
    <row r="27" spans="1:11" x14ac:dyDescent="0.25">
      <c r="A27" s="47" t="s">
        <v>191</v>
      </c>
      <c r="B27" s="48" t="s">
        <v>192</v>
      </c>
      <c r="C27" s="48" t="s">
        <v>193</v>
      </c>
      <c r="D27" s="48" t="s">
        <v>126</v>
      </c>
      <c r="E27" s="119">
        <v>0.92210000000000003</v>
      </c>
      <c r="F27" s="119">
        <v>7.7899999999999997E-2</v>
      </c>
      <c r="G27" s="119">
        <v>0</v>
      </c>
      <c r="H27" s="70">
        <f t="shared" si="0"/>
        <v>2.9046150000000002</v>
      </c>
      <c r="I27" s="70">
        <f t="shared" si="1"/>
        <v>0.24538499999999999</v>
      </c>
      <c r="J27" s="70">
        <f t="shared" si="2"/>
        <v>0</v>
      </c>
      <c r="K27" s="83">
        <v>3.15</v>
      </c>
    </row>
    <row r="28" spans="1:11" x14ac:dyDescent="0.25">
      <c r="A28" s="47" t="s">
        <v>194</v>
      </c>
      <c r="B28" s="48" t="s">
        <v>195</v>
      </c>
      <c r="C28" s="48" t="s">
        <v>196</v>
      </c>
      <c r="D28" s="48" t="s">
        <v>126</v>
      </c>
      <c r="E28" s="119">
        <v>0.92210000000000003</v>
      </c>
      <c r="F28" s="119">
        <v>7.7899999999999997E-2</v>
      </c>
      <c r="G28" s="119">
        <v>0</v>
      </c>
      <c r="H28" s="70">
        <f t="shared" si="0"/>
        <v>2.9046150000000002</v>
      </c>
      <c r="I28" s="70">
        <f t="shared" si="1"/>
        <v>0.24538499999999999</v>
      </c>
      <c r="J28" s="70">
        <f t="shared" si="2"/>
        <v>0</v>
      </c>
      <c r="K28" s="83">
        <v>3.15</v>
      </c>
    </row>
    <row r="29" spans="1:11" x14ac:dyDescent="0.25">
      <c r="A29" s="47" t="s">
        <v>197</v>
      </c>
      <c r="B29" s="48" t="s">
        <v>198</v>
      </c>
      <c r="C29" s="48" t="s">
        <v>199</v>
      </c>
      <c r="D29" s="48" t="s">
        <v>126</v>
      </c>
      <c r="E29" s="119">
        <v>0.92210000000000003</v>
      </c>
      <c r="F29" s="119">
        <v>7.7899999999999997E-2</v>
      </c>
      <c r="G29" s="119">
        <v>0</v>
      </c>
      <c r="H29" s="70">
        <f t="shared" si="0"/>
        <v>2.9046150000000002</v>
      </c>
      <c r="I29" s="70">
        <f t="shared" si="1"/>
        <v>0.24538499999999999</v>
      </c>
      <c r="J29" s="70">
        <f t="shared" si="2"/>
        <v>0</v>
      </c>
      <c r="K29" s="83">
        <v>3.15</v>
      </c>
    </row>
    <row r="30" spans="1:11" x14ac:dyDescent="0.25">
      <c r="A30" s="47" t="s">
        <v>200</v>
      </c>
      <c r="B30" s="48" t="s">
        <v>201</v>
      </c>
      <c r="C30" s="48" t="s">
        <v>202</v>
      </c>
      <c r="D30" s="48" t="s">
        <v>126</v>
      </c>
      <c r="E30" s="119">
        <v>0.92210000000000003</v>
      </c>
      <c r="F30" s="119">
        <v>7.7899999999999997E-2</v>
      </c>
      <c r="G30" s="119">
        <v>0</v>
      </c>
      <c r="H30" s="70">
        <f t="shared" si="0"/>
        <v>2.9046150000000002</v>
      </c>
      <c r="I30" s="70">
        <f t="shared" si="1"/>
        <v>0.24538499999999999</v>
      </c>
      <c r="J30" s="70">
        <f t="shared" si="2"/>
        <v>0</v>
      </c>
      <c r="K30" s="83">
        <v>3.15</v>
      </c>
    </row>
    <row r="31" spans="1:11" x14ac:dyDescent="0.25">
      <c r="A31" s="47" t="s">
        <v>203</v>
      </c>
      <c r="B31" s="48" t="s">
        <v>204</v>
      </c>
      <c r="C31" s="48" t="s">
        <v>205</v>
      </c>
      <c r="D31" s="48" t="s">
        <v>126</v>
      </c>
      <c r="E31" s="119">
        <v>0.92210000000000003</v>
      </c>
      <c r="F31" s="119">
        <v>7.7899999999999997E-2</v>
      </c>
      <c r="G31" s="119">
        <v>0</v>
      </c>
      <c r="H31" s="70">
        <f t="shared" si="0"/>
        <v>2.9046150000000002</v>
      </c>
      <c r="I31" s="70">
        <f t="shared" si="1"/>
        <v>0.24538499999999999</v>
      </c>
      <c r="J31" s="70">
        <f t="shared" si="2"/>
        <v>0</v>
      </c>
      <c r="K31" s="83">
        <v>3.15</v>
      </c>
    </row>
    <row r="32" spans="1:11" x14ac:dyDescent="0.25">
      <c r="A32" s="47" t="s">
        <v>206</v>
      </c>
      <c r="B32" s="48" t="s">
        <v>207</v>
      </c>
      <c r="C32" s="48" t="s">
        <v>208</v>
      </c>
      <c r="D32" s="48" t="s">
        <v>126</v>
      </c>
      <c r="E32" s="119">
        <v>0.92210000000000003</v>
      </c>
      <c r="F32" s="119">
        <v>7.7899999999999997E-2</v>
      </c>
      <c r="G32" s="119">
        <v>0</v>
      </c>
      <c r="H32" s="70">
        <f t="shared" si="0"/>
        <v>2.9046150000000002</v>
      </c>
      <c r="I32" s="70">
        <f t="shared" si="1"/>
        <v>0.24538499999999999</v>
      </c>
      <c r="J32" s="70">
        <f t="shared" si="2"/>
        <v>0</v>
      </c>
      <c r="K32" s="83">
        <v>3.15</v>
      </c>
    </row>
    <row r="33" spans="1:11" x14ac:dyDescent="0.25">
      <c r="A33" s="47" t="s">
        <v>209</v>
      </c>
      <c r="B33" s="48" t="s">
        <v>210</v>
      </c>
      <c r="C33" s="48" t="s">
        <v>211</v>
      </c>
      <c r="D33" s="48" t="s">
        <v>126</v>
      </c>
      <c r="E33" s="119">
        <v>0.92210000000000003</v>
      </c>
      <c r="F33" s="119">
        <v>7.7899999999999997E-2</v>
      </c>
      <c r="G33" s="119">
        <v>0</v>
      </c>
      <c r="H33" s="70">
        <f t="shared" si="0"/>
        <v>2.9046150000000002</v>
      </c>
      <c r="I33" s="70">
        <f t="shared" si="1"/>
        <v>0.24538499999999999</v>
      </c>
      <c r="J33" s="70">
        <f t="shared" si="2"/>
        <v>0</v>
      </c>
      <c r="K33" s="83">
        <v>3.15</v>
      </c>
    </row>
    <row r="34" spans="1:11" x14ac:dyDescent="0.25">
      <c r="A34" s="47" t="s">
        <v>212</v>
      </c>
      <c r="B34" s="48" t="s">
        <v>213</v>
      </c>
      <c r="C34" s="48" t="s">
        <v>214</v>
      </c>
      <c r="D34" s="48" t="s">
        <v>126</v>
      </c>
      <c r="E34" s="119">
        <v>0.82913999999999999</v>
      </c>
      <c r="F34" s="119">
        <v>0.10296</v>
      </c>
      <c r="G34" s="119">
        <v>6.7900000000000002E-2</v>
      </c>
      <c r="H34" s="70">
        <f t="shared" si="0"/>
        <v>5.3479530000000004</v>
      </c>
      <c r="I34" s="70">
        <f t="shared" si="1"/>
        <v>0.66409200000000002</v>
      </c>
      <c r="J34" s="70">
        <f t="shared" si="2"/>
        <v>0.43795500000000004</v>
      </c>
      <c r="K34" s="83">
        <v>6.45</v>
      </c>
    </row>
    <row r="35" spans="1:11" x14ac:dyDescent="0.25">
      <c r="A35" s="47" t="s">
        <v>215</v>
      </c>
      <c r="B35" s="48" t="s">
        <v>216</v>
      </c>
      <c r="C35" s="48" t="s">
        <v>214</v>
      </c>
      <c r="D35" s="48" t="s">
        <v>126</v>
      </c>
      <c r="E35" s="119">
        <v>0.82913999999999999</v>
      </c>
      <c r="F35" s="119">
        <v>0.10296</v>
      </c>
      <c r="G35" s="119">
        <v>6.7900000000000002E-2</v>
      </c>
      <c r="H35" s="70">
        <f t="shared" si="0"/>
        <v>5.3479530000000004</v>
      </c>
      <c r="I35" s="70">
        <f t="shared" si="1"/>
        <v>0.66409200000000002</v>
      </c>
      <c r="J35" s="70">
        <f t="shared" si="2"/>
        <v>0.43795500000000004</v>
      </c>
      <c r="K35" s="83">
        <v>6.45</v>
      </c>
    </row>
    <row r="36" spans="1:11" x14ac:dyDescent="0.25">
      <c r="A36" s="47" t="s">
        <v>217</v>
      </c>
      <c r="B36" s="48" t="s">
        <v>218</v>
      </c>
      <c r="C36" s="48" t="s">
        <v>214</v>
      </c>
      <c r="D36" s="48" t="s">
        <v>126</v>
      </c>
      <c r="E36" s="119">
        <v>0.82913999999999999</v>
      </c>
      <c r="F36" s="119">
        <v>0.10296</v>
      </c>
      <c r="G36" s="119">
        <v>6.7900000000000002E-2</v>
      </c>
      <c r="H36" s="70">
        <f t="shared" si="0"/>
        <v>5.3479530000000004</v>
      </c>
      <c r="I36" s="70">
        <f t="shared" si="1"/>
        <v>0.66409200000000002</v>
      </c>
      <c r="J36" s="70">
        <f t="shared" si="2"/>
        <v>0.43795500000000004</v>
      </c>
      <c r="K36" s="83">
        <v>6.45</v>
      </c>
    </row>
    <row r="37" spans="1:11" x14ac:dyDescent="0.25">
      <c r="A37" s="47" t="s">
        <v>219</v>
      </c>
      <c r="B37" s="48" t="s">
        <v>220</v>
      </c>
      <c r="C37" s="48" t="s">
        <v>214</v>
      </c>
      <c r="D37" s="48" t="s">
        <v>126</v>
      </c>
      <c r="E37" s="119">
        <v>0.82913999999999999</v>
      </c>
      <c r="F37" s="119">
        <v>0.10296</v>
      </c>
      <c r="G37" s="119">
        <v>6.7900000000000002E-2</v>
      </c>
      <c r="H37" s="70">
        <f t="shared" si="0"/>
        <v>5.3479530000000004</v>
      </c>
      <c r="I37" s="70">
        <f t="shared" si="1"/>
        <v>0.66409200000000002</v>
      </c>
      <c r="J37" s="70">
        <f t="shared" si="2"/>
        <v>0.43795500000000004</v>
      </c>
      <c r="K37" s="83">
        <v>6.45</v>
      </c>
    </row>
    <row r="38" spans="1:11" x14ac:dyDescent="0.25">
      <c r="A38" s="47" t="s">
        <v>221</v>
      </c>
      <c r="B38" s="48" t="s">
        <v>222</v>
      </c>
      <c r="C38" s="48" t="s">
        <v>214</v>
      </c>
      <c r="D38" s="48" t="s">
        <v>126</v>
      </c>
      <c r="E38" s="119">
        <v>0.82913999999999999</v>
      </c>
      <c r="F38" s="119">
        <v>0.10296</v>
      </c>
      <c r="G38" s="119">
        <v>6.7900000000000002E-2</v>
      </c>
      <c r="H38" s="70">
        <f t="shared" si="0"/>
        <v>5.3479530000000004</v>
      </c>
      <c r="I38" s="70">
        <f t="shared" si="1"/>
        <v>0.66409200000000002</v>
      </c>
      <c r="J38" s="70">
        <f t="shared" si="2"/>
        <v>0.43795500000000004</v>
      </c>
      <c r="K38" s="83">
        <v>6.45</v>
      </c>
    </row>
    <row r="39" spans="1:11" x14ac:dyDescent="0.25">
      <c r="A39" s="47" t="s">
        <v>223</v>
      </c>
      <c r="B39" s="48" t="s">
        <v>224</v>
      </c>
      <c r="C39" s="48" t="s">
        <v>225</v>
      </c>
      <c r="D39" s="48" t="s">
        <v>126</v>
      </c>
      <c r="E39" s="119">
        <v>0.69820000000000004</v>
      </c>
      <c r="F39" s="119">
        <v>0.2908</v>
      </c>
      <c r="G39" s="119">
        <v>1.0999999999999999E-2</v>
      </c>
      <c r="H39" s="70">
        <f t="shared" si="0"/>
        <v>0.23040600000000003</v>
      </c>
      <c r="I39" s="70">
        <f t="shared" si="1"/>
        <v>9.5964000000000008E-2</v>
      </c>
      <c r="J39" s="70">
        <f t="shared" si="2"/>
        <v>3.63E-3</v>
      </c>
      <c r="K39" s="83">
        <v>0.33</v>
      </c>
    </row>
    <row r="40" spans="1:11" x14ac:dyDescent="0.25">
      <c r="A40" s="47" t="s">
        <v>226</v>
      </c>
      <c r="B40" s="48" t="s">
        <v>227</v>
      </c>
      <c r="C40" s="48" t="s">
        <v>228</v>
      </c>
      <c r="D40" s="48" t="s">
        <v>126</v>
      </c>
      <c r="E40" s="119">
        <v>0.69820000000000004</v>
      </c>
      <c r="F40" s="119">
        <v>0.2908</v>
      </c>
      <c r="G40" s="119">
        <v>1.0999999999999999E-2</v>
      </c>
      <c r="H40" s="70">
        <f t="shared" si="0"/>
        <v>0.23040600000000003</v>
      </c>
      <c r="I40" s="70">
        <f t="shared" si="1"/>
        <v>9.5964000000000008E-2</v>
      </c>
      <c r="J40" s="70">
        <f t="shared" si="2"/>
        <v>3.63E-3</v>
      </c>
      <c r="K40" s="83">
        <v>0.33</v>
      </c>
    </row>
    <row r="41" spans="1:11" x14ac:dyDescent="0.25">
      <c r="A41" s="47" t="s">
        <v>229</v>
      </c>
      <c r="B41" s="48" t="s">
        <v>230</v>
      </c>
      <c r="C41" s="48" t="s">
        <v>225</v>
      </c>
      <c r="D41" s="48" t="s">
        <v>126</v>
      </c>
      <c r="E41" s="119">
        <v>0.69820000000000004</v>
      </c>
      <c r="F41" s="119">
        <v>0.2908</v>
      </c>
      <c r="G41" s="119">
        <v>1.0999999999999999E-2</v>
      </c>
      <c r="H41" s="70">
        <f t="shared" si="0"/>
        <v>1.2986520000000001</v>
      </c>
      <c r="I41" s="70">
        <f t="shared" si="1"/>
        <v>0.54088800000000004</v>
      </c>
      <c r="J41" s="70">
        <f t="shared" si="2"/>
        <v>2.0459999999999999E-2</v>
      </c>
      <c r="K41" s="83">
        <v>1.86</v>
      </c>
    </row>
    <row r="42" spans="1:11" x14ac:dyDescent="0.25">
      <c r="A42" s="47" t="s">
        <v>231</v>
      </c>
      <c r="B42" s="48" t="s">
        <v>232</v>
      </c>
      <c r="C42" s="48" t="s">
        <v>228</v>
      </c>
      <c r="D42" s="48" t="s">
        <v>145</v>
      </c>
      <c r="E42" s="119">
        <v>1</v>
      </c>
      <c r="F42" s="119">
        <f>0%*K42</f>
        <v>0</v>
      </c>
      <c r="G42" s="119">
        <v>0</v>
      </c>
      <c r="H42" s="70">
        <f t="shared" si="0"/>
        <v>1.86</v>
      </c>
      <c r="I42" s="70">
        <f t="shared" si="1"/>
        <v>0</v>
      </c>
      <c r="J42" s="70">
        <f t="shared" si="2"/>
        <v>0</v>
      </c>
      <c r="K42" s="83">
        <v>1.86</v>
      </c>
    </row>
    <row r="43" spans="1:11" x14ac:dyDescent="0.25">
      <c r="A43" s="47" t="s">
        <v>233</v>
      </c>
      <c r="B43" s="48" t="s">
        <v>234</v>
      </c>
      <c r="C43" s="48" t="s">
        <v>235</v>
      </c>
      <c r="D43" s="48" t="s">
        <v>145</v>
      </c>
      <c r="E43" s="119">
        <v>1</v>
      </c>
      <c r="F43" s="119">
        <f>0%*K43</f>
        <v>0</v>
      </c>
      <c r="G43" s="119">
        <v>0</v>
      </c>
      <c r="H43" s="70">
        <f t="shared" si="0"/>
        <v>0</v>
      </c>
      <c r="I43" s="70">
        <f t="shared" si="1"/>
        <v>0</v>
      </c>
      <c r="J43" s="70">
        <f t="shared" si="2"/>
        <v>0</v>
      </c>
      <c r="K43" s="83">
        <v>0</v>
      </c>
    </row>
    <row r="44" spans="1:11" x14ac:dyDescent="0.25">
      <c r="A44" s="47" t="s">
        <v>236</v>
      </c>
      <c r="B44" s="48" t="s">
        <v>237</v>
      </c>
      <c r="C44" s="48" t="s">
        <v>238</v>
      </c>
      <c r="D44" s="48" t="s">
        <v>126</v>
      </c>
      <c r="E44" s="119">
        <v>0.82913999999999999</v>
      </c>
      <c r="F44" s="119">
        <v>0.10296</v>
      </c>
      <c r="G44" s="119">
        <v>6.7900000000000002E-2</v>
      </c>
      <c r="H44" s="70">
        <f t="shared" si="0"/>
        <v>5.3479530000000004</v>
      </c>
      <c r="I44" s="70">
        <f t="shared" si="1"/>
        <v>0.66409200000000002</v>
      </c>
      <c r="J44" s="70">
        <f t="shared" si="2"/>
        <v>0.43795500000000004</v>
      </c>
      <c r="K44" s="83">
        <v>6.45</v>
      </c>
    </row>
    <row r="45" spans="1:11" x14ac:dyDescent="0.25">
      <c r="A45" s="47" t="s">
        <v>239</v>
      </c>
      <c r="B45" s="48" t="s">
        <v>240</v>
      </c>
      <c r="C45" s="48" t="s">
        <v>238</v>
      </c>
      <c r="D45" s="48" t="s">
        <v>126</v>
      </c>
      <c r="E45" s="119">
        <v>0.82913999999999999</v>
      </c>
      <c r="F45" s="119">
        <v>0.10296</v>
      </c>
      <c r="G45" s="119">
        <v>6.7900000000000002E-2</v>
      </c>
      <c r="H45" s="70">
        <f t="shared" si="0"/>
        <v>5.3479530000000004</v>
      </c>
      <c r="I45" s="70">
        <f t="shared" si="1"/>
        <v>0.66409200000000002</v>
      </c>
      <c r="J45" s="70">
        <f t="shared" si="2"/>
        <v>0.43795500000000004</v>
      </c>
      <c r="K45" s="83">
        <v>6.45</v>
      </c>
    </row>
    <row r="46" spans="1:11" x14ac:dyDescent="0.25">
      <c r="A46" s="47" t="s">
        <v>241</v>
      </c>
      <c r="B46" s="48" t="s">
        <v>242</v>
      </c>
      <c r="C46" s="48" t="s">
        <v>238</v>
      </c>
      <c r="D46" s="48" t="s">
        <v>126</v>
      </c>
      <c r="E46" s="119">
        <v>0.82913999999999999</v>
      </c>
      <c r="F46" s="119">
        <v>0.10296</v>
      </c>
      <c r="G46" s="119">
        <v>6.7900000000000002E-2</v>
      </c>
      <c r="H46" s="70">
        <f t="shared" si="0"/>
        <v>5.3479530000000004</v>
      </c>
      <c r="I46" s="70">
        <f t="shared" si="1"/>
        <v>0.66409200000000002</v>
      </c>
      <c r="J46" s="70">
        <f t="shared" si="2"/>
        <v>0.43795500000000004</v>
      </c>
      <c r="K46" s="83">
        <v>6.45</v>
      </c>
    </row>
    <row r="47" spans="1:11" x14ac:dyDescent="0.25">
      <c r="A47" s="47" t="s">
        <v>243</v>
      </c>
      <c r="B47" s="48" t="s">
        <v>244</v>
      </c>
      <c r="C47" s="48" t="s">
        <v>245</v>
      </c>
      <c r="D47" s="48" t="s">
        <v>126</v>
      </c>
      <c r="E47" s="119">
        <v>0.82913999999999999</v>
      </c>
      <c r="F47" s="119">
        <v>0.10296</v>
      </c>
      <c r="G47" s="119">
        <v>6.7900000000000002E-2</v>
      </c>
      <c r="H47" s="70">
        <f t="shared" si="0"/>
        <v>5.3479530000000004</v>
      </c>
      <c r="I47" s="70">
        <f t="shared" si="1"/>
        <v>0.66409200000000002</v>
      </c>
      <c r="J47" s="70">
        <f t="shared" si="2"/>
        <v>0.43795500000000004</v>
      </c>
      <c r="K47" s="83">
        <v>6.45</v>
      </c>
    </row>
    <row r="48" spans="1:11" x14ac:dyDescent="0.25">
      <c r="A48" s="47" t="s">
        <v>246</v>
      </c>
      <c r="B48" s="48" t="s">
        <v>247</v>
      </c>
      <c r="C48" s="48" t="s">
        <v>245</v>
      </c>
      <c r="D48" s="48" t="s">
        <v>126</v>
      </c>
      <c r="E48" s="119">
        <v>0.82913999999999999</v>
      </c>
      <c r="F48" s="119">
        <v>0.10296</v>
      </c>
      <c r="G48" s="119">
        <v>6.7900000000000002E-2</v>
      </c>
      <c r="H48" s="70">
        <f>E48*K48</f>
        <v>5.3479530000000004</v>
      </c>
      <c r="I48" s="70">
        <f>F48*K48</f>
        <v>0.66409200000000002</v>
      </c>
      <c r="J48" s="70">
        <f>G48*K48</f>
        <v>0.43795500000000004</v>
      </c>
      <c r="K48" s="83">
        <v>6.45</v>
      </c>
    </row>
    <row r="49" spans="1:11" x14ac:dyDescent="0.25">
      <c r="A49" s="47" t="s">
        <v>248</v>
      </c>
      <c r="B49" s="48" t="s">
        <v>249</v>
      </c>
      <c r="C49" s="48" t="s">
        <v>250</v>
      </c>
      <c r="D49" s="48" t="s">
        <v>126</v>
      </c>
      <c r="E49" s="119">
        <v>0.08</v>
      </c>
      <c r="F49" s="119">
        <v>0.85</v>
      </c>
      <c r="G49" s="119">
        <v>7.0000000000000007E-2</v>
      </c>
      <c r="H49" s="70">
        <f t="shared" si="0"/>
        <v>1.9199999999999998E-2</v>
      </c>
      <c r="I49" s="70">
        <f t="shared" si="1"/>
        <v>0.20399999999999999</v>
      </c>
      <c r="J49" s="70">
        <f t="shared" si="2"/>
        <v>1.6800000000000002E-2</v>
      </c>
      <c r="K49" s="83">
        <v>0.24</v>
      </c>
    </row>
    <row r="50" spans="1:11" x14ac:dyDescent="0.25">
      <c r="A50" s="47" t="s">
        <v>251</v>
      </c>
      <c r="B50" s="48" t="s">
        <v>252</v>
      </c>
      <c r="C50" s="48" t="s">
        <v>250</v>
      </c>
      <c r="D50" s="48" t="s">
        <v>126</v>
      </c>
      <c r="E50" s="119">
        <v>0.08</v>
      </c>
      <c r="F50" s="119">
        <v>0.85</v>
      </c>
      <c r="G50" s="119">
        <v>7.0000000000000007E-2</v>
      </c>
      <c r="H50" s="70">
        <f t="shared" si="0"/>
        <v>1.9199999999999998E-2</v>
      </c>
      <c r="I50" s="70">
        <f t="shared" si="1"/>
        <v>0.20399999999999999</v>
      </c>
      <c r="J50" s="70">
        <f t="shared" si="2"/>
        <v>1.6800000000000002E-2</v>
      </c>
      <c r="K50" s="83">
        <v>0.24</v>
      </c>
    </row>
    <row r="51" spans="1:11" x14ac:dyDescent="0.25">
      <c r="A51" s="47" t="s">
        <v>253</v>
      </c>
      <c r="B51" s="48" t="s">
        <v>254</v>
      </c>
      <c r="C51" s="48" t="s">
        <v>250</v>
      </c>
      <c r="D51" s="48" t="s">
        <v>126</v>
      </c>
      <c r="E51" s="119">
        <v>0.08</v>
      </c>
      <c r="F51" s="119">
        <v>0.85</v>
      </c>
      <c r="G51" s="119">
        <v>7.0000000000000007E-2</v>
      </c>
      <c r="H51" s="70">
        <f t="shared" si="0"/>
        <v>1.9199999999999998E-2</v>
      </c>
      <c r="I51" s="70">
        <f t="shared" si="1"/>
        <v>0.20399999999999999</v>
      </c>
      <c r="J51" s="70">
        <f t="shared" si="2"/>
        <v>1.6800000000000002E-2</v>
      </c>
      <c r="K51" s="83">
        <v>0.24</v>
      </c>
    </row>
    <row r="52" spans="1:11" x14ac:dyDescent="0.25">
      <c r="A52" s="47" t="s">
        <v>255</v>
      </c>
      <c r="B52" s="48" t="s">
        <v>256</v>
      </c>
      <c r="C52" s="48" t="s">
        <v>250</v>
      </c>
      <c r="D52" s="48" t="s">
        <v>126</v>
      </c>
      <c r="E52" s="119">
        <v>0.08</v>
      </c>
      <c r="F52" s="119">
        <v>0.85</v>
      </c>
      <c r="G52" s="119">
        <v>7.0000000000000007E-2</v>
      </c>
      <c r="H52" s="70">
        <f t="shared" si="0"/>
        <v>1.9199999999999998E-2</v>
      </c>
      <c r="I52" s="70">
        <f t="shared" si="1"/>
        <v>0.20399999999999999</v>
      </c>
      <c r="J52" s="70">
        <f t="shared" si="2"/>
        <v>1.6800000000000002E-2</v>
      </c>
      <c r="K52" s="83">
        <v>0.24</v>
      </c>
    </row>
    <row r="53" spans="1:11" x14ac:dyDescent="0.25">
      <c r="A53" s="47" t="s">
        <v>257</v>
      </c>
      <c r="B53" s="48" t="s">
        <v>258</v>
      </c>
      <c r="C53" s="48" t="s">
        <v>250</v>
      </c>
      <c r="D53" s="48" t="s">
        <v>126</v>
      </c>
      <c r="E53" s="119">
        <v>0.08</v>
      </c>
      <c r="F53" s="119">
        <v>0.85</v>
      </c>
      <c r="G53" s="119">
        <v>7.0000000000000007E-2</v>
      </c>
      <c r="H53" s="70">
        <f t="shared" si="0"/>
        <v>1.9199999999999998E-2</v>
      </c>
      <c r="I53" s="70">
        <f t="shared" si="1"/>
        <v>0.20399999999999999</v>
      </c>
      <c r="J53" s="70">
        <f t="shared" si="2"/>
        <v>1.6800000000000002E-2</v>
      </c>
      <c r="K53" s="83">
        <v>0.24</v>
      </c>
    </row>
    <row r="54" spans="1:11" x14ac:dyDescent="0.25">
      <c r="A54" s="47" t="s">
        <v>259</v>
      </c>
      <c r="B54" s="48" t="s">
        <v>260</v>
      </c>
      <c r="C54" s="48" t="s">
        <v>250</v>
      </c>
      <c r="D54" s="48" t="s">
        <v>126</v>
      </c>
      <c r="E54" s="119">
        <v>0.08</v>
      </c>
      <c r="F54" s="119">
        <v>0.85</v>
      </c>
      <c r="G54" s="119">
        <v>7.0000000000000007E-2</v>
      </c>
      <c r="H54" s="70">
        <f t="shared" si="0"/>
        <v>1.9199999999999998E-2</v>
      </c>
      <c r="I54" s="70">
        <f t="shared" si="1"/>
        <v>0.20399999999999999</v>
      </c>
      <c r="J54" s="70">
        <f t="shared" si="2"/>
        <v>1.6800000000000002E-2</v>
      </c>
      <c r="K54" s="83">
        <v>0.24</v>
      </c>
    </row>
    <row r="55" spans="1:11" x14ac:dyDescent="0.25">
      <c r="A55" s="47" t="s">
        <v>261</v>
      </c>
      <c r="B55" s="48" t="s">
        <v>262</v>
      </c>
      <c r="C55" s="48" t="s">
        <v>263</v>
      </c>
      <c r="D55" s="48" t="s">
        <v>115</v>
      </c>
      <c r="E55" s="119">
        <v>0</v>
      </c>
      <c r="F55" s="119">
        <v>1</v>
      </c>
      <c r="G55" s="119">
        <v>0</v>
      </c>
      <c r="H55" s="70">
        <f t="shared" si="0"/>
        <v>0</v>
      </c>
      <c r="I55" s="70">
        <f t="shared" si="1"/>
        <v>1.1000000000000001</v>
      </c>
      <c r="J55" s="70">
        <f t="shared" si="2"/>
        <v>0</v>
      </c>
      <c r="K55" s="83">
        <v>1.1000000000000001</v>
      </c>
    </row>
    <row r="56" spans="1:11" x14ac:dyDescent="0.25">
      <c r="A56" s="47" t="s">
        <v>264</v>
      </c>
      <c r="B56" s="48" t="s">
        <v>265</v>
      </c>
      <c r="C56" s="49" t="s">
        <v>266</v>
      </c>
      <c r="D56" s="48" t="s">
        <v>126</v>
      </c>
      <c r="E56" s="119">
        <v>0.10643</v>
      </c>
      <c r="F56" s="119">
        <v>0.80576999999999999</v>
      </c>
      <c r="G56" s="119">
        <v>8.7800000000000003E-2</v>
      </c>
      <c r="H56" s="70">
        <f t="shared" si="0"/>
        <v>0.11707300000000001</v>
      </c>
      <c r="I56" s="70">
        <f t="shared" si="1"/>
        <v>0.88634700000000011</v>
      </c>
      <c r="J56" s="70">
        <f t="shared" si="2"/>
        <v>9.6580000000000013E-2</v>
      </c>
      <c r="K56" s="83">
        <v>1.1000000000000001</v>
      </c>
    </row>
    <row r="57" spans="1:11" x14ac:dyDescent="0.25">
      <c r="A57" s="47" t="s">
        <v>267</v>
      </c>
      <c r="B57" s="48" t="s">
        <v>268</v>
      </c>
      <c r="C57" s="49" t="s">
        <v>266</v>
      </c>
      <c r="D57" s="48" t="s">
        <v>126</v>
      </c>
      <c r="E57" s="119">
        <v>0.10643</v>
      </c>
      <c r="F57" s="119">
        <v>0.80576999999999999</v>
      </c>
      <c r="G57" s="119">
        <v>8.7800000000000003E-2</v>
      </c>
      <c r="H57" s="70">
        <f t="shared" si="0"/>
        <v>0.11707300000000001</v>
      </c>
      <c r="I57" s="70">
        <f t="shared" si="1"/>
        <v>0.88634700000000011</v>
      </c>
      <c r="J57" s="70">
        <f t="shared" si="2"/>
        <v>9.6580000000000013E-2</v>
      </c>
      <c r="K57" s="83">
        <v>1.1000000000000001</v>
      </c>
    </row>
    <row r="58" spans="1:11" x14ac:dyDescent="0.25">
      <c r="A58" s="47" t="s">
        <v>269</v>
      </c>
      <c r="B58" s="48" t="s">
        <v>270</v>
      </c>
      <c r="C58" s="49" t="s">
        <v>266</v>
      </c>
      <c r="D58" s="48" t="s">
        <v>126</v>
      </c>
      <c r="E58" s="119">
        <v>0.10643</v>
      </c>
      <c r="F58" s="119">
        <v>0.80576999999999999</v>
      </c>
      <c r="G58" s="119">
        <v>8.7800000000000003E-2</v>
      </c>
      <c r="H58" s="70">
        <f t="shared" si="0"/>
        <v>0.11707300000000001</v>
      </c>
      <c r="I58" s="70">
        <f t="shared" si="1"/>
        <v>0.88634700000000011</v>
      </c>
      <c r="J58" s="70">
        <f t="shared" si="2"/>
        <v>9.6580000000000013E-2</v>
      </c>
      <c r="K58" s="83">
        <v>1.1000000000000001</v>
      </c>
    </row>
    <row r="59" spans="1:11" x14ac:dyDescent="0.25">
      <c r="A59" s="47" t="s">
        <v>271</v>
      </c>
      <c r="B59" s="48" t="s">
        <v>272</v>
      </c>
      <c r="C59" s="49" t="s">
        <v>266</v>
      </c>
      <c r="D59" s="48" t="s">
        <v>126</v>
      </c>
      <c r="E59" s="119">
        <v>0.10643</v>
      </c>
      <c r="F59" s="119">
        <v>0.80576999999999999</v>
      </c>
      <c r="G59" s="119">
        <v>8.7800000000000003E-2</v>
      </c>
      <c r="H59" s="70">
        <f t="shared" si="0"/>
        <v>0.11707300000000001</v>
      </c>
      <c r="I59" s="70">
        <f t="shared" si="1"/>
        <v>0.88634700000000011</v>
      </c>
      <c r="J59" s="70">
        <f t="shared" si="2"/>
        <v>9.6580000000000013E-2</v>
      </c>
      <c r="K59" s="83">
        <v>1.1000000000000001</v>
      </c>
    </row>
    <row r="60" spans="1:11" x14ac:dyDescent="0.25">
      <c r="A60" s="47" t="s">
        <v>273</v>
      </c>
      <c r="B60" s="48" t="s">
        <v>274</v>
      </c>
      <c r="C60" s="49" t="s">
        <v>266</v>
      </c>
      <c r="D60" s="48" t="s">
        <v>126</v>
      </c>
      <c r="E60" s="119">
        <v>0.10643</v>
      </c>
      <c r="F60" s="119">
        <v>0.80576999999999999</v>
      </c>
      <c r="G60" s="119">
        <v>8.7800000000000003E-2</v>
      </c>
      <c r="H60" s="70">
        <f t="shared" si="0"/>
        <v>0.11707300000000001</v>
      </c>
      <c r="I60" s="70">
        <f t="shared" si="1"/>
        <v>0.88634700000000011</v>
      </c>
      <c r="J60" s="70">
        <f t="shared" si="2"/>
        <v>9.6580000000000013E-2</v>
      </c>
      <c r="K60" s="83">
        <v>1.1000000000000001</v>
      </c>
    </row>
    <row r="61" spans="1:11" x14ac:dyDescent="0.25">
      <c r="A61" s="47" t="s">
        <v>275</v>
      </c>
      <c r="B61" s="48" t="s">
        <v>276</v>
      </c>
      <c r="C61" s="49" t="s">
        <v>266</v>
      </c>
      <c r="D61" s="48" t="s">
        <v>126</v>
      </c>
      <c r="E61" s="119">
        <v>0.10643</v>
      </c>
      <c r="F61" s="119">
        <v>0.80576999999999999</v>
      </c>
      <c r="G61" s="119">
        <v>8.7800000000000003E-2</v>
      </c>
      <c r="H61" s="70">
        <f t="shared" si="0"/>
        <v>0.11707300000000001</v>
      </c>
      <c r="I61" s="70">
        <f t="shared" si="1"/>
        <v>0.88634700000000011</v>
      </c>
      <c r="J61" s="70">
        <f t="shared" si="2"/>
        <v>9.6580000000000013E-2</v>
      </c>
      <c r="K61" s="83">
        <v>1.1000000000000001</v>
      </c>
    </row>
    <row r="62" spans="1:11" x14ac:dyDescent="0.25">
      <c r="A62" s="47" t="s">
        <v>277</v>
      </c>
      <c r="B62" s="48" t="s">
        <v>278</v>
      </c>
      <c r="C62" s="49" t="s">
        <v>279</v>
      </c>
      <c r="D62" s="48" t="s">
        <v>126</v>
      </c>
      <c r="E62" s="119">
        <v>0.04</v>
      </c>
      <c r="F62" s="119">
        <v>0.04</v>
      </c>
      <c r="G62" s="119">
        <v>0.92</v>
      </c>
      <c r="H62" s="70">
        <f t="shared" si="0"/>
        <v>0.126</v>
      </c>
      <c r="I62" s="70">
        <f t="shared" si="1"/>
        <v>0.126</v>
      </c>
      <c r="J62" s="70">
        <f t="shared" si="2"/>
        <v>2.8980000000000001</v>
      </c>
      <c r="K62" s="83">
        <v>3.15</v>
      </c>
    </row>
    <row r="63" spans="1:11" x14ac:dyDescent="0.25">
      <c r="A63" s="47" t="s">
        <v>280</v>
      </c>
      <c r="B63" s="48" t="s">
        <v>281</v>
      </c>
      <c r="C63" s="49" t="s">
        <v>279</v>
      </c>
      <c r="D63" s="48" t="s">
        <v>116</v>
      </c>
      <c r="E63" s="119">
        <v>0</v>
      </c>
      <c r="F63" s="119">
        <f>0%*K63</f>
        <v>0</v>
      </c>
      <c r="G63" s="119">
        <v>1</v>
      </c>
      <c r="H63" s="70">
        <f>E63*K63</f>
        <v>0</v>
      </c>
      <c r="I63" s="70">
        <f>F63*K63</f>
        <v>0</v>
      </c>
      <c r="J63" s="70">
        <f>G63*K63</f>
        <v>3.15</v>
      </c>
      <c r="K63" s="83">
        <v>3.15</v>
      </c>
    </row>
    <row r="64" spans="1:11" x14ac:dyDescent="0.25">
      <c r="A64" s="47" t="s">
        <v>282</v>
      </c>
      <c r="B64" s="48" t="s">
        <v>283</v>
      </c>
      <c r="C64" s="48" t="s">
        <v>284</v>
      </c>
      <c r="D64" s="48" t="s">
        <v>126</v>
      </c>
      <c r="E64" s="119">
        <v>0.39234999999999998</v>
      </c>
      <c r="F64" s="119">
        <v>0.39234999999999998</v>
      </c>
      <c r="G64" s="119">
        <v>0.21529999999999999</v>
      </c>
      <c r="H64" s="70">
        <f t="shared" si="0"/>
        <v>1.2359024999999999</v>
      </c>
      <c r="I64" s="70">
        <f t="shared" si="1"/>
        <v>1.2359024999999999</v>
      </c>
      <c r="J64" s="70">
        <f t="shared" si="2"/>
        <v>0.67819499999999999</v>
      </c>
      <c r="K64" s="83">
        <v>3.15</v>
      </c>
    </row>
    <row r="65" spans="1:11" x14ac:dyDescent="0.25">
      <c r="A65" s="47" t="s">
        <v>285</v>
      </c>
      <c r="B65" s="48" t="s">
        <v>286</v>
      </c>
      <c r="C65" s="48" t="s">
        <v>284</v>
      </c>
      <c r="D65" s="48" t="s">
        <v>126</v>
      </c>
      <c r="E65" s="119">
        <v>0.39234999999999998</v>
      </c>
      <c r="F65" s="119">
        <v>0.39234999999999998</v>
      </c>
      <c r="G65" s="119">
        <v>0.21529999999999999</v>
      </c>
      <c r="H65" s="70">
        <f t="shared" si="0"/>
        <v>1.2359024999999999</v>
      </c>
      <c r="I65" s="70">
        <f t="shared" si="1"/>
        <v>1.2359024999999999</v>
      </c>
      <c r="J65" s="70">
        <f t="shared" si="2"/>
        <v>0.67819499999999999</v>
      </c>
      <c r="K65" s="83">
        <v>3.15</v>
      </c>
    </row>
    <row r="66" spans="1:11" x14ac:dyDescent="0.25">
      <c r="A66" s="47" t="s">
        <v>287</v>
      </c>
      <c r="B66" s="48" t="s">
        <v>288</v>
      </c>
      <c r="C66" s="48" t="s">
        <v>284</v>
      </c>
      <c r="D66" s="48" t="s">
        <v>126</v>
      </c>
      <c r="E66" s="119">
        <v>0.39234999999999998</v>
      </c>
      <c r="F66" s="119">
        <v>0.39234999999999998</v>
      </c>
      <c r="G66" s="119">
        <v>0.21529999999999999</v>
      </c>
      <c r="H66" s="70">
        <f t="shared" si="0"/>
        <v>1.2359024999999999</v>
      </c>
      <c r="I66" s="70">
        <f t="shared" si="1"/>
        <v>1.2359024999999999</v>
      </c>
      <c r="J66" s="70">
        <f t="shared" si="2"/>
        <v>0.67819499999999999</v>
      </c>
      <c r="K66" s="83">
        <v>3.15</v>
      </c>
    </row>
    <row r="67" spans="1:11" x14ac:dyDescent="0.25">
      <c r="A67" s="47" t="s">
        <v>289</v>
      </c>
      <c r="B67" s="48" t="s">
        <v>290</v>
      </c>
      <c r="C67" s="48" t="s">
        <v>284</v>
      </c>
      <c r="D67" s="48" t="s">
        <v>126</v>
      </c>
      <c r="E67" s="119">
        <v>0.39234999999999998</v>
      </c>
      <c r="F67" s="119">
        <v>0.39234999999999998</v>
      </c>
      <c r="G67" s="119">
        <v>0.21529999999999999</v>
      </c>
      <c r="H67" s="70">
        <f t="shared" si="0"/>
        <v>1.2359024999999999</v>
      </c>
      <c r="I67" s="70">
        <f t="shared" si="1"/>
        <v>1.2359024999999999</v>
      </c>
      <c r="J67" s="70">
        <f t="shared" si="2"/>
        <v>0.67819499999999999</v>
      </c>
      <c r="K67" s="83">
        <v>3.15</v>
      </c>
    </row>
    <row r="68" spans="1:11" x14ac:dyDescent="0.25">
      <c r="A68" s="47" t="s">
        <v>291</v>
      </c>
      <c r="B68" s="48" t="s">
        <v>292</v>
      </c>
      <c r="C68" s="48" t="s">
        <v>284</v>
      </c>
      <c r="D68" s="48" t="s">
        <v>126</v>
      </c>
      <c r="E68" s="119">
        <v>0.39234999999999998</v>
      </c>
      <c r="F68" s="119">
        <v>0.39234999999999998</v>
      </c>
      <c r="G68" s="119">
        <v>0.21529999999999999</v>
      </c>
      <c r="H68" s="70">
        <f t="shared" si="0"/>
        <v>1.2359024999999999</v>
      </c>
      <c r="I68" s="70">
        <f t="shared" si="1"/>
        <v>1.2359024999999999</v>
      </c>
      <c r="J68" s="70">
        <f t="shared" si="2"/>
        <v>0.67819499999999999</v>
      </c>
      <c r="K68" s="83">
        <v>3.15</v>
      </c>
    </row>
    <row r="69" spans="1:11" x14ac:dyDescent="0.25">
      <c r="A69" s="47" t="s">
        <v>293</v>
      </c>
      <c r="B69" s="48" t="s">
        <v>294</v>
      </c>
      <c r="C69" s="48" t="s">
        <v>284</v>
      </c>
      <c r="D69" s="48" t="s">
        <v>126</v>
      </c>
      <c r="E69" s="119">
        <v>0.39234999999999998</v>
      </c>
      <c r="F69" s="119">
        <v>0.39234999999999998</v>
      </c>
      <c r="G69" s="119">
        <v>0.21529999999999999</v>
      </c>
      <c r="H69" s="70">
        <f t="shared" si="0"/>
        <v>1.2359024999999999</v>
      </c>
      <c r="I69" s="70">
        <f t="shared" si="1"/>
        <v>1.2359024999999999</v>
      </c>
      <c r="J69" s="70">
        <f t="shared" si="2"/>
        <v>0.67819499999999999</v>
      </c>
      <c r="K69" s="83">
        <v>3.15</v>
      </c>
    </row>
    <row r="70" spans="1:11" x14ac:dyDescent="0.25">
      <c r="A70" s="47" t="s">
        <v>295</v>
      </c>
      <c r="B70" s="48" t="s">
        <v>296</v>
      </c>
      <c r="C70" s="48" t="s">
        <v>297</v>
      </c>
      <c r="D70" s="48" t="s">
        <v>126</v>
      </c>
      <c r="E70" s="119">
        <v>0.82913999999999999</v>
      </c>
      <c r="F70" s="119">
        <v>0.10296</v>
      </c>
      <c r="G70" s="119">
        <v>6.7900000000000002E-2</v>
      </c>
      <c r="H70" s="70">
        <f t="shared" si="0"/>
        <v>4.5188129999999997</v>
      </c>
      <c r="I70" s="70">
        <f t="shared" si="1"/>
        <v>0.56113199999999996</v>
      </c>
      <c r="J70" s="70">
        <f t="shared" si="2"/>
        <v>0.37005500000000002</v>
      </c>
      <c r="K70" s="83">
        <v>5.45</v>
      </c>
    </row>
    <row r="71" spans="1:11" x14ac:dyDescent="0.25">
      <c r="A71" s="47" t="s">
        <v>298</v>
      </c>
      <c r="B71" s="48" t="s">
        <v>299</v>
      </c>
      <c r="C71" s="48" t="s">
        <v>297</v>
      </c>
      <c r="D71" s="48" t="s">
        <v>126</v>
      </c>
      <c r="E71" s="119">
        <v>0.82913999999999999</v>
      </c>
      <c r="F71" s="119">
        <v>0.10296</v>
      </c>
      <c r="G71" s="119">
        <v>6.7900000000000002E-2</v>
      </c>
      <c r="H71" s="70">
        <f t="shared" ref="H71:H105" si="6">E71*K71</f>
        <v>4.5188129999999997</v>
      </c>
      <c r="I71" s="70">
        <f t="shared" ref="I71:I105" si="7">F71*K71</f>
        <v>0.56113199999999996</v>
      </c>
      <c r="J71" s="70">
        <f t="shared" ref="J71:J105" si="8">G71*K71</f>
        <v>0.37005500000000002</v>
      </c>
      <c r="K71" s="83">
        <v>5.45</v>
      </c>
    </row>
    <row r="72" spans="1:11" x14ac:dyDescent="0.25">
      <c r="A72" s="47" t="s">
        <v>300</v>
      </c>
      <c r="B72" s="48" t="s">
        <v>301</v>
      </c>
      <c r="C72" s="48" t="s">
        <v>297</v>
      </c>
      <c r="D72" s="48" t="s">
        <v>126</v>
      </c>
      <c r="E72" s="119">
        <v>0.82913999999999999</v>
      </c>
      <c r="F72" s="119">
        <v>0.10296</v>
      </c>
      <c r="G72" s="119">
        <v>6.7900000000000002E-2</v>
      </c>
      <c r="H72" s="70">
        <f t="shared" si="6"/>
        <v>4.5188129999999997</v>
      </c>
      <c r="I72" s="70">
        <f t="shared" si="7"/>
        <v>0.56113199999999996</v>
      </c>
      <c r="J72" s="70">
        <f t="shared" si="8"/>
        <v>0.37005500000000002</v>
      </c>
      <c r="K72" s="83">
        <v>5.45</v>
      </c>
    </row>
    <row r="73" spans="1:11" x14ac:dyDescent="0.25">
      <c r="A73" s="47" t="s">
        <v>302</v>
      </c>
      <c r="B73" s="48" t="s">
        <v>303</v>
      </c>
      <c r="C73" s="48" t="s">
        <v>297</v>
      </c>
      <c r="D73" s="48" t="s">
        <v>126</v>
      </c>
      <c r="E73" s="119">
        <v>0.82913999999999999</v>
      </c>
      <c r="F73" s="119">
        <v>0.10296</v>
      </c>
      <c r="G73" s="119">
        <v>6.7900000000000002E-2</v>
      </c>
      <c r="H73" s="70">
        <f t="shared" si="6"/>
        <v>4.5188129999999997</v>
      </c>
      <c r="I73" s="70">
        <f t="shared" si="7"/>
        <v>0.56113199999999996</v>
      </c>
      <c r="J73" s="70">
        <f t="shared" si="8"/>
        <v>0.37005500000000002</v>
      </c>
      <c r="K73" s="83">
        <v>5.45</v>
      </c>
    </row>
    <row r="74" spans="1:11" x14ac:dyDescent="0.25">
      <c r="A74" s="47" t="s">
        <v>304</v>
      </c>
      <c r="B74" s="48" t="s">
        <v>305</v>
      </c>
      <c r="C74" s="48" t="s">
        <v>297</v>
      </c>
      <c r="D74" s="48" t="s">
        <v>126</v>
      </c>
      <c r="E74" s="119">
        <v>0.82913999999999999</v>
      </c>
      <c r="F74" s="119">
        <v>0.10296</v>
      </c>
      <c r="G74" s="119">
        <v>6.7900000000000002E-2</v>
      </c>
      <c r="H74" s="70">
        <f t="shared" si="6"/>
        <v>4.5188129999999997</v>
      </c>
      <c r="I74" s="70">
        <f t="shared" si="7"/>
        <v>0.56113199999999996</v>
      </c>
      <c r="J74" s="70">
        <f t="shared" si="8"/>
        <v>0.37005500000000002</v>
      </c>
      <c r="K74" s="83">
        <v>5.45</v>
      </c>
    </row>
    <row r="75" spans="1:11" x14ac:dyDescent="0.25">
      <c r="A75" s="47" t="s">
        <v>306</v>
      </c>
      <c r="B75" s="48" t="s">
        <v>307</v>
      </c>
      <c r="C75" s="48" t="s">
        <v>297</v>
      </c>
      <c r="D75" s="48" t="s">
        <v>126</v>
      </c>
      <c r="E75" s="119">
        <v>0.82913999999999999</v>
      </c>
      <c r="F75" s="119">
        <v>0.10296</v>
      </c>
      <c r="G75" s="119">
        <v>6.7900000000000002E-2</v>
      </c>
      <c r="H75" s="70">
        <f t="shared" si="6"/>
        <v>4.5188129999999997</v>
      </c>
      <c r="I75" s="70">
        <f t="shared" si="7"/>
        <v>0.56113199999999996</v>
      </c>
      <c r="J75" s="70">
        <f t="shared" si="8"/>
        <v>0.37005500000000002</v>
      </c>
      <c r="K75" s="83">
        <v>5.45</v>
      </c>
    </row>
    <row r="76" spans="1:11" x14ac:dyDescent="0.25">
      <c r="A76" s="47" t="s">
        <v>308</v>
      </c>
      <c r="B76" s="48" t="s">
        <v>309</v>
      </c>
      <c r="C76" s="48" t="s">
        <v>297</v>
      </c>
      <c r="D76" s="48" t="s">
        <v>126</v>
      </c>
      <c r="E76" s="119">
        <v>0.82913999999999999</v>
      </c>
      <c r="F76" s="119">
        <v>0.10296</v>
      </c>
      <c r="G76" s="119">
        <v>6.7900000000000002E-2</v>
      </c>
      <c r="H76" s="70">
        <f t="shared" si="6"/>
        <v>4.5188129999999997</v>
      </c>
      <c r="I76" s="70">
        <f t="shared" si="7"/>
        <v>0.56113199999999996</v>
      </c>
      <c r="J76" s="70">
        <f t="shared" si="8"/>
        <v>0.37005500000000002</v>
      </c>
      <c r="K76" s="83">
        <v>5.45</v>
      </c>
    </row>
    <row r="77" spans="1:11" x14ac:dyDescent="0.25">
      <c r="A77" s="47" t="s">
        <v>310</v>
      </c>
      <c r="B77" s="48" t="s">
        <v>311</v>
      </c>
      <c r="C77" s="48" t="s">
        <v>297</v>
      </c>
      <c r="D77" s="48" t="s">
        <v>126</v>
      </c>
      <c r="E77" s="119">
        <v>0.82913999999999999</v>
      </c>
      <c r="F77" s="119">
        <v>0.10296</v>
      </c>
      <c r="G77" s="119">
        <v>6.7900000000000002E-2</v>
      </c>
      <c r="H77" s="70">
        <f t="shared" si="6"/>
        <v>4.5188129999999997</v>
      </c>
      <c r="I77" s="70">
        <f t="shared" si="7"/>
        <v>0.56113199999999996</v>
      </c>
      <c r="J77" s="70">
        <f t="shared" si="8"/>
        <v>0.37005500000000002</v>
      </c>
      <c r="K77" s="83">
        <v>5.45</v>
      </c>
    </row>
    <row r="78" spans="1:11" x14ac:dyDescent="0.25">
      <c r="A78" s="48" t="s">
        <v>312</v>
      </c>
      <c r="B78" s="48" t="s">
        <v>313</v>
      </c>
      <c r="C78" s="48" t="s">
        <v>314</v>
      </c>
      <c r="D78" s="48" t="s">
        <v>126</v>
      </c>
      <c r="E78" s="119">
        <v>0.82913999999999999</v>
      </c>
      <c r="F78" s="119">
        <v>0.10296</v>
      </c>
      <c r="G78" s="119">
        <v>6.7900000000000002E-2</v>
      </c>
      <c r="H78" s="70">
        <f t="shared" si="6"/>
        <v>4.5188129999999997</v>
      </c>
      <c r="I78" s="70">
        <f t="shared" si="7"/>
        <v>0.56113199999999996</v>
      </c>
      <c r="J78" s="70">
        <f t="shared" si="8"/>
        <v>0.37005500000000002</v>
      </c>
      <c r="K78" s="83">
        <v>5.45</v>
      </c>
    </row>
    <row r="79" spans="1:11" x14ac:dyDescent="0.25">
      <c r="A79" s="48" t="s">
        <v>315</v>
      </c>
      <c r="B79" s="48" t="s">
        <v>316</v>
      </c>
      <c r="C79" s="48" t="s">
        <v>314</v>
      </c>
      <c r="D79" s="48" t="s">
        <v>126</v>
      </c>
      <c r="E79" s="119">
        <v>0.82913999999999999</v>
      </c>
      <c r="F79" s="119">
        <v>0.10296</v>
      </c>
      <c r="G79" s="119">
        <v>6.7900000000000002E-2</v>
      </c>
      <c r="H79" s="70">
        <f t="shared" si="6"/>
        <v>4.5188129999999997</v>
      </c>
      <c r="I79" s="70">
        <f t="shared" si="7"/>
        <v>0.56113199999999996</v>
      </c>
      <c r="J79" s="70">
        <f t="shared" si="8"/>
        <v>0.37005500000000002</v>
      </c>
      <c r="K79" s="83">
        <v>5.45</v>
      </c>
    </row>
    <row r="80" spans="1:11" x14ac:dyDescent="0.25">
      <c r="A80" s="48" t="s">
        <v>317</v>
      </c>
      <c r="B80" s="48" t="s">
        <v>318</v>
      </c>
      <c r="C80" s="48" t="s">
        <v>314</v>
      </c>
      <c r="D80" s="48" t="s">
        <v>126</v>
      </c>
      <c r="E80" s="119">
        <v>0.82913999999999999</v>
      </c>
      <c r="F80" s="119">
        <v>0.10296</v>
      </c>
      <c r="G80" s="119">
        <v>6.7900000000000002E-2</v>
      </c>
      <c r="H80" s="70">
        <f t="shared" si="6"/>
        <v>4.5188129999999997</v>
      </c>
      <c r="I80" s="70">
        <f t="shared" si="7"/>
        <v>0.56113199999999996</v>
      </c>
      <c r="J80" s="70">
        <f t="shared" si="8"/>
        <v>0.37005500000000002</v>
      </c>
      <c r="K80" s="83">
        <v>5.45</v>
      </c>
    </row>
    <row r="81" spans="1:11" x14ac:dyDescent="0.25">
      <c r="A81" s="48" t="s">
        <v>319</v>
      </c>
      <c r="B81" s="48" t="s">
        <v>320</v>
      </c>
      <c r="C81" s="48" t="s">
        <v>314</v>
      </c>
      <c r="D81" s="48" t="s">
        <v>126</v>
      </c>
      <c r="E81" s="119">
        <v>0.82913999999999999</v>
      </c>
      <c r="F81" s="119">
        <v>0.10296</v>
      </c>
      <c r="G81" s="119">
        <v>6.7900000000000002E-2</v>
      </c>
      <c r="H81" s="70">
        <f t="shared" si="6"/>
        <v>4.5188129999999997</v>
      </c>
      <c r="I81" s="70">
        <f t="shared" si="7"/>
        <v>0.56113199999999996</v>
      </c>
      <c r="J81" s="70">
        <f t="shared" si="8"/>
        <v>0.37005500000000002</v>
      </c>
      <c r="K81" s="83">
        <v>5.45</v>
      </c>
    </row>
    <row r="82" spans="1:11" x14ac:dyDescent="0.25">
      <c r="A82" s="47" t="s">
        <v>321</v>
      </c>
      <c r="B82" s="48" t="s">
        <v>322</v>
      </c>
      <c r="C82" s="48" t="s">
        <v>323</v>
      </c>
      <c r="D82" s="48" t="s">
        <v>145</v>
      </c>
      <c r="E82" s="119">
        <v>1</v>
      </c>
      <c r="F82" s="119">
        <f>0%*K82</f>
        <v>0</v>
      </c>
      <c r="G82" s="119">
        <v>0</v>
      </c>
      <c r="H82" s="70">
        <f t="shared" si="6"/>
        <v>5.45</v>
      </c>
      <c r="I82" s="70">
        <f t="shared" si="7"/>
        <v>0</v>
      </c>
      <c r="J82" s="70">
        <f t="shared" si="8"/>
        <v>0</v>
      </c>
      <c r="K82" s="83">
        <v>5.45</v>
      </c>
    </row>
    <row r="83" spans="1:11" x14ac:dyDescent="0.25">
      <c r="A83" s="47" t="s">
        <v>324</v>
      </c>
      <c r="B83" s="48" t="s">
        <v>325</v>
      </c>
      <c r="C83" s="48" t="s">
        <v>326</v>
      </c>
      <c r="D83" s="48" t="s">
        <v>116</v>
      </c>
      <c r="E83" s="119">
        <v>0</v>
      </c>
      <c r="F83" s="119">
        <f>0%*K83</f>
        <v>0</v>
      </c>
      <c r="G83" s="119">
        <v>1</v>
      </c>
      <c r="H83" s="70">
        <f t="shared" si="6"/>
        <v>0</v>
      </c>
      <c r="I83" s="70">
        <f t="shared" si="7"/>
        <v>0</v>
      </c>
      <c r="J83" s="70">
        <f t="shared" si="8"/>
        <v>4.5</v>
      </c>
      <c r="K83" s="83">
        <v>4.5</v>
      </c>
    </row>
    <row r="84" spans="1:11" x14ac:dyDescent="0.25">
      <c r="A84" s="47" t="s">
        <v>327</v>
      </c>
      <c r="B84" s="48" t="s">
        <v>328</v>
      </c>
      <c r="C84" s="48" t="s">
        <v>326</v>
      </c>
      <c r="D84" s="48" t="s">
        <v>116</v>
      </c>
      <c r="E84" s="119">
        <v>0</v>
      </c>
      <c r="F84" s="119">
        <f t="shared" ref="F84:F105" si="9">0%*K84</f>
        <v>0</v>
      </c>
      <c r="G84" s="119">
        <v>1</v>
      </c>
      <c r="H84" s="70">
        <f t="shared" si="6"/>
        <v>0</v>
      </c>
      <c r="I84" s="70">
        <f t="shared" si="7"/>
        <v>0</v>
      </c>
      <c r="J84" s="70">
        <f t="shared" si="8"/>
        <v>4.5</v>
      </c>
      <c r="K84" s="83">
        <v>4.5</v>
      </c>
    </row>
    <row r="85" spans="1:11" x14ac:dyDescent="0.25">
      <c r="A85" s="47" t="s">
        <v>329</v>
      </c>
      <c r="B85" s="48" t="s">
        <v>330</v>
      </c>
      <c r="C85" s="48" t="s">
        <v>326</v>
      </c>
      <c r="D85" s="48" t="s">
        <v>116</v>
      </c>
      <c r="E85" s="119">
        <v>0</v>
      </c>
      <c r="F85" s="119">
        <f t="shared" si="9"/>
        <v>0</v>
      </c>
      <c r="G85" s="119">
        <v>1</v>
      </c>
      <c r="H85" s="70">
        <f t="shared" si="6"/>
        <v>0</v>
      </c>
      <c r="I85" s="70">
        <f t="shared" si="7"/>
        <v>0</v>
      </c>
      <c r="J85" s="70">
        <f t="shared" si="8"/>
        <v>4.5</v>
      </c>
      <c r="K85" s="83">
        <v>4.5</v>
      </c>
    </row>
    <row r="86" spans="1:11" x14ac:dyDescent="0.25">
      <c r="A86" s="47" t="s">
        <v>331</v>
      </c>
      <c r="B86" s="48" t="s">
        <v>332</v>
      </c>
      <c r="C86" s="48" t="s">
        <v>326</v>
      </c>
      <c r="D86" s="48" t="s">
        <v>116</v>
      </c>
      <c r="E86" s="119">
        <v>0</v>
      </c>
      <c r="F86" s="119">
        <f t="shared" si="9"/>
        <v>0</v>
      </c>
      <c r="G86" s="119">
        <v>1</v>
      </c>
      <c r="H86" s="70">
        <f t="shared" si="6"/>
        <v>0</v>
      </c>
      <c r="I86" s="70">
        <f t="shared" si="7"/>
        <v>0</v>
      </c>
      <c r="J86" s="70">
        <f t="shared" si="8"/>
        <v>4.5</v>
      </c>
      <c r="K86" s="83">
        <v>4.5</v>
      </c>
    </row>
    <row r="87" spans="1:11" x14ac:dyDescent="0.25">
      <c r="A87" s="47" t="s">
        <v>333</v>
      </c>
      <c r="B87" s="48" t="s">
        <v>334</v>
      </c>
      <c r="C87" s="48" t="s">
        <v>326</v>
      </c>
      <c r="D87" s="48" t="s">
        <v>116</v>
      </c>
      <c r="E87" s="119">
        <v>0</v>
      </c>
      <c r="F87" s="119">
        <f t="shared" si="9"/>
        <v>0</v>
      </c>
      <c r="G87" s="119">
        <v>1</v>
      </c>
      <c r="H87" s="70">
        <f t="shared" si="6"/>
        <v>0</v>
      </c>
      <c r="I87" s="70">
        <f t="shared" si="7"/>
        <v>0</v>
      </c>
      <c r="J87" s="70">
        <f t="shared" si="8"/>
        <v>4.5</v>
      </c>
      <c r="K87" s="83">
        <v>4.5</v>
      </c>
    </row>
    <row r="88" spans="1:11" x14ac:dyDescent="0.25">
      <c r="A88" s="47" t="s">
        <v>335</v>
      </c>
      <c r="B88" s="48" t="s">
        <v>336</v>
      </c>
      <c r="C88" s="48" t="s">
        <v>326</v>
      </c>
      <c r="D88" s="48" t="s">
        <v>116</v>
      </c>
      <c r="E88" s="119">
        <v>0</v>
      </c>
      <c r="F88" s="119">
        <f>0%*K88</f>
        <v>0</v>
      </c>
      <c r="G88" s="119">
        <v>1</v>
      </c>
      <c r="H88" s="70">
        <f>E88*K88</f>
        <v>0</v>
      </c>
      <c r="I88" s="70">
        <f>F88*K88</f>
        <v>0</v>
      </c>
      <c r="J88" s="70">
        <f>G88*K88</f>
        <v>4.5</v>
      </c>
      <c r="K88" s="83">
        <v>4.5</v>
      </c>
    </row>
    <row r="89" spans="1:11" x14ac:dyDescent="0.25">
      <c r="A89" s="47" t="s">
        <v>337</v>
      </c>
      <c r="B89" s="48" t="s">
        <v>338</v>
      </c>
      <c r="C89" s="48" t="s">
        <v>339</v>
      </c>
      <c r="D89" s="48" t="s">
        <v>116</v>
      </c>
      <c r="E89" s="119">
        <v>0</v>
      </c>
      <c r="F89" s="119">
        <f t="shared" si="9"/>
        <v>0</v>
      </c>
      <c r="G89" s="119">
        <v>1</v>
      </c>
      <c r="H89" s="70">
        <f t="shared" si="6"/>
        <v>0</v>
      </c>
      <c r="I89" s="70">
        <f t="shared" si="7"/>
        <v>0</v>
      </c>
      <c r="J89" s="70">
        <f t="shared" si="8"/>
        <v>4.5</v>
      </c>
      <c r="K89" s="83">
        <v>4.5</v>
      </c>
    </row>
    <row r="90" spans="1:11" x14ac:dyDescent="0.25">
      <c r="A90" s="47" t="s">
        <v>340</v>
      </c>
      <c r="B90" s="48" t="s">
        <v>341</v>
      </c>
      <c r="C90" s="48" t="s">
        <v>339</v>
      </c>
      <c r="D90" s="48" t="s">
        <v>116</v>
      </c>
      <c r="E90" s="119">
        <v>0</v>
      </c>
      <c r="F90" s="119">
        <f t="shared" si="9"/>
        <v>0</v>
      </c>
      <c r="G90" s="119">
        <v>1</v>
      </c>
      <c r="H90" s="70">
        <f t="shared" si="6"/>
        <v>0</v>
      </c>
      <c r="I90" s="70">
        <f t="shared" si="7"/>
        <v>0</v>
      </c>
      <c r="J90" s="70">
        <f t="shared" si="8"/>
        <v>4.5</v>
      </c>
      <c r="K90" s="83">
        <v>4.5</v>
      </c>
    </row>
    <row r="91" spans="1:11" x14ac:dyDescent="0.25">
      <c r="A91" s="47" t="s">
        <v>342</v>
      </c>
      <c r="B91" s="48" t="s">
        <v>343</v>
      </c>
      <c r="C91" s="48" t="s">
        <v>339</v>
      </c>
      <c r="D91" s="48" t="s">
        <v>116</v>
      </c>
      <c r="E91" s="119">
        <v>0</v>
      </c>
      <c r="F91" s="119">
        <f t="shared" si="9"/>
        <v>0</v>
      </c>
      <c r="G91" s="119">
        <v>1</v>
      </c>
      <c r="H91" s="70">
        <f t="shared" si="6"/>
        <v>0</v>
      </c>
      <c r="I91" s="70">
        <f t="shared" si="7"/>
        <v>0</v>
      </c>
      <c r="J91" s="70">
        <f t="shared" si="8"/>
        <v>4.5</v>
      </c>
      <c r="K91" s="83">
        <v>4.5</v>
      </c>
    </row>
    <row r="92" spans="1:11" x14ac:dyDescent="0.25">
      <c r="A92" s="47" t="s">
        <v>344</v>
      </c>
      <c r="B92" s="48" t="s">
        <v>345</v>
      </c>
      <c r="C92" s="48" t="s">
        <v>339</v>
      </c>
      <c r="D92" s="48" t="s">
        <v>116</v>
      </c>
      <c r="E92" s="119">
        <v>0</v>
      </c>
      <c r="F92" s="119">
        <f t="shared" si="9"/>
        <v>0</v>
      </c>
      <c r="G92" s="119">
        <v>1</v>
      </c>
      <c r="H92" s="70">
        <f t="shared" si="6"/>
        <v>0</v>
      </c>
      <c r="I92" s="70">
        <f t="shared" si="7"/>
        <v>0</v>
      </c>
      <c r="J92" s="70">
        <f t="shared" si="8"/>
        <v>4.5</v>
      </c>
      <c r="K92" s="83">
        <v>4.5</v>
      </c>
    </row>
    <row r="93" spans="1:11" x14ac:dyDescent="0.25">
      <c r="A93" s="47" t="s">
        <v>346</v>
      </c>
      <c r="B93" s="48" t="s">
        <v>347</v>
      </c>
      <c r="C93" s="48" t="s">
        <v>348</v>
      </c>
      <c r="D93" s="48" t="s">
        <v>116</v>
      </c>
      <c r="E93" s="119">
        <v>0</v>
      </c>
      <c r="F93" s="119">
        <f t="shared" si="9"/>
        <v>0</v>
      </c>
      <c r="G93" s="119">
        <v>1</v>
      </c>
      <c r="H93" s="70">
        <f t="shared" si="6"/>
        <v>0</v>
      </c>
      <c r="I93" s="70">
        <f t="shared" si="7"/>
        <v>0</v>
      </c>
      <c r="J93" s="70">
        <f t="shared" si="8"/>
        <v>5.25</v>
      </c>
      <c r="K93" s="83">
        <v>5.25</v>
      </c>
    </row>
    <row r="94" spans="1:11" x14ac:dyDescent="0.25">
      <c r="A94" s="47" t="s">
        <v>349</v>
      </c>
      <c r="B94" s="48" t="s">
        <v>350</v>
      </c>
      <c r="C94" s="48" t="s">
        <v>348</v>
      </c>
      <c r="D94" s="48" t="s">
        <v>116</v>
      </c>
      <c r="E94" s="119">
        <v>0</v>
      </c>
      <c r="F94" s="119">
        <f t="shared" si="9"/>
        <v>0</v>
      </c>
      <c r="G94" s="119">
        <v>1</v>
      </c>
      <c r="H94" s="70">
        <f t="shared" si="6"/>
        <v>0</v>
      </c>
      <c r="I94" s="70">
        <f t="shared" si="7"/>
        <v>0</v>
      </c>
      <c r="J94" s="70">
        <f t="shared" si="8"/>
        <v>5.25</v>
      </c>
      <c r="K94" s="83">
        <v>5.25</v>
      </c>
    </row>
    <row r="95" spans="1:11" x14ac:dyDescent="0.25">
      <c r="A95" s="47" t="s">
        <v>351</v>
      </c>
      <c r="B95" s="48" t="s">
        <v>352</v>
      </c>
      <c r="C95" s="48" t="s">
        <v>353</v>
      </c>
      <c r="D95" s="48" t="s">
        <v>116</v>
      </c>
      <c r="E95" s="119">
        <v>0</v>
      </c>
      <c r="F95" s="119">
        <f t="shared" si="9"/>
        <v>0</v>
      </c>
      <c r="G95" s="119">
        <v>1</v>
      </c>
      <c r="H95" s="70">
        <f t="shared" si="6"/>
        <v>0</v>
      </c>
      <c r="I95" s="70">
        <f t="shared" si="7"/>
        <v>0</v>
      </c>
      <c r="J95" s="70">
        <f t="shared" si="8"/>
        <v>4.5</v>
      </c>
      <c r="K95" s="83">
        <v>4.5</v>
      </c>
    </row>
    <row r="96" spans="1:11" x14ac:dyDescent="0.25">
      <c r="A96" s="47" t="s">
        <v>354</v>
      </c>
      <c r="B96" s="48" t="s">
        <v>355</v>
      </c>
      <c r="C96" s="48" t="s">
        <v>353</v>
      </c>
      <c r="D96" s="48" t="s">
        <v>116</v>
      </c>
      <c r="E96" s="119">
        <v>0</v>
      </c>
      <c r="F96" s="119">
        <f t="shared" si="9"/>
        <v>0</v>
      </c>
      <c r="G96" s="119">
        <v>1</v>
      </c>
      <c r="H96" s="70">
        <f t="shared" si="6"/>
        <v>0</v>
      </c>
      <c r="I96" s="70">
        <f t="shared" si="7"/>
        <v>0</v>
      </c>
      <c r="J96" s="70">
        <f t="shared" si="8"/>
        <v>4.5</v>
      </c>
      <c r="K96" s="83">
        <v>4.5</v>
      </c>
    </row>
    <row r="97" spans="1:11" x14ac:dyDescent="0.25">
      <c r="A97" s="47" t="s">
        <v>356</v>
      </c>
      <c r="B97" s="48" t="s">
        <v>357</v>
      </c>
      <c r="C97" s="48" t="s">
        <v>353</v>
      </c>
      <c r="D97" s="48" t="s">
        <v>116</v>
      </c>
      <c r="E97" s="119">
        <v>0</v>
      </c>
      <c r="F97" s="119">
        <f t="shared" si="9"/>
        <v>0</v>
      </c>
      <c r="G97" s="119">
        <v>1</v>
      </c>
      <c r="H97" s="70">
        <f t="shared" si="6"/>
        <v>0</v>
      </c>
      <c r="I97" s="70">
        <f t="shared" si="7"/>
        <v>0</v>
      </c>
      <c r="J97" s="70">
        <f t="shared" si="8"/>
        <v>4.5</v>
      </c>
      <c r="K97" s="83">
        <v>4.5</v>
      </c>
    </row>
    <row r="98" spans="1:11" x14ac:dyDescent="0.25">
      <c r="A98" s="47" t="s">
        <v>358</v>
      </c>
      <c r="B98" s="48" t="s">
        <v>359</v>
      </c>
      <c r="C98" s="48" t="s">
        <v>348</v>
      </c>
      <c r="D98" s="48" t="s">
        <v>116</v>
      </c>
      <c r="E98" s="119">
        <v>0</v>
      </c>
      <c r="F98" s="119">
        <f t="shared" si="9"/>
        <v>0</v>
      </c>
      <c r="G98" s="119">
        <v>1</v>
      </c>
      <c r="H98" s="70">
        <f t="shared" si="6"/>
        <v>0</v>
      </c>
      <c r="I98" s="70">
        <f t="shared" si="7"/>
        <v>0</v>
      </c>
      <c r="J98" s="70">
        <f t="shared" si="8"/>
        <v>5.25</v>
      </c>
      <c r="K98" s="83">
        <v>5.25</v>
      </c>
    </row>
    <row r="99" spans="1:11" x14ac:dyDescent="0.25">
      <c r="A99" s="47" t="s">
        <v>360</v>
      </c>
      <c r="B99" s="48" t="s">
        <v>361</v>
      </c>
      <c r="C99" s="48" t="s">
        <v>348</v>
      </c>
      <c r="D99" s="48" t="s">
        <v>116</v>
      </c>
      <c r="E99" s="119">
        <v>0</v>
      </c>
      <c r="F99" s="119">
        <f t="shared" si="9"/>
        <v>0</v>
      </c>
      <c r="G99" s="119">
        <v>1</v>
      </c>
      <c r="H99" s="70">
        <f t="shared" si="6"/>
        <v>0</v>
      </c>
      <c r="I99" s="70">
        <f t="shared" si="7"/>
        <v>0</v>
      </c>
      <c r="J99" s="70">
        <f t="shared" si="8"/>
        <v>5.25</v>
      </c>
      <c r="K99" s="83">
        <v>5.25</v>
      </c>
    </row>
    <row r="100" spans="1:11" x14ac:dyDescent="0.25">
      <c r="A100" s="47" t="s">
        <v>362</v>
      </c>
      <c r="B100" s="48" t="s">
        <v>363</v>
      </c>
      <c r="C100" s="48" t="s">
        <v>348</v>
      </c>
      <c r="D100" s="48" t="s">
        <v>116</v>
      </c>
      <c r="E100" s="119">
        <v>0</v>
      </c>
      <c r="F100" s="119">
        <f t="shared" si="9"/>
        <v>0</v>
      </c>
      <c r="G100" s="119">
        <v>1</v>
      </c>
      <c r="H100" s="70">
        <f t="shared" si="6"/>
        <v>0</v>
      </c>
      <c r="I100" s="70">
        <f t="shared" si="7"/>
        <v>0</v>
      </c>
      <c r="J100" s="70">
        <f t="shared" si="8"/>
        <v>5.25</v>
      </c>
      <c r="K100" s="83">
        <v>5.25</v>
      </c>
    </row>
    <row r="101" spans="1:11" x14ac:dyDescent="0.25">
      <c r="A101" s="47" t="s">
        <v>364</v>
      </c>
      <c r="B101" s="48" t="s">
        <v>365</v>
      </c>
      <c r="C101" s="48" t="s">
        <v>348</v>
      </c>
      <c r="D101" s="48" t="s">
        <v>116</v>
      </c>
      <c r="E101" s="119">
        <v>0</v>
      </c>
      <c r="F101" s="119">
        <f t="shared" si="9"/>
        <v>0</v>
      </c>
      <c r="G101" s="119">
        <v>1</v>
      </c>
      <c r="H101" s="70">
        <f t="shared" si="6"/>
        <v>0</v>
      </c>
      <c r="I101" s="70">
        <f t="shared" si="7"/>
        <v>0</v>
      </c>
      <c r="J101" s="70">
        <f t="shared" si="8"/>
        <v>5.25</v>
      </c>
      <c r="K101" s="83">
        <v>5.25</v>
      </c>
    </row>
    <row r="102" spans="1:11" x14ac:dyDescent="0.25">
      <c r="A102" s="47" t="s">
        <v>366</v>
      </c>
      <c r="B102" s="48" t="s">
        <v>367</v>
      </c>
      <c r="C102" s="48" t="s">
        <v>348</v>
      </c>
      <c r="D102" s="48" t="s">
        <v>116</v>
      </c>
      <c r="E102" s="119">
        <v>0</v>
      </c>
      <c r="F102" s="119">
        <f t="shared" si="9"/>
        <v>0</v>
      </c>
      <c r="G102" s="119">
        <v>1</v>
      </c>
      <c r="H102" s="70">
        <f t="shared" si="6"/>
        <v>0</v>
      </c>
      <c r="I102" s="70">
        <f t="shared" si="7"/>
        <v>0</v>
      </c>
      <c r="J102" s="70">
        <f t="shared" si="8"/>
        <v>5.25</v>
      </c>
      <c r="K102" s="83">
        <v>5.25</v>
      </c>
    </row>
    <row r="103" spans="1:11" x14ac:dyDescent="0.25">
      <c r="A103" s="47" t="s">
        <v>368</v>
      </c>
      <c r="B103" s="48" t="s">
        <v>369</v>
      </c>
      <c r="C103" s="48" t="s">
        <v>348</v>
      </c>
      <c r="D103" s="48" t="s">
        <v>116</v>
      </c>
      <c r="E103" s="119">
        <v>0</v>
      </c>
      <c r="F103" s="119">
        <f t="shared" si="9"/>
        <v>0</v>
      </c>
      <c r="G103" s="119">
        <v>1</v>
      </c>
      <c r="H103" s="70">
        <f t="shared" si="6"/>
        <v>0</v>
      </c>
      <c r="I103" s="70">
        <f t="shared" si="7"/>
        <v>0</v>
      </c>
      <c r="J103" s="70">
        <f t="shared" si="8"/>
        <v>5.25</v>
      </c>
      <c r="K103" s="83">
        <v>5.25</v>
      </c>
    </row>
    <row r="104" spans="1:11" x14ac:dyDescent="0.25">
      <c r="A104" s="47" t="s">
        <v>370</v>
      </c>
      <c r="B104" s="48" t="s">
        <v>371</v>
      </c>
      <c r="C104" s="48" t="s">
        <v>348</v>
      </c>
      <c r="D104" s="48" t="s">
        <v>116</v>
      </c>
      <c r="E104" s="119">
        <v>0</v>
      </c>
      <c r="F104" s="119">
        <f t="shared" si="9"/>
        <v>0</v>
      </c>
      <c r="G104" s="119">
        <v>1</v>
      </c>
      <c r="H104" s="70">
        <f t="shared" si="6"/>
        <v>0</v>
      </c>
      <c r="I104" s="70">
        <f t="shared" si="7"/>
        <v>0</v>
      </c>
      <c r="J104" s="70">
        <f t="shared" si="8"/>
        <v>5.25</v>
      </c>
      <c r="K104" s="83">
        <v>5.25</v>
      </c>
    </row>
    <row r="105" spans="1:11" x14ac:dyDescent="0.25">
      <c r="A105" s="47" t="s">
        <v>372</v>
      </c>
      <c r="B105" s="48" t="s">
        <v>373</v>
      </c>
      <c r="C105" s="48" t="s">
        <v>348</v>
      </c>
      <c r="D105" s="48" t="s">
        <v>116</v>
      </c>
      <c r="E105" s="119">
        <v>0</v>
      </c>
      <c r="F105" s="119">
        <f t="shared" si="9"/>
        <v>0</v>
      </c>
      <c r="G105" s="119">
        <v>1</v>
      </c>
      <c r="H105" s="70">
        <f t="shared" si="6"/>
        <v>0</v>
      </c>
      <c r="I105" s="70">
        <f t="shared" si="7"/>
        <v>0</v>
      </c>
      <c r="J105" s="70">
        <f t="shared" si="8"/>
        <v>5.25</v>
      </c>
      <c r="K105" s="83">
        <v>5.25</v>
      </c>
    </row>
    <row r="106" spans="1:11" x14ac:dyDescent="0.25">
      <c r="A106" s="47" t="s">
        <v>374</v>
      </c>
      <c r="B106" s="48" t="s">
        <v>375</v>
      </c>
      <c r="C106" s="48" t="s">
        <v>348</v>
      </c>
      <c r="D106" s="48" t="s">
        <v>116</v>
      </c>
      <c r="E106" s="119">
        <v>0</v>
      </c>
      <c r="F106" s="119">
        <f>0%*K106</f>
        <v>0</v>
      </c>
      <c r="G106" s="119">
        <v>1</v>
      </c>
      <c r="H106" s="70">
        <f>E106*K106</f>
        <v>0</v>
      </c>
      <c r="I106" s="70">
        <f>F106*K106</f>
        <v>0</v>
      </c>
      <c r="J106" s="70">
        <f>G106*K106</f>
        <v>5.25</v>
      </c>
      <c r="K106" s="83">
        <v>5.25</v>
      </c>
    </row>
    <row r="107" spans="1:11" x14ac:dyDescent="0.25">
      <c r="A107" s="47" t="s">
        <v>376</v>
      </c>
      <c r="B107" s="48" t="s">
        <v>377</v>
      </c>
      <c r="C107" s="48" t="s">
        <v>348</v>
      </c>
      <c r="D107" s="48" t="s">
        <v>116</v>
      </c>
      <c r="E107" s="119">
        <v>0</v>
      </c>
      <c r="F107" s="119">
        <f>0%*K107</f>
        <v>0</v>
      </c>
      <c r="G107" s="119">
        <v>1</v>
      </c>
      <c r="H107" s="70">
        <f>E107*K107</f>
        <v>0</v>
      </c>
      <c r="I107" s="70">
        <f>F107*K107</f>
        <v>0</v>
      </c>
      <c r="J107" s="70">
        <f>G107*K107</f>
        <v>5.25</v>
      </c>
      <c r="K107" s="83">
        <v>5.25</v>
      </c>
    </row>
  </sheetData>
  <sheetProtection algorithmName="SHA-512" hashValue="GcNu+dSVZ/C3EXlPRXHQpoOokyUC/gSXBgOM6otOK4G2QfrFrOgIkxvEu4lNQXWy00B77uNJPYcD5EavtFqfOA==" saltValue="iBnGGg25oj83LCYoTSvWOQ==" spinCount="100000" sheet="1" objects="1" scenarios="1"/>
  <pageMargins left="0.7" right="0.7" top="0.75" bottom="0.75" header="0.3" footer="0.3"/>
  <pageSetup paperSize="9" scale="59" orientation="landscape" verticalDpi="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zoomScaleNormal="100" workbookViewId="0">
      <selection activeCell="T11" sqref="T11"/>
    </sheetView>
  </sheetViews>
  <sheetFormatPr baseColWidth="10" defaultColWidth="10.7109375" defaultRowHeight="12.75" x14ac:dyDescent="0.2"/>
  <cols>
    <col min="1" max="16384" width="10.7109375" style="84"/>
  </cols>
  <sheetData/>
  <sheetProtection password="D745" sheet="1"/>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AF6591FDE73804E9115B639103EECE5" ma:contentTypeVersion="10" ma:contentTypeDescription="Crear nuevo documento." ma:contentTypeScope="" ma:versionID="45dc40fbd109181f6a09d0cb86b8bf49">
  <xsd:schema xmlns:xsd="http://www.w3.org/2001/XMLSchema" xmlns:xs="http://www.w3.org/2001/XMLSchema" xmlns:p="http://schemas.microsoft.com/office/2006/metadata/properties" xmlns:ns2="74b56a52-bbf1-4408-9384-9881a56f6e6e" xmlns:ns3="83ce5d13-7973-4c2a-a6f4-bc1a3ff434a2" targetNamespace="http://schemas.microsoft.com/office/2006/metadata/properties" ma:root="true" ma:fieldsID="a0fe860191abfd35972fd0039898ddd5" ns2:_="" ns3:_="">
    <xsd:import namespace="74b56a52-bbf1-4408-9384-9881a56f6e6e"/>
    <xsd:import namespace="83ce5d13-7973-4c2a-a6f4-bc1a3ff434a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b56a52-bbf1-4408-9384-9881a56f6e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6" nillable="true" ma:taxonomy="true" ma:internalName="lcf76f155ced4ddcb4097134ff3c332f" ma:taxonomyFieldName="MediaServiceImageTags" ma:displayName="Etiquetas de imagen" ma:readOnly="false" ma:fieldId="{5cf76f15-5ced-4ddc-b409-7134ff3c332f}" ma:taxonomyMulti="true" ma:sspId="b89aa328-3dd6-4d2c-8fa4-03a7e3150e6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3ce5d13-7973-4c2a-a6f4-bc1a3ff434a2"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3edb88bf-8674-4734-9f5d-c8ae65bd6bf4}" ma:internalName="TaxCatchAll" ma:showField="CatchAllData" ma:web="83ce5d13-7973-4c2a-a6f4-bc1a3ff434a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4b56a52-bbf1-4408-9384-9881a56f6e6e">
      <Terms xmlns="http://schemas.microsoft.com/office/infopath/2007/PartnerControls"/>
    </lcf76f155ced4ddcb4097134ff3c332f>
    <TaxCatchAll xmlns="83ce5d13-7973-4c2a-a6f4-bc1a3ff434a2" xsi:nil="true"/>
  </documentManagement>
</p:properties>
</file>

<file path=customXml/itemProps1.xml><?xml version="1.0" encoding="utf-8"?>
<ds:datastoreItem xmlns:ds="http://schemas.openxmlformats.org/officeDocument/2006/customXml" ds:itemID="{30FA3780-8DC2-4AB1-B582-F3485D7427C6}">
  <ds:schemaRefs>
    <ds:schemaRef ds:uri="http://schemas.microsoft.com/sharepoint/v3/contenttype/forms"/>
  </ds:schemaRefs>
</ds:datastoreItem>
</file>

<file path=customXml/itemProps2.xml><?xml version="1.0" encoding="utf-8"?>
<ds:datastoreItem xmlns:ds="http://schemas.openxmlformats.org/officeDocument/2006/customXml" ds:itemID="{B4138456-B7F1-4CD8-A795-116833396E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b56a52-bbf1-4408-9384-9881a56f6e6e"/>
    <ds:schemaRef ds:uri="83ce5d13-7973-4c2a-a6f4-bc1a3ff434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7B26A51-3E52-476D-B98E-2662C9D754EF}">
  <ds:schemaRefs>
    <ds:schemaRef ds:uri="http://schemas.microsoft.com/office/2006/metadata/properties"/>
    <ds:schemaRef ds:uri="http://schemas.microsoft.com/office/infopath/2007/PartnerControls"/>
    <ds:schemaRef ds:uri="74b56a52-bbf1-4408-9384-9881a56f6e6e"/>
    <ds:schemaRef ds:uri="83ce5d13-7973-4c2a-a6f4-bc1a3ff434a2"/>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COMPRAS SIN COMPEN.SOPORTADA</vt:lpstr>
      <vt:lpstr>COMPRAS CON COMPEN. SOPORTADA</vt:lpstr>
      <vt:lpstr>Exceptuaciones</vt:lpstr>
      <vt:lpstr>Resumen Liquidación</vt:lpstr>
      <vt:lpstr>Tabla de equipos</vt:lpstr>
      <vt:lpstr>Ayuda</vt:lpstr>
      <vt:lpstr>'Resumen Liquidación'!Área_de_impresión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2003-10-03T08:46:11Z</dcterms:created>
  <dcterms:modified xsi:type="dcterms:W3CDTF">2023-05-17T15:02:55Z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0x0101007AF6591FDE73804E9115B639103EECE5</vt:lpwstr>
  </property>
  <property fmtid="{D5CDD505-2E9C-101B-9397-08002B2CF9AE}" pid="4" name="MediaServiceImageTags">
    <vt:lpwstr/>
  </property>
</Properties>
</file>